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240" yWindow="345" windowWidth="14805" windowHeight="7770" tabRatio="770" firstSheet="1" activeTab="2"/>
  </bookViews>
  <sheets>
    <sheet name="Instructions" sheetId="36" r:id="rId1"/>
    <sheet name="Advisory" sheetId="17" r:id="rId2"/>
    <sheet name="Home" sheetId="35" r:id="rId3"/>
    <sheet name="Student Profile" sheetId="1" r:id="rId4"/>
    <sheet name="English" sheetId="2" r:id="rId5"/>
    <sheet name="Hindi" sheetId="3" r:id="rId6"/>
    <sheet name="Maths" sheetId="5" r:id="rId7"/>
    <sheet name="EVS" sheetId="4" r:id="rId8"/>
    <sheet name="Overall" sheetId="22" r:id="rId9"/>
    <sheet name="Co Scholastic" sheetId="32" r:id="rId10"/>
    <sheet name="Comments" sheetId="33" r:id="rId11"/>
    <sheet name="I-reportfront" sheetId="24" state="hidden" r:id="rId12"/>
    <sheet name="I TERMBACK" sheetId="20" state="hidden" r:id="rId13"/>
    <sheet name="Report Card Front" sheetId="7" r:id="rId14"/>
    <sheet name="Report Card Back" sheetId="6" r:id="rId15"/>
    <sheet name="REF" sheetId="34" state="hidden" r:id="rId16"/>
    <sheet name="Multipurpose Sheet" sheetId="37" r:id="rId17"/>
  </sheets>
  <definedNames>
    <definedName name="_xlnm.Print_Area" localSheetId="4">English!$A$1:$DY$68</definedName>
    <definedName name="_xlnm.Print_Area" localSheetId="5">Hindi!$A$1:$DY$104</definedName>
    <definedName name="_xlnm.Print_Area" localSheetId="6">Maths!$A$1:$DJ$64</definedName>
    <definedName name="_xlnm.Print_Area" localSheetId="14">'Report Card Back'!$A$1:$AF$37</definedName>
    <definedName name="_xlnm.Print_Area" localSheetId="13">'Report Card Front'!$A$1:$V$35</definedName>
  </definedNames>
  <calcPr calcId="145621"/>
</workbook>
</file>

<file path=xl/calcChain.xml><?xml version="1.0" encoding="utf-8"?>
<calcChain xmlns="http://schemas.openxmlformats.org/spreadsheetml/2006/main">
  <c r="B10" i="7" l="1"/>
  <c r="E10" i="7" l="1"/>
  <c r="C10" i="7"/>
  <c r="B1" i="6" l="1"/>
  <c r="P14" i="6" s="1"/>
  <c r="M14" i="6" l="1"/>
  <c r="O14" i="6"/>
  <c r="B3" i="6"/>
  <c r="N14" i="6"/>
  <c r="AO9" i="4"/>
  <c r="AO10" i="4"/>
  <c r="AO11" i="4"/>
  <c r="AO12" i="4"/>
  <c r="AO13" i="4"/>
  <c r="AO14" i="4"/>
  <c r="AO15" i="4"/>
  <c r="AO16" i="4"/>
  <c r="AO17" i="4"/>
  <c r="AO18" i="4"/>
  <c r="AO19" i="4"/>
  <c r="AO20" i="4"/>
  <c r="AO21" i="4"/>
  <c r="AO22" i="4"/>
  <c r="AO23" i="4"/>
  <c r="AO24" i="4"/>
  <c r="AO25" i="4"/>
  <c r="AO26" i="4"/>
  <c r="AO27" i="4"/>
  <c r="AO28" i="4"/>
  <c r="AO29" i="4"/>
  <c r="AO30" i="4"/>
  <c r="AO31" i="4"/>
  <c r="AO32" i="4"/>
  <c r="AO33" i="4"/>
  <c r="AO34" i="4"/>
  <c r="AO35" i="4"/>
  <c r="AO36" i="4"/>
  <c r="AO37" i="4"/>
  <c r="AO38" i="4"/>
  <c r="AO39" i="4"/>
  <c r="AO40" i="4"/>
  <c r="AO41" i="4"/>
  <c r="AO42" i="4"/>
  <c r="AO43" i="4"/>
  <c r="AO44" i="4"/>
  <c r="AO45" i="4"/>
  <c r="AO46" i="4"/>
  <c r="AO47" i="4"/>
  <c r="AO48" i="4"/>
  <c r="AO49" i="4"/>
  <c r="AO50" i="4"/>
  <c r="AO51" i="4"/>
  <c r="AO52" i="4"/>
  <c r="AO53" i="4"/>
  <c r="AO54" i="4"/>
  <c r="AO55" i="4"/>
  <c r="AO56" i="4"/>
  <c r="AO57" i="4"/>
  <c r="AQ8" i="4"/>
  <c r="AQ9" i="4"/>
  <c r="AQ10" i="4"/>
  <c r="AQ11" i="4"/>
  <c r="AQ12" i="4"/>
  <c r="AQ13" i="4"/>
  <c r="AQ14" i="4"/>
  <c r="AQ15" i="4"/>
  <c r="AQ16" i="4"/>
  <c r="AQ17" i="4"/>
  <c r="AQ18" i="4"/>
  <c r="AQ19" i="4"/>
  <c r="AQ20" i="4"/>
  <c r="AQ21" i="4"/>
  <c r="AQ22" i="4"/>
  <c r="AQ23" i="4"/>
  <c r="AQ24" i="4"/>
  <c r="AQ25" i="4"/>
  <c r="AQ26" i="4"/>
  <c r="AQ27" i="4"/>
  <c r="AQ28" i="4"/>
  <c r="AQ29" i="4"/>
  <c r="AQ30" i="4"/>
  <c r="AQ31" i="4"/>
  <c r="AQ32" i="4"/>
  <c r="AQ33" i="4"/>
  <c r="AQ34" i="4"/>
  <c r="AQ35" i="4"/>
  <c r="AQ36" i="4"/>
  <c r="AQ37" i="4"/>
  <c r="AQ38" i="4"/>
  <c r="AQ39" i="4"/>
  <c r="AQ40" i="4"/>
  <c r="AQ41" i="4"/>
  <c r="AQ42" i="4"/>
  <c r="AQ43" i="4"/>
  <c r="AQ44" i="4"/>
  <c r="AQ45" i="4"/>
  <c r="AQ46" i="4"/>
  <c r="AQ47" i="4"/>
  <c r="AQ48" i="4"/>
  <c r="AQ49" i="4"/>
  <c r="AQ50" i="4"/>
  <c r="AQ51" i="4"/>
  <c r="AQ52" i="4"/>
  <c r="AQ53" i="4"/>
  <c r="AQ54" i="4"/>
  <c r="AQ55" i="4"/>
  <c r="AQ56" i="4"/>
  <c r="AQ57" i="4"/>
  <c r="AS9" i="4"/>
  <c r="AS10" i="4"/>
  <c r="AS11" i="4"/>
  <c r="AS12" i="4"/>
  <c r="AS13" i="4"/>
  <c r="AS14" i="4"/>
  <c r="AS15" i="4"/>
  <c r="AS16" i="4"/>
  <c r="AS17" i="4"/>
  <c r="AS18" i="4"/>
  <c r="AS19" i="4"/>
  <c r="AS20" i="4"/>
  <c r="AS21" i="4"/>
  <c r="AS22" i="4"/>
  <c r="AS23" i="4"/>
  <c r="AS24" i="4"/>
  <c r="AS25" i="4"/>
  <c r="AS26" i="4"/>
  <c r="AS27" i="4"/>
  <c r="AS28" i="4"/>
  <c r="AS29" i="4"/>
  <c r="AS30" i="4"/>
  <c r="AS31" i="4"/>
  <c r="AS32" i="4"/>
  <c r="AS33" i="4"/>
  <c r="AS34" i="4"/>
  <c r="AS35" i="4"/>
  <c r="AS36" i="4"/>
  <c r="AS37" i="4"/>
  <c r="AS38" i="4"/>
  <c r="AS39" i="4"/>
  <c r="AS40" i="4"/>
  <c r="AS41" i="4"/>
  <c r="AS42" i="4"/>
  <c r="AS43" i="4"/>
  <c r="AS44" i="4"/>
  <c r="AS45" i="4"/>
  <c r="AS46" i="4"/>
  <c r="AS47" i="4"/>
  <c r="AS48" i="4"/>
  <c r="AS49" i="4"/>
  <c r="AS50" i="4"/>
  <c r="AS51" i="4"/>
  <c r="AS52" i="4"/>
  <c r="AS53" i="4"/>
  <c r="AS54" i="4"/>
  <c r="AS55" i="4"/>
  <c r="AS56" i="4"/>
  <c r="AS57" i="4"/>
  <c r="AT9" i="4"/>
  <c r="AT10" i="4"/>
  <c r="AT11" i="4"/>
  <c r="AT12" i="4"/>
  <c r="AT13" i="4"/>
  <c r="AT14" i="4"/>
  <c r="AT15" i="4"/>
  <c r="AT16" i="4"/>
  <c r="AT17" i="4"/>
  <c r="AT18" i="4"/>
  <c r="AT19" i="4"/>
  <c r="AT20" i="4"/>
  <c r="AT21" i="4"/>
  <c r="AT22" i="4"/>
  <c r="AT23" i="4"/>
  <c r="AT24" i="4"/>
  <c r="AT25" i="4"/>
  <c r="AT26" i="4"/>
  <c r="AT27" i="4"/>
  <c r="AT28" i="4"/>
  <c r="AT29" i="4"/>
  <c r="AT30" i="4"/>
  <c r="AT31" i="4"/>
  <c r="AT32" i="4"/>
  <c r="AT33" i="4"/>
  <c r="AT34" i="4"/>
  <c r="AT35" i="4"/>
  <c r="AT36" i="4"/>
  <c r="AT37" i="4"/>
  <c r="AT38" i="4"/>
  <c r="AT39" i="4"/>
  <c r="AT40" i="4"/>
  <c r="AT41" i="4"/>
  <c r="AT42" i="4"/>
  <c r="AT43" i="4"/>
  <c r="AT44" i="4"/>
  <c r="AT45" i="4"/>
  <c r="AT46" i="4"/>
  <c r="AT47" i="4"/>
  <c r="AT48" i="4"/>
  <c r="AT49" i="4"/>
  <c r="AT50" i="4"/>
  <c r="AT51" i="4"/>
  <c r="AT52" i="4"/>
  <c r="AT53" i="4"/>
  <c r="AT54" i="4"/>
  <c r="AT55" i="4"/>
  <c r="AT56" i="4"/>
  <c r="AT57" i="4"/>
  <c r="BD9" i="4"/>
  <c r="BD10" i="4"/>
  <c r="BD11" i="4"/>
  <c r="BD12" i="4"/>
  <c r="BD13" i="4"/>
  <c r="BD14" i="4"/>
  <c r="BD15" i="4"/>
  <c r="BD16" i="4"/>
  <c r="BD17" i="4"/>
  <c r="BD18" i="4"/>
  <c r="BD19" i="4"/>
  <c r="BD20" i="4"/>
  <c r="BD21" i="4"/>
  <c r="BD22" i="4"/>
  <c r="BD23" i="4"/>
  <c r="BD24" i="4"/>
  <c r="BD25" i="4"/>
  <c r="BD26" i="4"/>
  <c r="BD27" i="4"/>
  <c r="BD28" i="4"/>
  <c r="BD29" i="4"/>
  <c r="BD30" i="4"/>
  <c r="BD31" i="4"/>
  <c r="BD32" i="4"/>
  <c r="BD33" i="4"/>
  <c r="BD34" i="4"/>
  <c r="BD35" i="4"/>
  <c r="BD36" i="4"/>
  <c r="BD37" i="4"/>
  <c r="BD38" i="4"/>
  <c r="BD39" i="4"/>
  <c r="BD40" i="4"/>
  <c r="BD41" i="4"/>
  <c r="BD42" i="4"/>
  <c r="BD43" i="4"/>
  <c r="BD44" i="4"/>
  <c r="BD45" i="4"/>
  <c r="BD46" i="4"/>
  <c r="BD47" i="4"/>
  <c r="BD48" i="4"/>
  <c r="BD49" i="4"/>
  <c r="BD50" i="4"/>
  <c r="BD51" i="4"/>
  <c r="BD52" i="4"/>
  <c r="BD53" i="4"/>
  <c r="BD54" i="4"/>
  <c r="BD55" i="4"/>
  <c r="BD56" i="4"/>
  <c r="BD57" i="4"/>
  <c r="CD9" i="4"/>
  <c r="CE9" i="4" s="1"/>
  <c r="CF9" i="4" s="1"/>
  <c r="CK9" i="4"/>
  <c r="CM9" i="4"/>
  <c r="CO9" i="4"/>
  <c r="CP9" i="4"/>
  <c r="CQ9" i="4" s="1"/>
  <c r="CR9" i="4" s="1"/>
  <c r="J9" i="4"/>
  <c r="K9" i="4" s="1"/>
  <c r="L9" i="4" s="1"/>
  <c r="J10" i="4"/>
  <c r="K10" i="4" s="1"/>
  <c r="L10" i="4" s="1"/>
  <c r="J11" i="4"/>
  <c r="K11" i="4" s="1"/>
  <c r="L11" i="4" s="1"/>
  <c r="J12" i="4"/>
  <c r="K12" i="4" s="1"/>
  <c r="L12" i="4" s="1"/>
  <c r="J13" i="4"/>
  <c r="K13" i="4" s="1"/>
  <c r="L13" i="4" s="1"/>
  <c r="J14" i="4"/>
  <c r="K14" i="4" s="1"/>
  <c r="L14" i="4" s="1"/>
  <c r="J15" i="4"/>
  <c r="K15" i="4" s="1"/>
  <c r="J16" i="4"/>
  <c r="K16" i="4" s="1"/>
  <c r="L16" i="4" s="1"/>
  <c r="J17" i="4"/>
  <c r="K17" i="4" s="1"/>
  <c r="L17" i="4" s="1"/>
  <c r="J18" i="4"/>
  <c r="K18" i="4" s="1"/>
  <c r="L18" i="4" s="1"/>
  <c r="J19" i="4"/>
  <c r="K19" i="4" s="1"/>
  <c r="L19" i="4" s="1"/>
  <c r="J20" i="4"/>
  <c r="K20" i="4" s="1"/>
  <c r="L20" i="4" s="1"/>
  <c r="J21" i="4"/>
  <c r="K21" i="4" s="1"/>
  <c r="L21" i="4" s="1"/>
  <c r="J22" i="4"/>
  <c r="K22" i="4" s="1"/>
  <c r="L22" i="4" s="1"/>
  <c r="J23" i="4"/>
  <c r="K23" i="4" s="1"/>
  <c r="J24" i="4"/>
  <c r="K24" i="4" s="1"/>
  <c r="L24" i="4" s="1"/>
  <c r="J25" i="4"/>
  <c r="K25" i="4" s="1"/>
  <c r="L25" i="4" s="1"/>
  <c r="J26" i="4"/>
  <c r="K26" i="4" s="1"/>
  <c r="L26" i="4" s="1"/>
  <c r="J27" i="4"/>
  <c r="K27" i="4" s="1"/>
  <c r="L27" i="4" s="1"/>
  <c r="J28" i="4"/>
  <c r="K28" i="4" s="1"/>
  <c r="L28" i="4" s="1"/>
  <c r="J29" i="4"/>
  <c r="K29" i="4" s="1"/>
  <c r="L29" i="4" s="1"/>
  <c r="J30" i="4"/>
  <c r="K30" i="4" s="1"/>
  <c r="L30" i="4" s="1"/>
  <c r="J31" i="4"/>
  <c r="K31" i="4" s="1"/>
  <c r="J32" i="4"/>
  <c r="K32" i="4" s="1"/>
  <c r="L32" i="4" s="1"/>
  <c r="J33" i="4"/>
  <c r="K33" i="4" s="1"/>
  <c r="L33" i="4" s="1"/>
  <c r="J34" i="4"/>
  <c r="K34" i="4" s="1"/>
  <c r="L34" i="4" s="1"/>
  <c r="J35" i="4"/>
  <c r="K35" i="4" s="1"/>
  <c r="L35" i="4" s="1"/>
  <c r="J36" i="4"/>
  <c r="K36" i="4" s="1"/>
  <c r="L36" i="4" s="1"/>
  <c r="J37" i="4"/>
  <c r="K37" i="4" s="1"/>
  <c r="L37" i="4" s="1"/>
  <c r="J38" i="4"/>
  <c r="K38" i="4" s="1"/>
  <c r="L38" i="4" s="1"/>
  <c r="J39" i="4"/>
  <c r="K39" i="4" s="1"/>
  <c r="J40" i="4"/>
  <c r="K40" i="4" s="1"/>
  <c r="L40" i="4" s="1"/>
  <c r="J41" i="4"/>
  <c r="K41" i="4" s="1"/>
  <c r="L41" i="4" s="1"/>
  <c r="J42" i="4"/>
  <c r="K42" i="4" s="1"/>
  <c r="L42" i="4" s="1"/>
  <c r="J43" i="4"/>
  <c r="K43" i="4" s="1"/>
  <c r="L43" i="4" s="1"/>
  <c r="J44" i="4"/>
  <c r="K44" i="4" s="1"/>
  <c r="L44" i="4" s="1"/>
  <c r="J45" i="4"/>
  <c r="K45" i="4" s="1"/>
  <c r="L45" i="4" s="1"/>
  <c r="J46" i="4"/>
  <c r="K46" i="4" s="1"/>
  <c r="L46" i="4" s="1"/>
  <c r="J47" i="4"/>
  <c r="K47" i="4" s="1"/>
  <c r="J48" i="4"/>
  <c r="K48" i="4" s="1"/>
  <c r="L48" i="4" s="1"/>
  <c r="J49" i="4"/>
  <c r="K49" i="4" s="1"/>
  <c r="L49" i="4" s="1"/>
  <c r="J50" i="4"/>
  <c r="K50" i="4" s="1"/>
  <c r="L50" i="4" s="1"/>
  <c r="J51" i="4"/>
  <c r="K51" i="4" s="1"/>
  <c r="L51" i="4" s="1"/>
  <c r="J52" i="4"/>
  <c r="K52" i="4" s="1"/>
  <c r="L52" i="4" s="1"/>
  <c r="J53" i="4"/>
  <c r="K53" i="4" s="1"/>
  <c r="L53" i="4" s="1"/>
  <c r="J54" i="4"/>
  <c r="K54" i="4" s="1"/>
  <c r="L54" i="4" s="1"/>
  <c r="J55" i="4"/>
  <c r="K55" i="4" s="1"/>
  <c r="J56" i="4"/>
  <c r="K56" i="4" s="1"/>
  <c r="L56" i="4" s="1"/>
  <c r="J57" i="4"/>
  <c r="K57" i="4" s="1"/>
  <c r="L57" i="4" s="1"/>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G9" i="4"/>
  <c r="G10" i="4"/>
  <c r="G11" i="4"/>
  <c r="G12" i="4"/>
  <c r="G13" i="4"/>
  <c r="G14" i="4"/>
  <c r="G15" i="4"/>
  <c r="G16" i="4"/>
  <c r="G17" i="4"/>
  <c r="G18" i="4"/>
  <c r="G19" i="4"/>
  <c r="G20" i="4"/>
  <c r="G21" i="4"/>
  <c r="G22" i="4"/>
  <c r="G23" i="4"/>
  <c r="G24" i="4"/>
  <c r="G25" i="4"/>
  <c r="G26" i="4"/>
  <c r="G27" i="4"/>
  <c r="G28" i="4"/>
  <c r="G29" i="4"/>
  <c r="G30" i="4"/>
  <c r="G31" i="4"/>
  <c r="G32" i="4"/>
  <c r="G33" i="4"/>
  <c r="G34" i="4"/>
  <c r="G35" i="4"/>
  <c r="G36" i="4"/>
  <c r="G37" i="4"/>
  <c r="G38" i="4"/>
  <c r="G39" i="4"/>
  <c r="G40" i="4"/>
  <c r="G41" i="4"/>
  <c r="G42" i="4"/>
  <c r="G43" i="4"/>
  <c r="G44" i="4"/>
  <c r="G45" i="4"/>
  <c r="G46" i="4"/>
  <c r="G47" i="4"/>
  <c r="G48" i="4"/>
  <c r="G49" i="4"/>
  <c r="G50" i="4"/>
  <c r="G51" i="4"/>
  <c r="G52" i="4"/>
  <c r="G53" i="4"/>
  <c r="G54" i="4"/>
  <c r="G55" i="4"/>
  <c r="G56" i="4"/>
  <c r="G57"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CW9" i="5"/>
  <c r="CW10" i="5"/>
  <c r="CW11" i="5"/>
  <c r="CW12" i="5"/>
  <c r="CW13" i="5"/>
  <c r="CW14" i="5"/>
  <c r="CW15" i="5"/>
  <c r="CW16" i="5"/>
  <c r="CW17" i="5"/>
  <c r="CW18" i="5"/>
  <c r="CW19" i="5"/>
  <c r="CW20" i="5"/>
  <c r="CW21" i="5"/>
  <c r="CW22" i="5"/>
  <c r="CW23" i="5"/>
  <c r="CW24" i="5"/>
  <c r="CW25" i="5"/>
  <c r="CW26" i="5"/>
  <c r="CW27" i="5"/>
  <c r="CW28" i="5"/>
  <c r="CW29" i="5"/>
  <c r="CW30" i="5"/>
  <c r="CW31" i="5"/>
  <c r="CW32" i="5"/>
  <c r="CW33" i="5"/>
  <c r="CW34" i="5"/>
  <c r="CW35" i="5"/>
  <c r="CW36" i="5"/>
  <c r="CW37" i="5"/>
  <c r="CW38" i="5"/>
  <c r="CW39" i="5"/>
  <c r="CW40" i="5"/>
  <c r="CW41" i="5"/>
  <c r="CW42" i="5"/>
  <c r="CW43" i="5"/>
  <c r="CW44" i="5"/>
  <c r="CW45" i="5"/>
  <c r="CW46" i="5"/>
  <c r="CW47" i="5"/>
  <c r="CW48" i="5"/>
  <c r="CW49" i="5"/>
  <c r="CW50" i="5"/>
  <c r="CW51" i="5"/>
  <c r="CW52" i="5"/>
  <c r="CW53" i="5"/>
  <c r="CW54" i="5"/>
  <c r="CW55" i="5"/>
  <c r="CW56" i="5"/>
  <c r="CW57" i="5"/>
  <c r="CU9" i="5"/>
  <c r="CU10" i="5"/>
  <c r="CU11" i="5"/>
  <c r="CU12" i="5"/>
  <c r="CU13" i="5"/>
  <c r="CU14" i="5"/>
  <c r="CU15" i="5"/>
  <c r="CU16" i="5"/>
  <c r="CU17" i="5"/>
  <c r="CU18" i="5"/>
  <c r="CU19" i="5"/>
  <c r="CU20" i="5"/>
  <c r="CU21" i="5"/>
  <c r="CU22" i="5"/>
  <c r="CU23" i="5"/>
  <c r="CU24" i="5"/>
  <c r="CU25" i="5"/>
  <c r="CU26" i="5"/>
  <c r="CU27" i="5"/>
  <c r="CU28" i="5"/>
  <c r="CU29" i="5"/>
  <c r="CU30" i="5"/>
  <c r="CU31" i="5"/>
  <c r="CU32" i="5"/>
  <c r="CU33" i="5"/>
  <c r="CU34" i="5"/>
  <c r="CU35" i="5"/>
  <c r="CU36" i="5"/>
  <c r="CU37" i="5"/>
  <c r="CU38" i="5"/>
  <c r="CU39" i="5"/>
  <c r="CU40" i="5"/>
  <c r="CU41" i="5"/>
  <c r="CU42" i="5"/>
  <c r="CU43" i="5"/>
  <c r="CU44" i="5"/>
  <c r="CU45" i="5"/>
  <c r="CU46" i="5"/>
  <c r="CU47" i="5"/>
  <c r="CU48" i="5"/>
  <c r="CU49" i="5"/>
  <c r="CU50" i="5"/>
  <c r="CU51" i="5"/>
  <c r="CU52" i="5"/>
  <c r="CU53" i="5"/>
  <c r="CU54" i="5"/>
  <c r="CU55" i="5"/>
  <c r="CU56" i="5"/>
  <c r="CU57" i="5"/>
  <c r="CS9" i="5"/>
  <c r="CS10" i="5"/>
  <c r="CS11" i="5"/>
  <c r="CS12" i="5"/>
  <c r="CS13" i="5"/>
  <c r="CS14" i="5"/>
  <c r="CS15" i="5"/>
  <c r="CS16" i="5"/>
  <c r="CS17" i="5"/>
  <c r="CS18" i="5"/>
  <c r="CS19" i="5"/>
  <c r="CS20" i="5"/>
  <c r="CS21" i="5"/>
  <c r="CS22" i="5"/>
  <c r="CS23" i="5"/>
  <c r="CS24" i="5"/>
  <c r="CS25" i="5"/>
  <c r="CS26" i="5"/>
  <c r="CS27" i="5"/>
  <c r="CS28" i="5"/>
  <c r="CS29" i="5"/>
  <c r="CS30" i="5"/>
  <c r="CS31" i="5"/>
  <c r="CS32" i="5"/>
  <c r="CS33" i="5"/>
  <c r="CS34" i="5"/>
  <c r="CS35" i="5"/>
  <c r="CS36" i="5"/>
  <c r="CS37" i="5"/>
  <c r="CS38" i="5"/>
  <c r="CS39" i="5"/>
  <c r="CS40" i="5"/>
  <c r="CS41" i="5"/>
  <c r="CS42" i="5"/>
  <c r="CS43" i="5"/>
  <c r="CS44" i="5"/>
  <c r="CS45" i="5"/>
  <c r="CS46" i="5"/>
  <c r="CS47" i="5"/>
  <c r="CS48" i="5"/>
  <c r="CS49" i="5"/>
  <c r="CS50" i="5"/>
  <c r="CS51" i="5"/>
  <c r="CS52" i="5"/>
  <c r="CS53" i="5"/>
  <c r="CS54" i="5"/>
  <c r="CS55" i="5"/>
  <c r="CS56" i="5"/>
  <c r="CS57" i="5"/>
  <c r="CQ9" i="5"/>
  <c r="CQ10" i="5"/>
  <c r="CQ11" i="5"/>
  <c r="CQ12" i="5"/>
  <c r="CQ13" i="5"/>
  <c r="CQ14" i="5"/>
  <c r="CQ15" i="5"/>
  <c r="CQ16" i="5"/>
  <c r="CQ17" i="5"/>
  <c r="CQ18" i="5"/>
  <c r="CQ19" i="5"/>
  <c r="CQ20" i="5"/>
  <c r="CQ21" i="5"/>
  <c r="CQ22" i="5"/>
  <c r="CQ23" i="5"/>
  <c r="CQ24" i="5"/>
  <c r="CQ25" i="5"/>
  <c r="CQ26" i="5"/>
  <c r="CQ27" i="5"/>
  <c r="CQ28" i="5"/>
  <c r="CQ29" i="5"/>
  <c r="CQ30" i="5"/>
  <c r="CQ31" i="5"/>
  <c r="CQ32" i="5"/>
  <c r="CQ33" i="5"/>
  <c r="CQ34" i="5"/>
  <c r="CQ35" i="5"/>
  <c r="CQ36" i="5"/>
  <c r="CQ37" i="5"/>
  <c r="CQ38" i="5"/>
  <c r="CQ39" i="5"/>
  <c r="CQ40" i="5"/>
  <c r="CQ41" i="5"/>
  <c r="CQ42" i="5"/>
  <c r="CQ43" i="5"/>
  <c r="CQ44" i="5"/>
  <c r="CQ45" i="5"/>
  <c r="CQ46" i="5"/>
  <c r="CQ47" i="5"/>
  <c r="CQ48" i="5"/>
  <c r="CQ49" i="5"/>
  <c r="CQ50" i="5"/>
  <c r="CQ51" i="5"/>
  <c r="CQ52" i="5"/>
  <c r="CQ53" i="5"/>
  <c r="CQ54" i="5"/>
  <c r="CQ55" i="5"/>
  <c r="CQ56" i="5"/>
  <c r="CQ57" i="5"/>
  <c r="AX9" i="5"/>
  <c r="AY9" i="5" s="1"/>
  <c r="AZ9" i="5" s="1"/>
  <c r="AX10" i="5"/>
  <c r="AY10" i="5" s="1"/>
  <c r="AZ10" i="5" s="1"/>
  <c r="AX11" i="5"/>
  <c r="AY11" i="5" s="1"/>
  <c r="AZ11" i="5" s="1"/>
  <c r="AX12" i="5"/>
  <c r="AY12" i="5" s="1"/>
  <c r="AZ12" i="5" s="1"/>
  <c r="AX13" i="5"/>
  <c r="AY13" i="5" s="1"/>
  <c r="AZ13" i="5" s="1"/>
  <c r="AX14" i="5"/>
  <c r="AY14" i="5" s="1"/>
  <c r="AZ14" i="5" s="1"/>
  <c r="AX15" i="5"/>
  <c r="AY15" i="5" s="1"/>
  <c r="AZ15" i="5" s="1"/>
  <c r="AX16" i="5"/>
  <c r="AY16" i="5" s="1"/>
  <c r="AZ16" i="5" s="1"/>
  <c r="AX17" i="5"/>
  <c r="AY17" i="5" s="1"/>
  <c r="AZ17" i="5" s="1"/>
  <c r="AX18" i="5"/>
  <c r="AY18" i="5" s="1"/>
  <c r="AZ18" i="5" s="1"/>
  <c r="AX19" i="5"/>
  <c r="AY19" i="5" s="1"/>
  <c r="AZ19" i="5" s="1"/>
  <c r="AX20" i="5"/>
  <c r="AY20" i="5" s="1"/>
  <c r="AZ20" i="5" s="1"/>
  <c r="AX21" i="5"/>
  <c r="AY21" i="5" s="1"/>
  <c r="AZ21" i="5" s="1"/>
  <c r="AX22" i="5"/>
  <c r="AY22" i="5" s="1"/>
  <c r="AZ22" i="5" s="1"/>
  <c r="AX23" i="5"/>
  <c r="AY23" i="5" s="1"/>
  <c r="AZ23" i="5" s="1"/>
  <c r="AX24" i="5"/>
  <c r="AY24" i="5" s="1"/>
  <c r="AZ24" i="5" s="1"/>
  <c r="AX25" i="5"/>
  <c r="AY25" i="5" s="1"/>
  <c r="AZ25" i="5" s="1"/>
  <c r="AX26" i="5"/>
  <c r="AY26" i="5" s="1"/>
  <c r="AZ26" i="5" s="1"/>
  <c r="AX27" i="5"/>
  <c r="AY27" i="5" s="1"/>
  <c r="AZ27" i="5" s="1"/>
  <c r="AX28" i="5"/>
  <c r="AY28" i="5" s="1"/>
  <c r="AZ28" i="5" s="1"/>
  <c r="AX29" i="5"/>
  <c r="AY29" i="5" s="1"/>
  <c r="AZ29" i="5" s="1"/>
  <c r="AX30" i="5"/>
  <c r="AY30" i="5" s="1"/>
  <c r="AZ30" i="5" s="1"/>
  <c r="AX31" i="5"/>
  <c r="AY31" i="5" s="1"/>
  <c r="AZ31" i="5" s="1"/>
  <c r="AX32" i="5"/>
  <c r="AY32" i="5" s="1"/>
  <c r="AZ32" i="5" s="1"/>
  <c r="AX33" i="5"/>
  <c r="AY33" i="5" s="1"/>
  <c r="AZ33" i="5" s="1"/>
  <c r="AX34" i="5"/>
  <c r="AY34" i="5" s="1"/>
  <c r="AZ34" i="5" s="1"/>
  <c r="AX35" i="5"/>
  <c r="AY35" i="5" s="1"/>
  <c r="AZ35" i="5" s="1"/>
  <c r="AX36" i="5"/>
  <c r="AY36" i="5" s="1"/>
  <c r="AZ36" i="5" s="1"/>
  <c r="AX37" i="5"/>
  <c r="AY37" i="5" s="1"/>
  <c r="AZ37" i="5" s="1"/>
  <c r="AX38" i="5"/>
  <c r="AY38" i="5" s="1"/>
  <c r="AZ38" i="5" s="1"/>
  <c r="AX39" i="5"/>
  <c r="AY39" i="5" s="1"/>
  <c r="AZ39" i="5" s="1"/>
  <c r="AX40" i="5"/>
  <c r="AY40" i="5" s="1"/>
  <c r="AZ40" i="5" s="1"/>
  <c r="AX41" i="5"/>
  <c r="AY41" i="5" s="1"/>
  <c r="AZ41" i="5" s="1"/>
  <c r="AX42" i="5"/>
  <c r="AY42" i="5" s="1"/>
  <c r="AZ42" i="5" s="1"/>
  <c r="AX43" i="5"/>
  <c r="AY43" i="5" s="1"/>
  <c r="AZ43" i="5" s="1"/>
  <c r="AX44" i="5"/>
  <c r="AY44" i="5" s="1"/>
  <c r="AZ44" i="5" s="1"/>
  <c r="AX45" i="5"/>
  <c r="AY45" i="5" s="1"/>
  <c r="AZ45" i="5" s="1"/>
  <c r="AX46" i="5"/>
  <c r="AY46" i="5" s="1"/>
  <c r="AZ46" i="5" s="1"/>
  <c r="AX47" i="5"/>
  <c r="AY47" i="5" s="1"/>
  <c r="AZ47" i="5" s="1"/>
  <c r="AX48" i="5"/>
  <c r="AY48" i="5" s="1"/>
  <c r="AZ48" i="5" s="1"/>
  <c r="AX49" i="5"/>
  <c r="AY49" i="5" s="1"/>
  <c r="AZ49" i="5" s="1"/>
  <c r="AX50" i="5"/>
  <c r="AY50" i="5" s="1"/>
  <c r="AZ50" i="5" s="1"/>
  <c r="AX51" i="5"/>
  <c r="AY51" i="5" s="1"/>
  <c r="AZ51" i="5" s="1"/>
  <c r="AX52" i="5"/>
  <c r="AY52" i="5" s="1"/>
  <c r="AZ52" i="5" s="1"/>
  <c r="AX53" i="5"/>
  <c r="AY53" i="5" s="1"/>
  <c r="AZ53" i="5" s="1"/>
  <c r="AX54" i="5"/>
  <c r="AY54" i="5" s="1"/>
  <c r="AZ54" i="5" s="1"/>
  <c r="AX55" i="5"/>
  <c r="AY55" i="5" s="1"/>
  <c r="AZ55" i="5" s="1"/>
  <c r="AX56" i="5"/>
  <c r="AY56" i="5" s="1"/>
  <c r="AZ56" i="5" s="1"/>
  <c r="AX57" i="5"/>
  <c r="AY57" i="5" s="1"/>
  <c r="AZ57" i="5" s="1"/>
  <c r="AW9" i="5"/>
  <c r="AW10" i="5"/>
  <c r="AW11" i="5"/>
  <c r="AW12" i="5"/>
  <c r="AW13" i="5"/>
  <c r="AW14" i="5"/>
  <c r="AW15" i="5"/>
  <c r="AW16" i="5"/>
  <c r="AW17" i="5"/>
  <c r="AW18" i="5"/>
  <c r="AW19" i="5"/>
  <c r="AW20" i="5"/>
  <c r="AW21" i="5"/>
  <c r="AW22" i="5"/>
  <c r="AW23" i="5"/>
  <c r="AW24" i="5"/>
  <c r="AW25" i="5"/>
  <c r="AW26" i="5"/>
  <c r="AW27" i="5"/>
  <c r="AW28" i="5"/>
  <c r="AW29" i="5"/>
  <c r="AW30" i="5"/>
  <c r="AW31" i="5"/>
  <c r="AW32" i="5"/>
  <c r="AW33" i="5"/>
  <c r="AW34" i="5"/>
  <c r="AW35" i="5"/>
  <c r="AW36" i="5"/>
  <c r="AW37" i="5"/>
  <c r="AW38" i="5"/>
  <c r="AW39" i="5"/>
  <c r="AW40" i="5"/>
  <c r="AW41" i="5"/>
  <c r="AW42" i="5"/>
  <c r="AW43" i="5"/>
  <c r="AW44" i="5"/>
  <c r="AW45" i="5"/>
  <c r="AW46" i="5"/>
  <c r="AW47" i="5"/>
  <c r="AW48" i="5"/>
  <c r="AW49" i="5"/>
  <c r="AW50" i="5"/>
  <c r="AW51" i="5"/>
  <c r="AW52" i="5"/>
  <c r="AW53" i="5"/>
  <c r="AW54" i="5"/>
  <c r="AW55" i="5"/>
  <c r="AW56" i="5"/>
  <c r="AW57" i="5"/>
  <c r="AU9" i="5"/>
  <c r="AU10" i="5"/>
  <c r="AU11" i="5"/>
  <c r="AU12" i="5"/>
  <c r="AU13" i="5"/>
  <c r="AU14" i="5"/>
  <c r="AU15" i="5"/>
  <c r="AU16" i="5"/>
  <c r="AU17" i="5"/>
  <c r="AU18" i="5"/>
  <c r="AU19" i="5"/>
  <c r="AU20" i="5"/>
  <c r="AU21" i="5"/>
  <c r="AU22" i="5"/>
  <c r="AU23" i="5"/>
  <c r="AU24" i="5"/>
  <c r="AU25" i="5"/>
  <c r="AU26" i="5"/>
  <c r="AU27" i="5"/>
  <c r="AU28" i="5"/>
  <c r="AU29" i="5"/>
  <c r="AU30" i="5"/>
  <c r="AU31" i="5"/>
  <c r="AU32" i="5"/>
  <c r="AU33" i="5"/>
  <c r="AU34" i="5"/>
  <c r="AU35" i="5"/>
  <c r="AU36" i="5"/>
  <c r="AU37" i="5"/>
  <c r="AU38" i="5"/>
  <c r="AU39" i="5"/>
  <c r="AU40" i="5"/>
  <c r="AU41" i="5"/>
  <c r="AU42" i="5"/>
  <c r="AU43" i="5"/>
  <c r="AU44" i="5"/>
  <c r="AU45" i="5"/>
  <c r="AU46" i="5"/>
  <c r="AU47" i="5"/>
  <c r="AU48" i="5"/>
  <c r="AU49" i="5"/>
  <c r="AU50" i="5"/>
  <c r="AU51" i="5"/>
  <c r="AU52" i="5"/>
  <c r="AU53" i="5"/>
  <c r="AU54" i="5"/>
  <c r="AU55" i="5"/>
  <c r="AU56" i="5"/>
  <c r="AU57" i="5"/>
  <c r="AS9" i="5"/>
  <c r="AS10" i="5"/>
  <c r="AS11" i="5"/>
  <c r="AS12" i="5"/>
  <c r="AS13" i="5"/>
  <c r="AS14" i="5"/>
  <c r="AS15" i="5"/>
  <c r="AS16" i="5"/>
  <c r="AS17" i="5"/>
  <c r="AS18" i="5"/>
  <c r="AS19" i="5"/>
  <c r="AS20" i="5"/>
  <c r="AS21" i="5"/>
  <c r="AS22" i="5"/>
  <c r="AS23" i="5"/>
  <c r="AS24" i="5"/>
  <c r="AS25" i="5"/>
  <c r="AS26" i="5"/>
  <c r="AS27" i="5"/>
  <c r="AS28" i="5"/>
  <c r="AS29" i="5"/>
  <c r="AS30" i="5"/>
  <c r="AS31" i="5"/>
  <c r="AS32" i="5"/>
  <c r="AS33" i="5"/>
  <c r="AS34" i="5"/>
  <c r="AS35" i="5"/>
  <c r="AS36" i="5"/>
  <c r="AS37" i="5"/>
  <c r="AS38" i="5"/>
  <c r="AS39" i="5"/>
  <c r="AS40" i="5"/>
  <c r="AS41" i="5"/>
  <c r="AS42" i="5"/>
  <c r="AS43" i="5"/>
  <c r="AS44" i="5"/>
  <c r="AS45" i="5"/>
  <c r="AS46" i="5"/>
  <c r="AS47" i="5"/>
  <c r="AS48" i="5"/>
  <c r="AS49" i="5"/>
  <c r="AS50" i="5"/>
  <c r="AS51" i="5"/>
  <c r="AS52" i="5"/>
  <c r="AS53" i="5"/>
  <c r="AS54" i="5"/>
  <c r="AS55" i="5"/>
  <c r="AS56" i="5"/>
  <c r="AS57" i="5"/>
  <c r="AQ9" i="5"/>
  <c r="AQ10" i="5"/>
  <c r="AQ11" i="5"/>
  <c r="AQ12" i="5"/>
  <c r="AQ13" i="5"/>
  <c r="AQ14" i="5"/>
  <c r="AQ15" i="5"/>
  <c r="AQ16" i="5"/>
  <c r="AQ17" i="5"/>
  <c r="AQ18" i="5"/>
  <c r="AQ19" i="5"/>
  <c r="AQ20" i="5"/>
  <c r="AQ21" i="5"/>
  <c r="AQ22" i="5"/>
  <c r="AQ23" i="5"/>
  <c r="AQ24" i="5"/>
  <c r="AQ25" i="5"/>
  <c r="AQ26" i="5"/>
  <c r="AQ27" i="5"/>
  <c r="AQ28" i="5"/>
  <c r="AQ29" i="5"/>
  <c r="AQ30" i="5"/>
  <c r="AQ31" i="5"/>
  <c r="AQ32" i="5"/>
  <c r="AQ33" i="5"/>
  <c r="AQ34" i="5"/>
  <c r="AQ35" i="5"/>
  <c r="AQ36" i="5"/>
  <c r="AQ37" i="5"/>
  <c r="AQ38" i="5"/>
  <c r="AQ39" i="5"/>
  <c r="AQ40" i="5"/>
  <c r="AQ41" i="5"/>
  <c r="AQ42" i="5"/>
  <c r="AQ43" i="5"/>
  <c r="AQ44" i="5"/>
  <c r="AQ45" i="5"/>
  <c r="AQ46" i="5"/>
  <c r="AQ47" i="5"/>
  <c r="AQ48" i="5"/>
  <c r="AQ49" i="5"/>
  <c r="AQ50" i="5"/>
  <c r="AQ51" i="5"/>
  <c r="AQ52" i="5"/>
  <c r="AQ53" i="5"/>
  <c r="AQ54" i="5"/>
  <c r="AQ55" i="5"/>
  <c r="AQ56" i="5"/>
  <c r="AQ57" i="5"/>
  <c r="AI9" i="5"/>
  <c r="AJ9" i="5" s="1"/>
  <c r="AK9" i="5" s="1"/>
  <c r="AI10" i="5"/>
  <c r="AJ10" i="5" s="1"/>
  <c r="AK10" i="5" s="1"/>
  <c r="AI11" i="5"/>
  <c r="AJ11" i="5" s="1"/>
  <c r="AI12" i="5"/>
  <c r="AJ12" i="5" s="1"/>
  <c r="AI13" i="5"/>
  <c r="AJ13" i="5" s="1"/>
  <c r="AK13" i="5" s="1"/>
  <c r="AI14" i="5"/>
  <c r="AJ14" i="5" s="1"/>
  <c r="AK14" i="5" s="1"/>
  <c r="AI15" i="5"/>
  <c r="AJ15" i="5" s="1"/>
  <c r="AI16" i="5"/>
  <c r="AJ16" i="5" s="1"/>
  <c r="AI17" i="5"/>
  <c r="AJ17" i="5" s="1"/>
  <c r="AI18" i="5"/>
  <c r="AJ18" i="5" s="1"/>
  <c r="AK18" i="5" s="1"/>
  <c r="AI19" i="5"/>
  <c r="AJ19" i="5" s="1"/>
  <c r="AI20" i="5"/>
  <c r="AJ20" i="5" s="1"/>
  <c r="AI21" i="5"/>
  <c r="AJ21" i="5" s="1"/>
  <c r="AI22" i="5"/>
  <c r="AJ22" i="5" s="1"/>
  <c r="AI23" i="5"/>
  <c r="AJ23" i="5" s="1"/>
  <c r="AI24" i="5"/>
  <c r="AJ24" i="5" s="1"/>
  <c r="AK24" i="5" s="1"/>
  <c r="AI25" i="5"/>
  <c r="AJ25" i="5" s="1"/>
  <c r="AK25" i="5" s="1"/>
  <c r="AI26" i="5"/>
  <c r="AJ26" i="5" s="1"/>
  <c r="AK26" i="5" s="1"/>
  <c r="AI27" i="5"/>
  <c r="AJ27" i="5" s="1"/>
  <c r="AI28" i="5"/>
  <c r="AJ28" i="5" s="1"/>
  <c r="AI29" i="5"/>
  <c r="AJ29" i="5" s="1"/>
  <c r="AK29" i="5" s="1"/>
  <c r="AI30" i="5"/>
  <c r="AJ30" i="5" s="1"/>
  <c r="AK30" i="5" s="1"/>
  <c r="AI31" i="5"/>
  <c r="AJ31" i="5" s="1"/>
  <c r="AI32" i="5"/>
  <c r="AJ32" i="5" s="1"/>
  <c r="AI33" i="5"/>
  <c r="AJ33" i="5" s="1"/>
  <c r="AI34" i="5"/>
  <c r="AJ34" i="5" s="1"/>
  <c r="AK34" i="5" s="1"/>
  <c r="AI35" i="5"/>
  <c r="AJ35" i="5" s="1"/>
  <c r="AI36" i="5"/>
  <c r="AJ36" i="5" s="1"/>
  <c r="AI37" i="5"/>
  <c r="AJ37" i="5" s="1"/>
  <c r="AI38" i="5"/>
  <c r="AJ38" i="5" s="1"/>
  <c r="AI39" i="5"/>
  <c r="AJ39" i="5" s="1"/>
  <c r="AI40" i="5"/>
  <c r="AJ40" i="5" s="1"/>
  <c r="AK40" i="5" s="1"/>
  <c r="AI41" i="5"/>
  <c r="AJ41" i="5" s="1"/>
  <c r="AK41" i="5" s="1"/>
  <c r="AI42" i="5"/>
  <c r="AJ42" i="5" s="1"/>
  <c r="AK42" i="5" s="1"/>
  <c r="AI43" i="5"/>
  <c r="AJ43" i="5" s="1"/>
  <c r="AI44" i="5"/>
  <c r="AJ44" i="5" s="1"/>
  <c r="AI45" i="5"/>
  <c r="AJ45" i="5" s="1"/>
  <c r="AK45" i="5" s="1"/>
  <c r="AI46" i="5"/>
  <c r="AJ46" i="5" s="1"/>
  <c r="AK46" i="5" s="1"/>
  <c r="AI47" i="5"/>
  <c r="AJ47" i="5" s="1"/>
  <c r="AI48" i="5"/>
  <c r="AJ48" i="5" s="1"/>
  <c r="AI49" i="5"/>
  <c r="AJ49" i="5" s="1"/>
  <c r="AI50" i="5"/>
  <c r="AJ50" i="5" s="1"/>
  <c r="AK50" i="5" s="1"/>
  <c r="AI51" i="5"/>
  <c r="AJ51" i="5" s="1"/>
  <c r="AI52" i="5"/>
  <c r="AJ52" i="5" s="1"/>
  <c r="AI53" i="5"/>
  <c r="AJ53" i="5" s="1"/>
  <c r="AI54" i="5"/>
  <c r="AJ54" i="5" s="1"/>
  <c r="AI55" i="5"/>
  <c r="AJ55" i="5" s="1"/>
  <c r="AI56" i="5"/>
  <c r="AJ56" i="5" s="1"/>
  <c r="AI57" i="5"/>
  <c r="AJ57" i="5" s="1"/>
  <c r="AK57" i="5" s="1"/>
  <c r="L9" i="5"/>
  <c r="M9" i="5" s="1"/>
  <c r="N9" i="5" s="1"/>
  <c r="L10" i="5"/>
  <c r="M10" i="5" s="1"/>
  <c r="N10" i="5" s="1"/>
  <c r="L11" i="5"/>
  <c r="M11" i="5" s="1"/>
  <c r="N11" i="5" s="1"/>
  <c r="L12" i="5"/>
  <c r="M12" i="5" s="1"/>
  <c r="N12" i="5" s="1"/>
  <c r="L13" i="5"/>
  <c r="M13" i="5" s="1"/>
  <c r="N13" i="5" s="1"/>
  <c r="L14" i="5"/>
  <c r="M14" i="5" s="1"/>
  <c r="N14" i="5" s="1"/>
  <c r="L15" i="5"/>
  <c r="M15" i="5" s="1"/>
  <c r="N15" i="5" s="1"/>
  <c r="L16" i="5"/>
  <c r="M16" i="5" s="1"/>
  <c r="N16" i="5" s="1"/>
  <c r="L17" i="5"/>
  <c r="M17" i="5" s="1"/>
  <c r="N17" i="5" s="1"/>
  <c r="L18" i="5"/>
  <c r="M18" i="5" s="1"/>
  <c r="N18" i="5" s="1"/>
  <c r="L19" i="5"/>
  <c r="M19" i="5" s="1"/>
  <c r="N19" i="5" s="1"/>
  <c r="L20" i="5"/>
  <c r="M20" i="5" s="1"/>
  <c r="N20" i="5" s="1"/>
  <c r="L21" i="5"/>
  <c r="M21" i="5" s="1"/>
  <c r="N21" i="5" s="1"/>
  <c r="L22" i="5"/>
  <c r="M22" i="5" s="1"/>
  <c r="N22" i="5" s="1"/>
  <c r="L23" i="5"/>
  <c r="M23" i="5" s="1"/>
  <c r="N23" i="5" s="1"/>
  <c r="L24" i="5"/>
  <c r="M24" i="5" s="1"/>
  <c r="N24" i="5" s="1"/>
  <c r="L25" i="5"/>
  <c r="M25" i="5" s="1"/>
  <c r="N25" i="5" s="1"/>
  <c r="L26" i="5"/>
  <c r="M26" i="5" s="1"/>
  <c r="N26" i="5" s="1"/>
  <c r="L27" i="5"/>
  <c r="M27" i="5" s="1"/>
  <c r="N27" i="5" s="1"/>
  <c r="L28" i="5"/>
  <c r="M28" i="5" s="1"/>
  <c r="N28" i="5" s="1"/>
  <c r="L29" i="5"/>
  <c r="M29" i="5" s="1"/>
  <c r="N29" i="5" s="1"/>
  <c r="L30" i="5"/>
  <c r="M30" i="5" s="1"/>
  <c r="N30" i="5" s="1"/>
  <c r="L31" i="5"/>
  <c r="M31" i="5" s="1"/>
  <c r="N31" i="5" s="1"/>
  <c r="L32" i="5"/>
  <c r="M32" i="5" s="1"/>
  <c r="N32" i="5" s="1"/>
  <c r="L33" i="5"/>
  <c r="M33" i="5" s="1"/>
  <c r="N33" i="5" s="1"/>
  <c r="L34" i="5"/>
  <c r="M34" i="5" s="1"/>
  <c r="N34" i="5" s="1"/>
  <c r="L35" i="5"/>
  <c r="M35" i="5" s="1"/>
  <c r="N35" i="5" s="1"/>
  <c r="L36" i="5"/>
  <c r="M36" i="5" s="1"/>
  <c r="N36" i="5" s="1"/>
  <c r="L37" i="5"/>
  <c r="M37" i="5" s="1"/>
  <c r="N37" i="5" s="1"/>
  <c r="L38" i="5"/>
  <c r="M38" i="5" s="1"/>
  <c r="N38" i="5" s="1"/>
  <c r="L39" i="5"/>
  <c r="M39" i="5" s="1"/>
  <c r="N39" i="5" s="1"/>
  <c r="L40" i="5"/>
  <c r="M40" i="5" s="1"/>
  <c r="N40" i="5" s="1"/>
  <c r="L41" i="5"/>
  <c r="M41" i="5" s="1"/>
  <c r="N41" i="5" s="1"/>
  <c r="L42" i="5"/>
  <c r="M42" i="5" s="1"/>
  <c r="N42" i="5" s="1"/>
  <c r="L43" i="5"/>
  <c r="M43" i="5" s="1"/>
  <c r="N43" i="5" s="1"/>
  <c r="L44" i="5"/>
  <c r="M44" i="5" s="1"/>
  <c r="N44" i="5" s="1"/>
  <c r="L45" i="5"/>
  <c r="M45" i="5" s="1"/>
  <c r="N45" i="5" s="1"/>
  <c r="L46" i="5"/>
  <c r="M46" i="5" s="1"/>
  <c r="N46" i="5" s="1"/>
  <c r="L47" i="5"/>
  <c r="M47" i="5" s="1"/>
  <c r="N47" i="5" s="1"/>
  <c r="L48" i="5"/>
  <c r="M48" i="5" s="1"/>
  <c r="N48" i="5" s="1"/>
  <c r="L49" i="5"/>
  <c r="M49" i="5" s="1"/>
  <c r="N49" i="5" s="1"/>
  <c r="L50" i="5"/>
  <c r="M50" i="5" s="1"/>
  <c r="N50" i="5" s="1"/>
  <c r="L51" i="5"/>
  <c r="M51" i="5" s="1"/>
  <c r="N51" i="5" s="1"/>
  <c r="L52" i="5"/>
  <c r="M52" i="5" s="1"/>
  <c r="N52" i="5" s="1"/>
  <c r="L53" i="5"/>
  <c r="M53" i="5" s="1"/>
  <c r="N53" i="5" s="1"/>
  <c r="L54" i="5"/>
  <c r="M54" i="5" s="1"/>
  <c r="N54" i="5" s="1"/>
  <c r="L55" i="5"/>
  <c r="M55" i="5" s="1"/>
  <c r="N55" i="5" s="1"/>
  <c r="L56" i="5"/>
  <c r="M56" i="5" s="1"/>
  <c r="N56" i="5" s="1"/>
  <c r="L57" i="5"/>
  <c r="M57" i="5" s="1"/>
  <c r="N57" i="5" s="1"/>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I9" i="5"/>
  <c r="I10" i="5"/>
  <c r="I11" i="5"/>
  <c r="I12" i="5"/>
  <c r="I13" i="5"/>
  <c r="I14" i="5"/>
  <c r="I15" i="5"/>
  <c r="I16" i="5"/>
  <c r="I17" i="5"/>
  <c r="I18" i="5"/>
  <c r="I19" i="5"/>
  <c r="I20" i="5"/>
  <c r="I21" i="5"/>
  <c r="I22" i="5"/>
  <c r="I23" i="5"/>
  <c r="I24" i="5"/>
  <c r="I25" i="5"/>
  <c r="I26" i="5"/>
  <c r="I27" i="5"/>
  <c r="I28" i="5"/>
  <c r="I29" i="5"/>
  <c r="I30" i="5"/>
  <c r="I31" i="5"/>
  <c r="I32" i="5"/>
  <c r="I33" i="5"/>
  <c r="I34" i="5"/>
  <c r="I35" i="5"/>
  <c r="I36" i="5"/>
  <c r="I37" i="5"/>
  <c r="I38" i="5"/>
  <c r="I39" i="5"/>
  <c r="I40" i="5"/>
  <c r="I41" i="5"/>
  <c r="I42" i="5"/>
  <c r="I43" i="5"/>
  <c r="I44" i="5"/>
  <c r="I45" i="5"/>
  <c r="I46" i="5"/>
  <c r="I47" i="5"/>
  <c r="I48" i="5"/>
  <c r="I49" i="5"/>
  <c r="I50" i="5"/>
  <c r="I51" i="5"/>
  <c r="I52" i="5"/>
  <c r="I53" i="5"/>
  <c r="I54" i="5"/>
  <c r="I55" i="5"/>
  <c r="I56" i="5"/>
  <c r="I57" i="5"/>
  <c r="G9" i="5"/>
  <c r="G10" i="5"/>
  <c r="G11" i="5"/>
  <c r="G12" i="5"/>
  <c r="G13" i="5"/>
  <c r="G14" i="5"/>
  <c r="G15" i="5"/>
  <c r="G16" i="5"/>
  <c r="G17" i="5"/>
  <c r="G18" i="5"/>
  <c r="G19" i="5"/>
  <c r="G20" i="5"/>
  <c r="G21" i="5"/>
  <c r="G22" i="5"/>
  <c r="G23" i="5"/>
  <c r="G24" i="5"/>
  <c r="G25" i="5"/>
  <c r="G26" i="5"/>
  <c r="G27" i="5"/>
  <c r="G28" i="5"/>
  <c r="G29" i="5"/>
  <c r="G30" i="5"/>
  <c r="G31" i="5"/>
  <c r="G32" i="5"/>
  <c r="G33" i="5"/>
  <c r="G34" i="5"/>
  <c r="G35" i="5"/>
  <c r="G36" i="5"/>
  <c r="G37" i="5"/>
  <c r="G38" i="5"/>
  <c r="G39" i="5"/>
  <c r="G40" i="5"/>
  <c r="G41" i="5"/>
  <c r="G42" i="5"/>
  <c r="G43" i="5"/>
  <c r="G44" i="5"/>
  <c r="G45" i="5"/>
  <c r="G46" i="5"/>
  <c r="G47" i="5"/>
  <c r="G48" i="5"/>
  <c r="G49" i="5"/>
  <c r="G50" i="5"/>
  <c r="G51" i="5"/>
  <c r="G52" i="5"/>
  <c r="G53" i="5"/>
  <c r="G54" i="5"/>
  <c r="G55" i="5"/>
  <c r="G56" i="5"/>
  <c r="G57"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DM9" i="3"/>
  <c r="DN9" i="3" s="1"/>
  <c r="DO9" i="3" s="1"/>
  <c r="DM10" i="3"/>
  <c r="DN10" i="3" s="1"/>
  <c r="DO10" i="3" s="1"/>
  <c r="DM11" i="3"/>
  <c r="DN11" i="3" s="1"/>
  <c r="DO11" i="3" s="1"/>
  <c r="DM12" i="3"/>
  <c r="DN12" i="3" s="1"/>
  <c r="DO12" i="3" s="1"/>
  <c r="DM13" i="3"/>
  <c r="DN13" i="3" s="1"/>
  <c r="DO13" i="3" s="1"/>
  <c r="DM14" i="3"/>
  <c r="DN14" i="3" s="1"/>
  <c r="DO14" i="3" s="1"/>
  <c r="DM15" i="3"/>
  <c r="DN15" i="3" s="1"/>
  <c r="DO15" i="3" s="1"/>
  <c r="DM16" i="3"/>
  <c r="DN16" i="3" s="1"/>
  <c r="DO16" i="3" s="1"/>
  <c r="DM17" i="3"/>
  <c r="DN17" i="3" s="1"/>
  <c r="DO17" i="3" s="1"/>
  <c r="DM18" i="3"/>
  <c r="DN18" i="3" s="1"/>
  <c r="DO18" i="3" s="1"/>
  <c r="DM19" i="3"/>
  <c r="DN19" i="3" s="1"/>
  <c r="DO19" i="3" s="1"/>
  <c r="DM20" i="3"/>
  <c r="DN20" i="3" s="1"/>
  <c r="DO20" i="3" s="1"/>
  <c r="DM21" i="3"/>
  <c r="DN21" i="3" s="1"/>
  <c r="DO21" i="3" s="1"/>
  <c r="DM22" i="3"/>
  <c r="DN22" i="3" s="1"/>
  <c r="DO22" i="3" s="1"/>
  <c r="DM23" i="3"/>
  <c r="DN23" i="3" s="1"/>
  <c r="DO23" i="3" s="1"/>
  <c r="DM24" i="3"/>
  <c r="DN24" i="3" s="1"/>
  <c r="DO24" i="3" s="1"/>
  <c r="DM25" i="3"/>
  <c r="DN25" i="3" s="1"/>
  <c r="DO25" i="3" s="1"/>
  <c r="DM26" i="3"/>
  <c r="DN26" i="3" s="1"/>
  <c r="DO26" i="3" s="1"/>
  <c r="DM27" i="3"/>
  <c r="DN27" i="3" s="1"/>
  <c r="DO27" i="3" s="1"/>
  <c r="DM28" i="3"/>
  <c r="DN28" i="3" s="1"/>
  <c r="DO28" i="3" s="1"/>
  <c r="DM29" i="3"/>
  <c r="DN29" i="3" s="1"/>
  <c r="DO29" i="3" s="1"/>
  <c r="DM30" i="3"/>
  <c r="DN30" i="3" s="1"/>
  <c r="DO30" i="3" s="1"/>
  <c r="DM31" i="3"/>
  <c r="DN31" i="3" s="1"/>
  <c r="DO31" i="3" s="1"/>
  <c r="DM32" i="3"/>
  <c r="DN32" i="3" s="1"/>
  <c r="DO32" i="3" s="1"/>
  <c r="DM33" i="3"/>
  <c r="DN33" i="3" s="1"/>
  <c r="DO33" i="3" s="1"/>
  <c r="DM34" i="3"/>
  <c r="DN34" i="3" s="1"/>
  <c r="DO34" i="3" s="1"/>
  <c r="DM35" i="3"/>
  <c r="DN35" i="3" s="1"/>
  <c r="DO35" i="3" s="1"/>
  <c r="DM36" i="3"/>
  <c r="DN36" i="3" s="1"/>
  <c r="DO36" i="3" s="1"/>
  <c r="DM37" i="3"/>
  <c r="DN37" i="3" s="1"/>
  <c r="DO37" i="3" s="1"/>
  <c r="DM38" i="3"/>
  <c r="DN38" i="3" s="1"/>
  <c r="DO38" i="3" s="1"/>
  <c r="DM39" i="3"/>
  <c r="DN39" i="3" s="1"/>
  <c r="DO39" i="3" s="1"/>
  <c r="DM40" i="3"/>
  <c r="DN40" i="3" s="1"/>
  <c r="DO40" i="3" s="1"/>
  <c r="DM41" i="3"/>
  <c r="DN41" i="3" s="1"/>
  <c r="DO41" i="3" s="1"/>
  <c r="DM42" i="3"/>
  <c r="DN42" i="3" s="1"/>
  <c r="DO42" i="3" s="1"/>
  <c r="DM43" i="3"/>
  <c r="DN43" i="3" s="1"/>
  <c r="DO43" i="3" s="1"/>
  <c r="DM44" i="3"/>
  <c r="DN44" i="3" s="1"/>
  <c r="DO44" i="3" s="1"/>
  <c r="DM45" i="3"/>
  <c r="DN45" i="3" s="1"/>
  <c r="DO45" i="3" s="1"/>
  <c r="DM46" i="3"/>
  <c r="DN46" i="3" s="1"/>
  <c r="DO46" i="3" s="1"/>
  <c r="DM47" i="3"/>
  <c r="DN47" i="3" s="1"/>
  <c r="DO47" i="3" s="1"/>
  <c r="DM48" i="3"/>
  <c r="DN48" i="3" s="1"/>
  <c r="DO48" i="3" s="1"/>
  <c r="DM49" i="3"/>
  <c r="DN49" i="3" s="1"/>
  <c r="DO49" i="3" s="1"/>
  <c r="DM50" i="3"/>
  <c r="DN50" i="3" s="1"/>
  <c r="DO50" i="3" s="1"/>
  <c r="DM51" i="3"/>
  <c r="DN51" i="3" s="1"/>
  <c r="DO51" i="3" s="1"/>
  <c r="DM52" i="3"/>
  <c r="DN52" i="3" s="1"/>
  <c r="DO52" i="3" s="1"/>
  <c r="DM53" i="3"/>
  <c r="DN53" i="3" s="1"/>
  <c r="DO53" i="3" s="1"/>
  <c r="DM54" i="3"/>
  <c r="DN54" i="3" s="1"/>
  <c r="DO54" i="3" s="1"/>
  <c r="DM55" i="3"/>
  <c r="DN55" i="3" s="1"/>
  <c r="DO55" i="3" s="1"/>
  <c r="DM56" i="3"/>
  <c r="DN56" i="3" s="1"/>
  <c r="DO56" i="3" s="1"/>
  <c r="DM57" i="3"/>
  <c r="DN57" i="3" s="1"/>
  <c r="DO57" i="3" s="1"/>
  <c r="DL9" i="3"/>
  <c r="DL10" i="3"/>
  <c r="DL11" i="3"/>
  <c r="DL12" i="3"/>
  <c r="DL13" i="3"/>
  <c r="DL14" i="3"/>
  <c r="DL15" i="3"/>
  <c r="DL16" i="3"/>
  <c r="DL17" i="3"/>
  <c r="DL18" i="3"/>
  <c r="DL19" i="3"/>
  <c r="DL20" i="3"/>
  <c r="DL21" i="3"/>
  <c r="DL22" i="3"/>
  <c r="DL23" i="3"/>
  <c r="DL24" i="3"/>
  <c r="DL25" i="3"/>
  <c r="DL26" i="3"/>
  <c r="DL27" i="3"/>
  <c r="DL28" i="3"/>
  <c r="DL29" i="3"/>
  <c r="DL30" i="3"/>
  <c r="DL31" i="3"/>
  <c r="DL32" i="3"/>
  <c r="DL33" i="3"/>
  <c r="DL34" i="3"/>
  <c r="DL35" i="3"/>
  <c r="DL36" i="3"/>
  <c r="DL37" i="3"/>
  <c r="DL38" i="3"/>
  <c r="DL39" i="3"/>
  <c r="DL40" i="3"/>
  <c r="DL41" i="3"/>
  <c r="DL42" i="3"/>
  <c r="DL43" i="3"/>
  <c r="DL44" i="3"/>
  <c r="DL45" i="3"/>
  <c r="DL46" i="3"/>
  <c r="DL47" i="3"/>
  <c r="DL48" i="3"/>
  <c r="DL49" i="3"/>
  <c r="DL50" i="3"/>
  <c r="DL51" i="3"/>
  <c r="DL52" i="3"/>
  <c r="DL53" i="3"/>
  <c r="DL54" i="3"/>
  <c r="DL55" i="3"/>
  <c r="DL56" i="3"/>
  <c r="DL57" i="3"/>
  <c r="DJ9" i="3"/>
  <c r="DJ10" i="3"/>
  <c r="DJ11" i="3"/>
  <c r="DJ12" i="3"/>
  <c r="DJ13" i="3"/>
  <c r="DJ14" i="3"/>
  <c r="DJ15" i="3"/>
  <c r="DJ16" i="3"/>
  <c r="DJ17" i="3"/>
  <c r="DJ18" i="3"/>
  <c r="DJ19" i="3"/>
  <c r="DJ20" i="3"/>
  <c r="DJ21" i="3"/>
  <c r="DJ22" i="3"/>
  <c r="DJ23" i="3"/>
  <c r="DJ24" i="3"/>
  <c r="DJ25" i="3"/>
  <c r="DJ26" i="3"/>
  <c r="DJ27" i="3"/>
  <c r="DJ28" i="3"/>
  <c r="DJ29" i="3"/>
  <c r="DJ30" i="3"/>
  <c r="DJ31" i="3"/>
  <c r="DJ32" i="3"/>
  <c r="DJ33" i="3"/>
  <c r="DJ34" i="3"/>
  <c r="DJ35" i="3"/>
  <c r="DJ36" i="3"/>
  <c r="DJ37" i="3"/>
  <c r="DJ38" i="3"/>
  <c r="DJ39" i="3"/>
  <c r="DJ40" i="3"/>
  <c r="DJ41" i="3"/>
  <c r="DJ42" i="3"/>
  <c r="DJ43" i="3"/>
  <c r="DJ44" i="3"/>
  <c r="DJ45" i="3"/>
  <c r="DJ46" i="3"/>
  <c r="DJ47" i="3"/>
  <c r="DJ48" i="3"/>
  <c r="DJ49" i="3"/>
  <c r="DJ50" i="3"/>
  <c r="DJ51" i="3"/>
  <c r="DJ52" i="3"/>
  <c r="DJ53" i="3"/>
  <c r="DJ54" i="3"/>
  <c r="DJ55" i="3"/>
  <c r="DJ56" i="3"/>
  <c r="DJ57" i="3"/>
  <c r="DH9" i="3"/>
  <c r="DH10" i="3"/>
  <c r="DH11" i="3"/>
  <c r="DH12" i="3"/>
  <c r="DH13" i="3"/>
  <c r="DH14" i="3"/>
  <c r="DH15" i="3"/>
  <c r="DH16" i="3"/>
  <c r="DH17" i="3"/>
  <c r="DH18" i="3"/>
  <c r="DH19" i="3"/>
  <c r="DH20" i="3"/>
  <c r="DH21" i="3"/>
  <c r="DH22" i="3"/>
  <c r="DH23" i="3"/>
  <c r="DH24" i="3"/>
  <c r="DH25" i="3"/>
  <c r="DH26" i="3"/>
  <c r="DH27" i="3"/>
  <c r="DH28" i="3"/>
  <c r="DH29" i="3"/>
  <c r="DH30" i="3"/>
  <c r="DH31" i="3"/>
  <c r="DH32" i="3"/>
  <c r="DH33" i="3"/>
  <c r="DH34" i="3"/>
  <c r="DH35" i="3"/>
  <c r="DH36" i="3"/>
  <c r="DH37" i="3"/>
  <c r="DH38" i="3"/>
  <c r="DH39" i="3"/>
  <c r="DH40" i="3"/>
  <c r="DH41" i="3"/>
  <c r="DH42" i="3"/>
  <c r="DH43" i="3"/>
  <c r="DH44" i="3"/>
  <c r="DH45" i="3"/>
  <c r="DH46" i="3"/>
  <c r="DH47" i="3"/>
  <c r="DH48" i="3"/>
  <c r="DH49" i="3"/>
  <c r="DH50" i="3"/>
  <c r="DH51" i="3"/>
  <c r="DH52" i="3"/>
  <c r="DH53" i="3"/>
  <c r="DH54" i="3"/>
  <c r="DH55" i="3"/>
  <c r="DH56" i="3"/>
  <c r="DH57" i="3"/>
  <c r="DF9" i="3"/>
  <c r="DF10" i="3"/>
  <c r="DF11" i="3"/>
  <c r="DF12" i="3"/>
  <c r="DF13" i="3"/>
  <c r="DF14" i="3"/>
  <c r="DF15" i="3"/>
  <c r="DF16" i="3"/>
  <c r="DF17" i="3"/>
  <c r="DF18" i="3"/>
  <c r="DF19" i="3"/>
  <c r="DF20" i="3"/>
  <c r="DF21" i="3"/>
  <c r="DF22" i="3"/>
  <c r="DF23" i="3"/>
  <c r="DF24" i="3"/>
  <c r="DF25" i="3"/>
  <c r="DF26" i="3"/>
  <c r="DF27" i="3"/>
  <c r="DF28" i="3"/>
  <c r="DF29" i="3"/>
  <c r="DF30" i="3"/>
  <c r="DF31" i="3"/>
  <c r="DF32" i="3"/>
  <c r="DF33" i="3"/>
  <c r="DF34" i="3"/>
  <c r="DF35" i="3"/>
  <c r="DF36" i="3"/>
  <c r="DF37" i="3"/>
  <c r="DF38" i="3"/>
  <c r="DF39" i="3"/>
  <c r="DF40" i="3"/>
  <c r="DF41" i="3"/>
  <c r="DF42" i="3"/>
  <c r="DF43" i="3"/>
  <c r="DF44" i="3"/>
  <c r="DF45" i="3"/>
  <c r="DF46" i="3"/>
  <c r="DF47" i="3"/>
  <c r="DF48" i="3"/>
  <c r="DF49" i="3"/>
  <c r="DF50" i="3"/>
  <c r="DF51" i="3"/>
  <c r="DF52" i="3"/>
  <c r="DF53" i="3"/>
  <c r="DF54" i="3"/>
  <c r="DF55" i="3"/>
  <c r="DF56" i="3"/>
  <c r="DF57" i="3"/>
  <c r="DD9" i="3"/>
  <c r="DD10" i="3"/>
  <c r="DD11" i="3"/>
  <c r="DD12" i="3"/>
  <c r="DD13" i="3"/>
  <c r="DD14" i="3"/>
  <c r="DD15" i="3"/>
  <c r="DD16" i="3"/>
  <c r="DD17" i="3"/>
  <c r="DD18" i="3"/>
  <c r="DD19" i="3"/>
  <c r="DD20" i="3"/>
  <c r="DD21" i="3"/>
  <c r="DD22" i="3"/>
  <c r="DD23" i="3"/>
  <c r="DD24" i="3"/>
  <c r="DD25" i="3"/>
  <c r="DD26" i="3"/>
  <c r="DD27" i="3"/>
  <c r="DD28" i="3"/>
  <c r="DD29" i="3"/>
  <c r="DD30" i="3"/>
  <c r="DD31" i="3"/>
  <c r="DD32" i="3"/>
  <c r="DD33" i="3"/>
  <c r="DD34" i="3"/>
  <c r="DD35" i="3"/>
  <c r="DD36" i="3"/>
  <c r="DD37" i="3"/>
  <c r="DD38" i="3"/>
  <c r="DD39" i="3"/>
  <c r="DD40" i="3"/>
  <c r="DD41" i="3"/>
  <c r="DD42" i="3"/>
  <c r="DD43" i="3"/>
  <c r="DD44" i="3"/>
  <c r="DD45" i="3"/>
  <c r="DD46" i="3"/>
  <c r="DD47" i="3"/>
  <c r="DD48" i="3"/>
  <c r="DD49" i="3"/>
  <c r="DD50" i="3"/>
  <c r="DD51" i="3"/>
  <c r="DD52" i="3"/>
  <c r="DD53" i="3"/>
  <c r="DD54" i="3"/>
  <c r="DD55" i="3"/>
  <c r="DD56" i="3"/>
  <c r="DD57" i="3"/>
  <c r="DB9" i="3"/>
  <c r="DB10" i="3"/>
  <c r="DB11" i="3"/>
  <c r="DB12" i="3"/>
  <c r="DB13" i="3"/>
  <c r="DB14" i="3"/>
  <c r="DB15" i="3"/>
  <c r="DB16" i="3"/>
  <c r="DB17" i="3"/>
  <c r="DB18" i="3"/>
  <c r="DB19" i="3"/>
  <c r="DB20" i="3"/>
  <c r="DB21" i="3"/>
  <c r="DB22" i="3"/>
  <c r="DB23" i="3"/>
  <c r="DB24" i="3"/>
  <c r="DB25" i="3"/>
  <c r="DB26" i="3"/>
  <c r="DB27" i="3"/>
  <c r="DB28" i="3"/>
  <c r="DB29" i="3"/>
  <c r="DB30" i="3"/>
  <c r="DB31" i="3"/>
  <c r="DB32" i="3"/>
  <c r="DB33" i="3"/>
  <c r="DB34" i="3"/>
  <c r="DB35" i="3"/>
  <c r="DB36" i="3"/>
  <c r="DB37" i="3"/>
  <c r="DB38" i="3"/>
  <c r="DB39" i="3"/>
  <c r="DB40" i="3"/>
  <c r="DB41" i="3"/>
  <c r="DB42" i="3"/>
  <c r="DB43" i="3"/>
  <c r="DB44" i="3"/>
  <c r="DB45" i="3"/>
  <c r="DB46" i="3"/>
  <c r="DB47" i="3"/>
  <c r="DB48" i="3"/>
  <c r="DB49" i="3"/>
  <c r="DB50" i="3"/>
  <c r="DB51" i="3"/>
  <c r="DB52" i="3"/>
  <c r="DB53" i="3"/>
  <c r="DB54" i="3"/>
  <c r="DB55" i="3"/>
  <c r="DB56" i="3"/>
  <c r="DB57" i="3"/>
  <c r="CT9" i="3"/>
  <c r="CU9" i="3" s="1"/>
  <c r="CV9" i="3" s="1"/>
  <c r="CT10" i="3"/>
  <c r="CU10" i="3" s="1"/>
  <c r="CV10" i="3" s="1"/>
  <c r="CT11" i="3"/>
  <c r="CU11" i="3" s="1"/>
  <c r="CV11" i="3" s="1"/>
  <c r="CT12" i="3"/>
  <c r="CU12" i="3" s="1"/>
  <c r="CV12" i="3" s="1"/>
  <c r="CT13" i="3"/>
  <c r="CU13" i="3" s="1"/>
  <c r="CV13" i="3" s="1"/>
  <c r="CT14" i="3"/>
  <c r="CU14" i="3" s="1"/>
  <c r="CV14" i="3" s="1"/>
  <c r="CT15" i="3"/>
  <c r="CU15" i="3" s="1"/>
  <c r="CV15" i="3" s="1"/>
  <c r="CT16" i="3"/>
  <c r="CU16" i="3" s="1"/>
  <c r="CV16" i="3" s="1"/>
  <c r="CT17" i="3"/>
  <c r="CU17" i="3" s="1"/>
  <c r="CV17" i="3" s="1"/>
  <c r="CT18" i="3"/>
  <c r="CU18" i="3" s="1"/>
  <c r="CV18" i="3" s="1"/>
  <c r="CT19" i="3"/>
  <c r="CU19" i="3" s="1"/>
  <c r="CV19" i="3" s="1"/>
  <c r="CT20" i="3"/>
  <c r="CU20" i="3" s="1"/>
  <c r="CV20" i="3" s="1"/>
  <c r="CT21" i="3"/>
  <c r="CU21" i="3" s="1"/>
  <c r="CV21" i="3" s="1"/>
  <c r="CT22" i="3"/>
  <c r="CU22" i="3" s="1"/>
  <c r="CV22" i="3" s="1"/>
  <c r="CT23" i="3"/>
  <c r="CU23" i="3" s="1"/>
  <c r="CV23" i="3" s="1"/>
  <c r="CT24" i="3"/>
  <c r="CU24" i="3" s="1"/>
  <c r="CV24" i="3" s="1"/>
  <c r="CT25" i="3"/>
  <c r="CU25" i="3" s="1"/>
  <c r="CV25" i="3" s="1"/>
  <c r="CT26" i="3"/>
  <c r="CU26" i="3" s="1"/>
  <c r="CV26" i="3" s="1"/>
  <c r="CT27" i="3"/>
  <c r="CU27" i="3" s="1"/>
  <c r="CV27" i="3" s="1"/>
  <c r="CT28" i="3"/>
  <c r="CU28" i="3" s="1"/>
  <c r="CV28" i="3" s="1"/>
  <c r="CT29" i="3"/>
  <c r="CU29" i="3" s="1"/>
  <c r="CV29" i="3" s="1"/>
  <c r="CT30" i="3"/>
  <c r="CU30" i="3" s="1"/>
  <c r="CV30" i="3" s="1"/>
  <c r="CT31" i="3"/>
  <c r="CU31" i="3" s="1"/>
  <c r="CV31" i="3" s="1"/>
  <c r="CT32" i="3"/>
  <c r="CU32" i="3" s="1"/>
  <c r="CV32" i="3" s="1"/>
  <c r="CT33" i="3"/>
  <c r="CU33" i="3" s="1"/>
  <c r="CV33" i="3" s="1"/>
  <c r="CT34" i="3"/>
  <c r="CU34" i="3" s="1"/>
  <c r="CV34" i="3" s="1"/>
  <c r="CT35" i="3"/>
  <c r="CU35" i="3" s="1"/>
  <c r="CV35" i="3" s="1"/>
  <c r="CT36" i="3"/>
  <c r="CU36" i="3" s="1"/>
  <c r="CV36" i="3" s="1"/>
  <c r="CT37" i="3"/>
  <c r="CU37" i="3" s="1"/>
  <c r="CV37" i="3" s="1"/>
  <c r="CT38" i="3"/>
  <c r="CU38" i="3" s="1"/>
  <c r="CV38" i="3" s="1"/>
  <c r="CT39" i="3"/>
  <c r="CU39" i="3" s="1"/>
  <c r="CV39" i="3" s="1"/>
  <c r="CT40" i="3"/>
  <c r="CU40" i="3" s="1"/>
  <c r="CV40" i="3" s="1"/>
  <c r="CT41" i="3"/>
  <c r="CU41" i="3" s="1"/>
  <c r="CV41" i="3" s="1"/>
  <c r="CT42" i="3"/>
  <c r="CU42" i="3" s="1"/>
  <c r="CV42" i="3" s="1"/>
  <c r="CT43" i="3"/>
  <c r="CU43" i="3" s="1"/>
  <c r="CV43" i="3" s="1"/>
  <c r="CT44" i="3"/>
  <c r="CU44" i="3" s="1"/>
  <c r="CV44" i="3" s="1"/>
  <c r="CT45" i="3"/>
  <c r="CU45" i="3" s="1"/>
  <c r="CV45" i="3" s="1"/>
  <c r="CT46" i="3"/>
  <c r="CU46" i="3" s="1"/>
  <c r="CV46" i="3" s="1"/>
  <c r="CT47" i="3"/>
  <c r="CU47" i="3" s="1"/>
  <c r="CV47" i="3" s="1"/>
  <c r="CT48" i="3"/>
  <c r="CU48" i="3" s="1"/>
  <c r="CV48" i="3" s="1"/>
  <c r="CT49" i="3"/>
  <c r="CU49" i="3" s="1"/>
  <c r="CV49" i="3" s="1"/>
  <c r="CT50" i="3"/>
  <c r="CU50" i="3" s="1"/>
  <c r="CV50" i="3" s="1"/>
  <c r="CT51" i="3"/>
  <c r="CU51" i="3" s="1"/>
  <c r="CV51" i="3" s="1"/>
  <c r="CT52" i="3"/>
  <c r="CU52" i="3" s="1"/>
  <c r="CV52" i="3" s="1"/>
  <c r="CT53" i="3"/>
  <c r="CU53" i="3" s="1"/>
  <c r="CV53" i="3" s="1"/>
  <c r="CT54" i="3"/>
  <c r="CU54" i="3" s="1"/>
  <c r="CV54" i="3" s="1"/>
  <c r="CT55" i="3"/>
  <c r="CU55" i="3" s="1"/>
  <c r="CV55" i="3" s="1"/>
  <c r="CT56" i="3"/>
  <c r="CU56" i="3" s="1"/>
  <c r="CV56" i="3" s="1"/>
  <c r="CT57" i="3"/>
  <c r="CU57" i="3" s="1"/>
  <c r="CV57" i="3" s="1"/>
  <c r="BW9" i="3"/>
  <c r="BX9" i="3" s="1"/>
  <c r="BY9" i="3" s="1"/>
  <c r="BW10" i="3"/>
  <c r="BX10" i="3" s="1"/>
  <c r="BY10" i="3" s="1"/>
  <c r="BW11" i="3"/>
  <c r="BX11" i="3" s="1"/>
  <c r="BY11" i="3" s="1"/>
  <c r="BW12" i="3"/>
  <c r="BX12" i="3" s="1"/>
  <c r="BY12" i="3" s="1"/>
  <c r="BW13" i="3"/>
  <c r="BX13" i="3" s="1"/>
  <c r="BY13" i="3" s="1"/>
  <c r="BW14" i="3"/>
  <c r="BX14" i="3" s="1"/>
  <c r="BY14" i="3" s="1"/>
  <c r="BW15" i="3"/>
  <c r="BX15" i="3" s="1"/>
  <c r="BY15" i="3" s="1"/>
  <c r="BW16" i="3"/>
  <c r="BX16" i="3" s="1"/>
  <c r="BY16" i="3" s="1"/>
  <c r="BW17" i="3"/>
  <c r="BX17" i="3" s="1"/>
  <c r="BY17" i="3" s="1"/>
  <c r="BW18" i="3"/>
  <c r="BX18" i="3" s="1"/>
  <c r="BY18" i="3" s="1"/>
  <c r="BW19" i="3"/>
  <c r="BX19" i="3" s="1"/>
  <c r="BY19" i="3" s="1"/>
  <c r="BW20" i="3"/>
  <c r="BX20" i="3" s="1"/>
  <c r="BY20" i="3" s="1"/>
  <c r="BW21" i="3"/>
  <c r="BX21" i="3" s="1"/>
  <c r="BY21" i="3" s="1"/>
  <c r="BW22" i="3"/>
  <c r="BX22" i="3" s="1"/>
  <c r="BY22" i="3" s="1"/>
  <c r="BW23" i="3"/>
  <c r="BX23" i="3" s="1"/>
  <c r="BY23" i="3" s="1"/>
  <c r="BW24" i="3"/>
  <c r="BX24" i="3" s="1"/>
  <c r="BY24" i="3" s="1"/>
  <c r="BW25" i="3"/>
  <c r="BX25" i="3" s="1"/>
  <c r="BY25" i="3" s="1"/>
  <c r="BW26" i="3"/>
  <c r="BX26" i="3" s="1"/>
  <c r="BY26" i="3" s="1"/>
  <c r="BW27" i="3"/>
  <c r="BX27" i="3" s="1"/>
  <c r="BY27" i="3" s="1"/>
  <c r="BW28" i="3"/>
  <c r="BX28" i="3" s="1"/>
  <c r="BY28" i="3" s="1"/>
  <c r="BW29" i="3"/>
  <c r="BX29" i="3" s="1"/>
  <c r="BY29" i="3" s="1"/>
  <c r="BW30" i="3"/>
  <c r="BX30" i="3" s="1"/>
  <c r="BY30" i="3" s="1"/>
  <c r="BW31" i="3"/>
  <c r="BX31" i="3" s="1"/>
  <c r="BY31" i="3" s="1"/>
  <c r="BW32" i="3"/>
  <c r="BX32" i="3" s="1"/>
  <c r="BY32" i="3" s="1"/>
  <c r="BW33" i="3"/>
  <c r="BX33" i="3" s="1"/>
  <c r="BY33" i="3" s="1"/>
  <c r="BW34" i="3"/>
  <c r="BX34" i="3" s="1"/>
  <c r="BY34" i="3" s="1"/>
  <c r="BW35" i="3"/>
  <c r="BX35" i="3" s="1"/>
  <c r="BY35" i="3" s="1"/>
  <c r="BW36" i="3"/>
  <c r="BX36" i="3" s="1"/>
  <c r="BY36" i="3" s="1"/>
  <c r="BW37" i="3"/>
  <c r="BX37" i="3" s="1"/>
  <c r="BY37" i="3" s="1"/>
  <c r="BW38" i="3"/>
  <c r="BX38" i="3" s="1"/>
  <c r="BY38" i="3" s="1"/>
  <c r="BW39" i="3"/>
  <c r="BX39" i="3" s="1"/>
  <c r="BY39" i="3" s="1"/>
  <c r="BW40" i="3"/>
  <c r="BX40" i="3" s="1"/>
  <c r="BY40" i="3" s="1"/>
  <c r="BW41" i="3"/>
  <c r="BX41" i="3" s="1"/>
  <c r="BY41" i="3" s="1"/>
  <c r="BW42" i="3"/>
  <c r="BX42" i="3" s="1"/>
  <c r="BY42" i="3" s="1"/>
  <c r="BW43" i="3"/>
  <c r="BX43" i="3" s="1"/>
  <c r="BY43" i="3" s="1"/>
  <c r="BW44" i="3"/>
  <c r="BX44" i="3" s="1"/>
  <c r="BY44" i="3" s="1"/>
  <c r="BW45" i="3"/>
  <c r="BX45" i="3" s="1"/>
  <c r="BY45" i="3" s="1"/>
  <c r="BW46" i="3"/>
  <c r="BX46" i="3" s="1"/>
  <c r="BY46" i="3" s="1"/>
  <c r="BW47" i="3"/>
  <c r="BX47" i="3" s="1"/>
  <c r="BY47" i="3" s="1"/>
  <c r="BW48" i="3"/>
  <c r="BX48" i="3" s="1"/>
  <c r="BY48" i="3" s="1"/>
  <c r="BW49" i="3"/>
  <c r="BX49" i="3" s="1"/>
  <c r="BY49" i="3" s="1"/>
  <c r="BW50" i="3"/>
  <c r="BX50" i="3" s="1"/>
  <c r="BY50" i="3" s="1"/>
  <c r="BW51" i="3"/>
  <c r="BX51" i="3" s="1"/>
  <c r="BY51" i="3" s="1"/>
  <c r="BW52" i="3"/>
  <c r="BX52" i="3" s="1"/>
  <c r="BY52" i="3" s="1"/>
  <c r="BW53" i="3"/>
  <c r="BX53" i="3" s="1"/>
  <c r="BY53" i="3" s="1"/>
  <c r="BW54" i="3"/>
  <c r="BX54" i="3" s="1"/>
  <c r="BY54" i="3" s="1"/>
  <c r="BW55" i="3"/>
  <c r="BX55" i="3" s="1"/>
  <c r="BY55" i="3" s="1"/>
  <c r="BW56" i="3"/>
  <c r="BX56" i="3" s="1"/>
  <c r="BY56" i="3" s="1"/>
  <c r="BW57" i="3"/>
  <c r="BX57" i="3" s="1"/>
  <c r="BY57" i="3" s="1"/>
  <c r="BV9" i="3"/>
  <c r="BV10" i="3"/>
  <c r="BV11" i="3"/>
  <c r="BV12" i="3"/>
  <c r="BV13" i="3"/>
  <c r="BV14" i="3"/>
  <c r="BV15" i="3"/>
  <c r="BV16" i="3"/>
  <c r="BV17" i="3"/>
  <c r="BV18" i="3"/>
  <c r="BV19" i="3"/>
  <c r="BV20" i="3"/>
  <c r="BV21" i="3"/>
  <c r="BV22" i="3"/>
  <c r="BV23" i="3"/>
  <c r="BV24" i="3"/>
  <c r="BV25" i="3"/>
  <c r="BV26" i="3"/>
  <c r="BV27" i="3"/>
  <c r="BV28" i="3"/>
  <c r="BV29" i="3"/>
  <c r="BV30" i="3"/>
  <c r="BV31" i="3"/>
  <c r="BV32" i="3"/>
  <c r="BV33" i="3"/>
  <c r="BV34" i="3"/>
  <c r="BV35" i="3"/>
  <c r="BV36" i="3"/>
  <c r="BV37" i="3"/>
  <c r="BV38" i="3"/>
  <c r="BV39" i="3"/>
  <c r="BV40" i="3"/>
  <c r="BV41" i="3"/>
  <c r="BV42" i="3"/>
  <c r="BV43" i="3"/>
  <c r="BV44" i="3"/>
  <c r="BV45" i="3"/>
  <c r="BV46" i="3"/>
  <c r="BV47" i="3"/>
  <c r="BV48" i="3"/>
  <c r="BV49" i="3"/>
  <c r="BV50" i="3"/>
  <c r="BV51" i="3"/>
  <c r="BV52" i="3"/>
  <c r="BV53" i="3"/>
  <c r="BV54" i="3"/>
  <c r="BV55" i="3"/>
  <c r="BV56" i="3"/>
  <c r="BV57" i="3"/>
  <c r="BT9" i="3"/>
  <c r="BT10" i="3"/>
  <c r="BT11" i="3"/>
  <c r="BT12" i="3"/>
  <c r="BT13" i="3"/>
  <c r="BT14" i="3"/>
  <c r="BT15" i="3"/>
  <c r="BT16" i="3"/>
  <c r="BT17" i="3"/>
  <c r="BT18" i="3"/>
  <c r="BT19" i="3"/>
  <c r="BT20" i="3"/>
  <c r="BT21" i="3"/>
  <c r="BT22" i="3"/>
  <c r="BT23" i="3"/>
  <c r="BT24" i="3"/>
  <c r="BT25" i="3"/>
  <c r="BT26" i="3"/>
  <c r="BT27" i="3"/>
  <c r="BT28" i="3"/>
  <c r="BT29" i="3"/>
  <c r="BT30" i="3"/>
  <c r="BT31" i="3"/>
  <c r="BT32" i="3"/>
  <c r="BT33" i="3"/>
  <c r="BT34" i="3"/>
  <c r="BT35" i="3"/>
  <c r="BT36" i="3"/>
  <c r="BT37" i="3"/>
  <c r="BT38" i="3"/>
  <c r="BT39" i="3"/>
  <c r="BT40" i="3"/>
  <c r="BT41" i="3"/>
  <c r="BT42" i="3"/>
  <c r="BT43" i="3"/>
  <c r="BT44" i="3"/>
  <c r="BT45" i="3"/>
  <c r="BT46" i="3"/>
  <c r="BT47" i="3"/>
  <c r="BT48" i="3"/>
  <c r="BT49" i="3"/>
  <c r="BT50" i="3"/>
  <c r="BT51" i="3"/>
  <c r="BT52" i="3"/>
  <c r="BT53" i="3"/>
  <c r="BT54" i="3"/>
  <c r="BT55" i="3"/>
  <c r="BT56" i="3"/>
  <c r="BT57" i="3"/>
  <c r="BR9" i="3"/>
  <c r="BR10" i="3"/>
  <c r="BR11" i="3"/>
  <c r="BR12" i="3"/>
  <c r="BR13" i="3"/>
  <c r="BR14" i="3"/>
  <c r="BR15" i="3"/>
  <c r="BR16" i="3"/>
  <c r="BR17" i="3"/>
  <c r="BR18" i="3"/>
  <c r="BR19" i="3"/>
  <c r="BR20" i="3"/>
  <c r="BR21" i="3"/>
  <c r="BR22" i="3"/>
  <c r="BR23" i="3"/>
  <c r="BR24" i="3"/>
  <c r="BR25" i="3"/>
  <c r="BR26" i="3"/>
  <c r="BR27" i="3"/>
  <c r="BR28" i="3"/>
  <c r="BR29" i="3"/>
  <c r="BR30" i="3"/>
  <c r="BR31" i="3"/>
  <c r="BR32" i="3"/>
  <c r="BR33" i="3"/>
  <c r="BR34" i="3"/>
  <c r="BR35" i="3"/>
  <c r="BR36" i="3"/>
  <c r="BR37" i="3"/>
  <c r="BR38" i="3"/>
  <c r="BR39" i="3"/>
  <c r="BR40" i="3"/>
  <c r="BR41" i="3"/>
  <c r="BR42" i="3"/>
  <c r="BR43" i="3"/>
  <c r="BR44" i="3"/>
  <c r="BR45" i="3"/>
  <c r="BR46" i="3"/>
  <c r="BR47" i="3"/>
  <c r="BR48" i="3"/>
  <c r="BR49" i="3"/>
  <c r="BR50" i="3"/>
  <c r="BR51" i="3"/>
  <c r="BR52" i="3"/>
  <c r="BR53" i="3"/>
  <c r="BR54" i="3"/>
  <c r="BR55" i="3"/>
  <c r="BR56" i="3"/>
  <c r="BR57" i="3"/>
  <c r="BP9" i="3"/>
  <c r="BP10" i="3"/>
  <c r="BP11" i="3"/>
  <c r="BP12" i="3"/>
  <c r="BP13" i="3"/>
  <c r="BP14" i="3"/>
  <c r="BP15" i="3"/>
  <c r="BP16" i="3"/>
  <c r="BP17" i="3"/>
  <c r="BP18" i="3"/>
  <c r="BP19" i="3"/>
  <c r="BP20" i="3"/>
  <c r="BP21" i="3"/>
  <c r="BP22" i="3"/>
  <c r="BP23" i="3"/>
  <c r="BP24" i="3"/>
  <c r="BP25" i="3"/>
  <c r="BP26" i="3"/>
  <c r="BP27" i="3"/>
  <c r="BP28" i="3"/>
  <c r="BP29" i="3"/>
  <c r="BP30" i="3"/>
  <c r="BP31" i="3"/>
  <c r="BP32" i="3"/>
  <c r="BP33" i="3"/>
  <c r="BP34" i="3"/>
  <c r="BP35" i="3"/>
  <c r="BP36" i="3"/>
  <c r="BP37" i="3"/>
  <c r="BP38" i="3"/>
  <c r="BP39" i="3"/>
  <c r="BP40" i="3"/>
  <c r="BP41" i="3"/>
  <c r="BP42" i="3"/>
  <c r="BP43" i="3"/>
  <c r="BP44" i="3"/>
  <c r="BP45" i="3"/>
  <c r="BP46" i="3"/>
  <c r="BP47" i="3"/>
  <c r="BP48" i="3"/>
  <c r="BP49" i="3"/>
  <c r="BP50" i="3"/>
  <c r="BP51" i="3"/>
  <c r="BP52" i="3"/>
  <c r="BP53" i="3"/>
  <c r="BP54" i="3"/>
  <c r="BP55" i="3"/>
  <c r="BP56" i="3"/>
  <c r="BP57" i="3"/>
  <c r="BN9" i="3"/>
  <c r="BN10" i="3"/>
  <c r="BN11" i="3"/>
  <c r="BN12" i="3"/>
  <c r="BN13" i="3"/>
  <c r="BN14" i="3"/>
  <c r="BN15" i="3"/>
  <c r="BN16" i="3"/>
  <c r="BN17" i="3"/>
  <c r="BN18" i="3"/>
  <c r="BN19" i="3"/>
  <c r="BN20" i="3"/>
  <c r="BN21" i="3"/>
  <c r="BN22" i="3"/>
  <c r="BN23" i="3"/>
  <c r="BN24" i="3"/>
  <c r="BN25" i="3"/>
  <c r="BN26" i="3"/>
  <c r="BN27" i="3"/>
  <c r="BN28" i="3"/>
  <c r="BN29" i="3"/>
  <c r="BN30" i="3"/>
  <c r="BN31" i="3"/>
  <c r="BN32" i="3"/>
  <c r="BN33" i="3"/>
  <c r="BN34" i="3"/>
  <c r="BN35" i="3"/>
  <c r="BN36" i="3"/>
  <c r="BN37" i="3"/>
  <c r="BN38" i="3"/>
  <c r="BN39" i="3"/>
  <c r="BN40" i="3"/>
  <c r="BN41" i="3"/>
  <c r="BN42" i="3"/>
  <c r="BN43" i="3"/>
  <c r="BN44" i="3"/>
  <c r="BN45" i="3"/>
  <c r="BN46" i="3"/>
  <c r="BN47" i="3"/>
  <c r="BN48" i="3"/>
  <c r="BN49" i="3"/>
  <c r="BN50" i="3"/>
  <c r="BN51" i="3"/>
  <c r="BN52" i="3"/>
  <c r="BN53" i="3"/>
  <c r="BN54" i="3"/>
  <c r="BN55" i="3"/>
  <c r="BN56" i="3"/>
  <c r="BN57" i="3"/>
  <c r="BL9" i="3"/>
  <c r="BL10" i="3"/>
  <c r="BL11" i="3"/>
  <c r="BL12" i="3"/>
  <c r="BL13" i="3"/>
  <c r="BL14" i="3"/>
  <c r="BL15" i="3"/>
  <c r="BL16" i="3"/>
  <c r="BL17" i="3"/>
  <c r="BL18" i="3"/>
  <c r="BL19" i="3"/>
  <c r="BL20" i="3"/>
  <c r="BL21" i="3"/>
  <c r="BL22" i="3"/>
  <c r="BL23" i="3"/>
  <c r="BL24" i="3"/>
  <c r="BL25" i="3"/>
  <c r="BL26" i="3"/>
  <c r="BL27" i="3"/>
  <c r="BL28" i="3"/>
  <c r="BL29" i="3"/>
  <c r="BL30" i="3"/>
  <c r="BL31" i="3"/>
  <c r="BL32" i="3"/>
  <c r="BL33" i="3"/>
  <c r="BL34" i="3"/>
  <c r="BL35" i="3"/>
  <c r="BL36" i="3"/>
  <c r="BL37" i="3"/>
  <c r="BL38" i="3"/>
  <c r="BL39" i="3"/>
  <c r="BL40" i="3"/>
  <c r="BL41" i="3"/>
  <c r="BL42" i="3"/>
  <c r="BL43" i="3"/>
  <c r="BL44" i="3"/>
  <c r="BL45" i="3"/>
  <c r="BL46" i="3"/>
  <c r="BL47" i="3"/>
  <c r="BL48" i="3"/>
  <c r="BL49" i="3"/>
  <c r="BL50" i="3"/>
  <c r="BL51" i="3"/>
  <c r="BL52" i="3"/>
  <c r="BL53" i="3"/>
  <c r="BL54" i="3"/>
  <c r="BL55" i="3"/>
  <c r="BL56" i="3"/>
  <c r="BL57" i="3"/>
  <c r="BE9" i="3"/>
  <c r="BF9" i="3" s="1"/>
  <c r="BG9" i="3" s="1"/>
  <c r="BE10" i="3"/>
  <c r="BF10" i="3" s="1"/>
  <c r="BG10" i="3" s="1"/>
  <c r="BE11" i="3"/>
  <c r="BF11" i="3" s="1"/>
  <c r="BG11" i="3" s="1"/>
  <c r="BE12" i="3"/>
  <c r="BF12" i="3" s="1"/>
  <c r="BG12" i="3" s="1"/>
  <c r="BE13" i="3"/>
  <c r="BF13" i="3" s="1"/>
  <c r="BG13" i="3" s="1"/>
  <c r="BE14" i="3"/>
  <c r="BF14" i="3" s="1"/>
  <c r="BG14" i="3" s="1"/>
  <c r="BE15" i="3"/>
  <c r="BF15" i="3" s="1"/>
  <c r="BG15" i="3" s="1"/>
  <c r="BE16" i="3"/>
  <c r="BF16" i="3" s="1"/>
  <c r="BG16" i="3" s="1"/>
  <c r="BE17" i="3"/>
  <c r="BF17" i="3" s="1"/>
  <c r="BG17" i="3" s="1"/>
  <c r="BE18" i="3"/>
  <c r="BF18" i="3" s="1"/>
  <c r="BG18" i="3" s="1"/>
  <c r="BE19" i="3"/>
  <c r="BF19" i="3" s="1"/>
  <c r="BG19" i="3" s="1"/>
  <c r="BE20" i="3"/>
  <c r="BF20" i="3" s="1"/>
  <c r="BG20" i="3" s="1"/>
  <c r="BE21" i="3"/>
  <c r="BF21" i="3" s="1"/>
  <c r="BG21" i="3" s="1"/>
  <c r="BE22" i="3"/>
  <c r="BF22" i="3" s="1"/>
  <c r="BG22" i="3" s="1"/>
  <c r="BE23" i="3"/>
  <c r="BF23" i="3" s="1"/>
  <c r="BG23" i="3" s="1"/>
  <c r="BE24" i="3"/>
  <c r="BF24" i="3" s="1"/>
  <c r="BG24" i="3" s="1"/>
  <c r="BE25" i="3"/>
  <c r="BF25" i="3" s="1"/>
  <c r="BG25" i="3" s="1"/>
  <c r="BE26" i="3"/>
  <c r="BF26" i="3" s="1"/>
  <c r="BG26" i="3" s="1"/>
  <c r="BE27" i="3"/>
  <c r="BF27" i="3" s="1"/>
  <c r="BG27" i="3" s="1"/>
  <c r="BE28" i="3"/>
  <c r="BF28" i="3" s="1"/>
  <c r="BG28" i="3" s="1"/>
  <c r="BE29" i="3"/>
  <c r="BF29" i="3" s="1"/>
  <c r="BG29" i="3" s="1"/>
  <c r="BE30" i="3"/>
  <c r="BF30" i="3" s="1"/>
  <c r="BG30" i="3" s="1"/>
  <c r="BE31" i="3"/>
  <c r="BF31" i="3" s="1"/>
  <c r="BG31" i="3" s="1"/>
  <c r="BE32" i="3"/>
  <c r="BF32" i="3" s="1"/>
  <c r="BG32" i="3" s="1"/>
  <c r="BE33" i="3"/>
  <c r="BF33" i="3" s="1"/>
  <c r="BG33" i="3" s="1"/>
  <c r="BE34" i="3"/>
  <c r="BF34" i="3" s="1"/>
  <c r="BG34" i="3" s="1"/>
  <c r="BE35" i="3"/>
  <c r="BF35" i="3" s="1"/>
  <c r="BG35" i="3" s="1"/>
  <c r="BE36" i="3"/>
  <c r="BF36" i="3" s="1"/>
  <c r="BG36" i="3" s="1"/>
  <c r="BE37" i="3"/>
  <c r="BF37" i="3" s="1"/>
  <c r="BG37" i="3" s="1"/>
  <c r="BE38" i="3"/>
  <c r="BF38" i="3" s="1"/>
  <c r="BG38" i="3" s="1"/>
  <c r="BE39" i="3"/>
  <c r="BF39" i="3" s="1"/>
  <c r="BG39" i="3" s="1"/>
  <c r="BE40" i="3"/>
  <c r="BF40" i="3" s="1"/>
  <c r="BG40" i="3" s="1"/>
  <c r="BE41" i="3"/>
  <c r="BF41" i="3" s="1"/>
  <c r="BG41" i="3" s="1"/>
  <c r="BE42" i="3"/>
  <c r="BF42" i="3" s="1"/>
  <c r="BG42" i="3" s="1"/>
  <c r="BE43" i="3"/>
  <c r="BF43" i="3" s="1"/>
  <c r="BG43" i="3" s="1"/>
  <c r="BE44" i="3"/>
  <c r="BF44" i="3" s="1"/>
  <c r="BG44" i="3" s="1"/>
  <c r="BE45" i="3"/>
  <c r="BF45" i="3" s="1"/>
  <c r="BG45" i="3" s="1"/>
  <c r="BE46" i="3"/>
  <c r="BF46" i="3" s="1"/>
  <c r="BG46" i="3" s="1"/>
  <c r="BE47" i="3"/>
  <c r="BF47" i="3" s="1"/>
  <c r="BG47" i="3" s="1"/>
  <c r="BE48" i="3"/>
  <c r="BF48" i="3" s="1"/>
  <c r="BG48" i="3" s="1"/>
  <c r="BE49" i="3"/>
  <c r="BF49" i="3" s="1"/>
  <c r="BG49" i="3" s="1"/>
  <c r="BE50" i="3"/>
  <c r="BF50" i="3" s="1"/>
  <c r="BG50" i="3" s="1"/>
  <c r="BE51" i="3"/>
  <c r="BF51" i="3" s="1"/>
  <c r="BG51" i="3" s="1"/>
  <c r="BE52" i="3"/>
  <c r="BF52" i="3" s="1"/>
  <c r="BG52" i="3" s="1"/>
  <c r="BE53" i="3"/>
  <c r="BF53" i="3" s="1"/>
  <c r="BG53" i="3" s="1"/>
  <c r="BE54" i="3"/>
  <c r="BF54" i="3" s="1"/>
  <c r="BG54" i="3" s="1"/>
  <c r="BE55" i="3"/>
  <c r="BF55" i="3" s="1"/>
  <c r="BG55" i="3" s="1"/>
  <c r="BE56" i="3"/>
  <c r="BF56" i="3" s="1"/>
  <c r="BG56" i="3" s="1"/>
  <c r="BE57" i="3"/>
  <c r="BF57" i="3" s="1"/>
  <c r="BG57" i="3" s="1"/>
  <c r="BD9" i="3"/>
  <c r="BD10" i="3"/>
  <c r="BD11" i="3"/>
  <c r="BD12" i="3"/>
  <c r="BD13" i="3"/>
  <c r="BD14" i="3"/>
  <c r="BD15" i="3"/>
  <c r="BD16" i="3"/>
  <c r="BD17" i="3"/>
  <c r="BD18" i="3"/>
  <c r="BD19" i="3"/>
  <c r="BD20" i="3"/>
  <c r="BD21" i="3"/>
  <c r="BD22" i="3"/>
  <c r="BD23" i="3"/>
  <c r="BD24" i="3"/>
  <c r="BD25" i="3"/>
  <c r="BD26" i="3"/>
  <c r="BD27" i="3"/>
  <c r="BD28" i="3"/>
  <c r="BD29" i="3"/>
  <c r="BD30" i="3"/>
  <c r="BD31" i="3"/>
  <c r="BD32" i="3"/>
  <c r="BD33" i="3"/>
  <c r="BD34" i="3"/>
  <c r="BD35" i="3"/>
  <c r="BD36" i="3"/>
  <c r="BD37" i="3"/>
  <c r="BD38" i="3"/>
  <c r="BD39" i="3"/>
  <c r="BD40" i="3"/>
  <c r="BD41" i="3"/>
  <c r="BD42" i="3"/>
  <c r="BD43" i="3"/>
  <c r="BD44" i="3"/>
  <c r="BD45" i="3"/>
  <c r="BD46" i="3"/>
  <c r="BD47" i="3"/>
  <c r="BD48" i="3"/>
  <c r="BD49" i="3"/>
  <c r="BD50" i="3"/>
  <c r="BD51" i="3"/>
  <c r="BD52" i="3"/>
  <c r="BD53" i="3"/>
  <c r="BD54" i="3"/>
  <c r="BD55" i="3"/>
  <c r="BD56" i="3"/>
  <c r="BD57" i="3"/>
  <c r="BB9" i="3"/>
  <c r="BB10" i="3"/>
  <c r="BB11" i="3"/>
  <c r="BB12" i="3"/>
  <c r="BB13" i="3"/>
  <c r="BB14" i="3"/>
  <c r="BB15" i="3"/>
  <c r="BB16" i="3"/>
  <c r="BB17" i="3"/>
  <c r="BB18" i="3"/>
  <c r="BB19" i="3"/>
  <c r="BB20" i="3"/>
  <c r="BB21" i="3"/>
  <c r="BB22" i="3"/>
  <c r="BB23" i="3"/>
  <c r="BB24" i="3"/>
  <c r="BB25" i="3"/>
  <c r="BB26" i="3"/>
  <c r="BB27" i="3"/>
  <c r="BB28" i="3"/>
  <c r="BB29" i="3"/>
  <c r="BB30" i="3"/>
  <c r="BB31" i="3"/>
  <c r="BB32" i="3"/>
  <c r="BB33" i="3"/>
  <c r="BB34" i="3"/>
  <c r="BB35" i="3"/>
  <c r="BB36" i="3"/>
  <c r="BB37" i="3"/>
  <c r="BB38" i="3"/>
  <c r="BB39" i="3"/>
  <c r="BB40" i="3"/>
  <c r="BB41" i="3"/>
  <c r="BB42" i="3"/>
  <c r="BB43" i="3"/>
  <c r="BB44" i="3"/>
  <c r="BB45" i="3"/>
  <c r="BB46" i="3"/>
  <c r="BB47" i="3"/>
  <c r="BB48" i="3"/>
  <c r="BB49" i="3"/>
  <c r="BB50" i="3"/>
  <c r="BB51" i="3"/>
  <c r="BB52" i="3"/>
  <c r="BB53" i="3"/>
  <c r="BB54" i="3"/>
  <c r="BB55" i="3"/>
  <c r="BB56" i="3"/>
  <c r="BB57" i="3"/>
  <c r="AZ9" i="3"/>
  <c r="AZ10" i="3"/>
  <c r="AZ11" i="3"/>
  <c r="AZ12" i="3"/>
  <c r="AZ13" i="3"/>
  <c r="AZ14" i="3"/>
  <c r="AZ15" i="3"/>
  <c r="AZ16" i="3"/>
  <c r="AZ17" i="3"/>
  <c r="AZ18" i="3"/>
  <c r="AZ19" i="3"/>
  <c r="AZ20" i="3"/>
  <c r="AZ21" i="3"/>
  <c r="AZ22" i="3"/>
  <c r="AZ23" i="3"/>
  <c r="AZ24" i="3"/>
  <c r="AZ25" i="3"/>
  <c r="AZ26" i="3"/>
  <c r="AZ27" i="3"/>
  <c r="AZ28" i="3"/>
  <c r="AZ29" i="3"/>
  <c r="AZ30" i="3"/>
  <c r="AZ31" i="3"/>
  <c r="AZ32" i="3"/>
  <c r="AZ33" i="3"/>
  <c r="AZ34" i="3"/>
  <c r="AZ35" i="3"/>
  <c r="AZ36" i="3"/>
  <c r="AZ37" i="3"/>
  <c r="AZ38" i="3"/>
  <c r="AZ39" i="3"/>
  <c r="AZ40" i="3"/>
  <c r="AZ41" i="3"/>
  <c r="AZ42" i="3"/>
  <c r="AZ43" i="3"/>
  <c r="AZ44" i="3"/>
  <c r="AZ45" i="3"/>
  <c r="AZ46" i="3"/>
  <c r="AZ47" i="3"/>
  <c r="AZ48" i="3"/>
  <c r="AZ49" i="3"/>
  <c r="AZ50" i="3"/>
  <c r="AZ51" i="3"/>
  <c r="AZ52" i="3"/>
  <c r="AZ53" i="3"/>
  <c r="AZ54" i="3"/>
  <c r="AZ55" i="3"/>
  <c r="AZ56" i="3"/>
  <c r="AZ57" i="3"/>
  <c r="AX9" i="3"/>
  <c r="AX10" i="3"/>
  <c r="AX11" i="3"/>
  <c r="AX12" i="3"/>
  <c r="AX13" i="3"/>
  <c r="AX14" i="3"/>
  <c r="AX15" i="3"/>
  <c r="AX16" i="3"/>
  <c r="AX17" i="3"/>
  <c r="AX18" i="3"/>
  <c r="AX19" i="3"/>
  <c r="AX20" i="3"/>
  <c r="AX21" i="3"/>
  <c r="AX22" i="3"/>
  <c r="AX23" i="3"/>
  <c r="AX24" i="3"/>
  <c r="AX25" i="3"/>
  <c r="AX26" i="3"/>
  <c r="AX27" i="3"/>
  <c r="AX28" i="3"/>
  <c r="AX29" i="3"/>
  <c r="AX30" i="3"/>
  <c r="AX31" i="3"/>
  <c r="AX32" i="3"/>
  <c r="AX33" i="3"/>
  <c r="AX34" i="3"/>
  <c r="AX35" i="3"/>
  <c r="AX36" i="3"/>
  <c r="AX37" i="3"/>
  <c r="AX38" i="3"/>
  <c r="AX39" i="3"/>
  <c r="AX40" i="3"/>
  <c r="AX41" i="3"/>
  <c r="AX42" i="3"/>
  <c r="AX43" i="3"/>
  <c r="AX44" i="3"/>
  <c r="AX45" i="3"/>
  <c r="AX46" i="3"/>
  <c r="AX47" i="3"/>
  <c r="AX48" i="3"/>
  <c r="AX49" i="3"/>
  <c r="AX50" i="3"/>
  <c r="AX51" i="3"/>
  <c r="AX52" i="3"/>
  <c r="AX53" i="3"/>
  <c r="AX54" i="3"/>
  <c r="AX55" i="3"/>
  <c r="AX56" i="3"/>
  <c r="AX57" i="3"/>
  <c r="AV9" i="3"/>
  <c r="AV10" i="3"/>
  <c r="AV11" i="3"/>
  <c r="AV12" i="3"/>
  <c r="AV13" i="3"/>
  <c r="AV14" i="3"/>
  <c r="AV15" i="3"/>
  <c r="AV16" i="3"/>
  <c r="AV17" i="3"/>
  <c r="AV18" i="3"/>
  <c r="AV19" i="3"/>
  <c r="AV20" i="3"/>
  <c r="AV21" i="3"/>
  <c r="AV22" i="3"/>
  <c r="AV23" i="3"/>
  <c r="AV24" i="3"/>
  <c r="AV25" i="3"/>
  <c r="AV26" i="3"/>
  <c r="AV27" i="3"/>
  <c r="AV28" i="3"/>
  <c r="AV29" i="3"/>
  <c r="AV30" i="3"/>
  <c r="AV31" i="3"/>
  <c r="AV32" i="3"/>
  <c r="AV33" i="3"/>
  <c r="AV34" i="3"/>
  <c r="AV35" i="3"/>
  <c r="AV36" i="3"/>
  <c r="AV37" i="3"/>
  <c r="AV38" i="3"/>
  <c r="AV39" i="3"/>
  <c r="AV40" i="3"/>
  <c r="AV41" i="3"/>
  <c r="AV42" i="3"/>
  <c r="AV43" i="3"/>
  <c r="AV44" i="3"/>
  <c r="AV45" i="3"/>
  <c r="AV46" i="3"/>
  <c r="AV47" i="3"/>
  <c r="AV48" i="3"/>
  <c r="AV49" i="3"/>
  <c r="AV50" i="3"/>
  <c r="AV51" i="3"/>
  <c r="AV52" i="3"/>
  <c r="AV53" i="3"/>
  <c r="AV54" i="3"/>
  <c r="AV55" i="3"/>
  <c r="AV56" i="3"/>
  <c r="AV57" i="3"/>
  <c r="AT9" i="3"/>
  <c r="AT10" i="3"/>
  <c r="AT11" i="3"/>
  <c r="AT12" i="3"/>
  <c r="AT13" i="3"/>
  <c r="AT14" i="3"/>
  <c r="AT15" i="3"/>
  <c r="AT16" i="3"/>
  <c r="AT17" i="3"/>
  <c r="AT18" i="3"/>
  <c r="AT19" i="3"/>
  <c r="AT20" i="3"/>
  <c r="AT21" i="3"/>
  <c r="AT22" i="3"/>
  <c r="AT23" i="3"/>
  <c r="AT24" i="3"/>
  <c r="AT25" i="3"/>
  <c r="AT26" i="3"/>
  <c r="AT27" i="3"/>
  <c r="AT28" i="3"/>
  <c r="AT29" i="3"/>
  <c r="AT30" i="3"/>
  <c r="AT31" i="3"/>
  <c r="AT32" i="3"/>
  <c r="AT33" i="3"/>
  <c r="AT34" i="3"/>
  <c r="AT35" i="3"/>
  <c r="AT36" i="3"/>
  <c r="AT37" i="3"/>
  <c r="AT38" i="3"/>
  <c r="AT39" i="3"/>
  <c r="AT40" i="3"/>
  <c r="AT41" i="3"/>
  <c r="AT42" i="3"/>
  <c r="AT43" i="3"/>
  <c r="AT44" i="3"/>
  <c r="AT45" i="3"/>
  <c r="AT46" i="3"/>
  <c r="AT47" i="3"/>
  <c r="AT48" i="3"/>
  <c r="AT49" i="3"/>
  <c r="AT50" i="3"/>
  <c r="AT51" i="3"/>
  <c r="AT52" i="3"/>
  <c r="AT53" i="3"/>
  <c r="AT54" i="3"/>
  <c r="AT55" i="3"/>
  <c r="AT56" i="3"/>
  <c r="AT57" i="3"/>
  <c r="AL9" i="3"/>
  <c r="AL10" i="3"/>
  <c r="AL11" i="3"/>
  <c r="AL12" i="3"/>
  <c r="AL13" i="3"/>
  <c r="AL14" i="3"/>
  <c r="AL15" i="3"/>
  <c r="AL16" i="3"/>
  <c r="AL17" i="3"/>
  <c r="AL18" i="3"/>
  <c r="AL19" i="3"/>
  <c r="AL20" i="3"/>
  <c r="AL21" i="3"/>
  <c r="AL22" i="3"/>
  <c r="AL23" i="3"/>
  <c r="AL24" i="3"/>
  <c r="AL25" i="3"/>
  <c r="AL26" i="3"/>
  <c r="AL27" i="3"/>
  <c r="AL28" i="3"/>
  <c r="AL29" i="3"/>
  <c r="AL30" i="3"/>
  <c r="AL31" i="3"/>
  <c r="AL32" i="3"/>
  <c r="AL33" i="3"/>
  <c r="AL34" i="3"/>
  <c r="AL35" i="3"/>
  <c r="AL36" i="3"/>
  <c r="AL37" i="3"/>
  <c r="AL38" i="3"/>
  <c r="AL39" i="3"/>
  <c r="AL40" i="3"/>
  <c r="AL41" i="3"/>
  <c r="AL42" i="3"/>
  <c r="AL43" i="3"/>
  <c r="AL44" i="3"/>
  <c r="AL45" i="3"/>
  <c r="AL46" i="3"/>
  <c r="AL47" i="3"/>
  <c r="AL48" i="3"/>
  <c r="AL49" i="3"/>
  <c r="AL50" i="3"/>
  <c r="AL51" i="3"/>
  <c r="AL52" i="3"/>
  <c r="AL53" i="3"/>
  <c r="AL54" i="3"/>
  <c r="AL55" i="3"/>
  <c r="AL56" i="3"/>
  <c r="AL57"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DD9" i="2"/>
  <c r="DD10" i="2"/>
  <c r="DD11" i="2"/>
  <c r="DD12" i="2"/>
  <c r="DD13" i="2"/>
  <c r="DD14" i="2"/>
  <c r="DD15" i="2"/>
  <c r="DD16" i="2"/>
  <c r="DD17" i="2"/>
  <c r="DD18" i="2"/>
  <c r="DD19" i="2"/>
  <c r="DD20" i="2"/>
  <c r="DD21" i="2"/>
  <c r="DD22" i="2"/>
  <c r="DD23" i="2"/>
  <c r="DD24" i="2"/>
  <c r="DD25" i="2"/>
  <c r="DD26" i="2"/>
  <c r="DD27" i="2"/>
  <c r="DD28" i="2"/>
  <c r="DD29" i="2"/>
  <c r="DD30" i="2"/>
  <c r="DD31" i="2"/>
  <c r="DD32" i="2"/>
  <c r="DD33" i="2"/>
  <c r="DD34" i="2"/>
  <c r="DD35" i="2"/>
  <c r="DD36" i="2"/>
  <c r="DD37" i="2"/>
  <c r="DD38" i="2"/>
  <c r="DD39" i="2"/>
  <c r="DD40" i="2"/>
  <c r="DD41" i="2"/>
  <c r="DD42" i="2"/>
  <c r="DD43" i="2"/>
  <c r="DD44" i="2"/>
  <c r="DD45" i="2"/>
  <c r="DD46" i="2"/>
  <c r="DD47" i="2"/>
  <c r="DD48" i="2"/>
  <c r="DD49" i="2"/>
  <c r="DD50" i="2"/>
  <c r="DD51" i="2"/>
  <c r="DD52" i="2"/>
  <c r="DD53" i="2"/>
  <c r="DD54" i="2"/>
  <c r="DD55" i="2"/>
  <c r="DD56" i="2"/>
  <c r="DD57" i="2"/>
  <c r="DB9" i="2"/>
  <c r="DB10" i="2"/>
  <c r="DB11" i="2"/>
  <c r="DB12" i="2"/>
  <c r="DB13" i="2"/>
  <c r="DB14" i="2"/>
  <c r="DB15" i="2"/>
  <c r="DB16" i="2"/>
  <c r="DB17" i="2"/>
  <c r="DB18" i="2"/>
  <c r="DB19" i="2"/>
  <c r="DB20" i="2"/>
  <c r="DB21" i="2"/>
  <c r="DB22" i="2"/>
  <c r="DB23" i="2"/>
  <c r="DB24" i="2"/>
  <c r="DB25" i="2"/>
  <c r="DB26" i="2"/>
  <c r="DB27" i="2"/>
  <c r="DB28" i="2"/>
  <c r="DB29" i="2"/>
  <c r="DB30" i="2"/>
  <c r="DB31" i="2"/>
  <c r="DB32" i="2"/>
  <c r="DB33" i="2"/>
  <c r="DB34" i="2"/>
  <c r="DB35" i="2"/>
  <c r="DB36" i="2"/>
  <c r="DB37" i="2"/>
  <c r="DB38" i="2"/>
  <c r="DB39" i="2"/>
  <c r="DB40" i="2"/>
  <c r="DB41" i="2"/>
  <c r="DB42" i="2"/>
  <c r="DB43" i="2"/>
  <c r="DB44" i="2"/>
  <c r="DB45" i="2"/>
  <c r="DB46" i="2"/>
  <c r="DB47" i="2"/>
  <c r="DB48" i="2"/>
  <c r="DB49" i="2"/>
  <c r="DB50" i="2"/>
  <c r="DB51" i="2"/>
  <c r="DB52" i="2"/>
  <c r="DB53" i="2"/>
  <c r="DB54" i="2"/>
  <c r="DB55" i="2"/>
  <c r="DB56" i="2"/>
  <c r="DB57" i="2"/>
  <c r="CT9" i="2"/>
  <c r="CU9" i="2" s="1"/>
  <c r="CV9" i="2" s="1"/>
  <c r="CT10" i="2"/>
  <c r="CU10" i="2" s="1"/>
  <c r="CV10" i="2" s="1"/>
  <c r="CT11" i="2"/>
  <c r="CU11" i="2" s="1"/>
  <c r="CV11" i="2" s="1"/>
  <c r="CT12" i="2"/>
  <c r="CU12" i="2" s="1"/>
  <c r="CV12" i="2" s="1"/>
  <c r="CT13" i="2"/>
  <c r="CU13" i="2" s="1"/>
  <c r="CV13" i="2" s="1"/>
  <c r="CT14" i="2"/>
  <c r="CU14" i="2" s="1"/>
  <c r="CV14" i="2" s="1"/>
  <c r="CT15" i="2"/>
  <c r="CU15" i="2" s="1"/>
  <c r="CV15" i="2" s="1"/>
  <c r="CT16" i="2"/>
  <c r="CU16" i="2" s="1"/>
  <c r="CV16" i="2" s="1"/>
  <c r="CT17" i="2"/>
  <c r="CU17" i="2" s="1"/>
  <c r="CV17" i="2" s="1"/>
  <c r="CT18" i="2"/>
  <c r="CU18" i="2" s="1"/>
  <c r="CV18" i="2" s="1"/>
  <c r="CT19" i="2"/>
  <c r="CU19" i="2" s="1"/>
  <c r="CV19" i="2" s="1"/>
  <c r="CT20" i="2"/>
  <c r="CU20" i="2" s="1"/>
  <c r="CV20" i="2" s="1"/>
  <c r="CT21" i="2"/>
  <c r="CU21" i="2" s="1"/>
  <c r="CV21" i="2" s="1"/>
  <c r="CT22" i="2"/>
  <c r="CU22" i="2" s="1"/>
  <c r="CV22" i="2" s="1"/>
  <c r="CT23" i="2"/>
  <c r="CU23" i="2" s="1"/>
  <c r="CV23" i="2" s="1"/>
  <c r="CT24" i="2"/>
  <c r="CU24" i="2" s="1"/>
  <c r="CV24" i="2" s="1"/>
  <c r="CT25" i="2"/>
  <c r="CU25" i="2" s="1"/>
  <c r="CV25" i="2" s="1"/>
  <c r="CT26" i="2"/>
  <c r="CU26" i="2" s="1"/>
  <c r="CV26" i="2" s="1"/>
  <c r="CT27" i="2"/>
  <c r="CU27" i="2" s="1"/>
  <c r="CV27" i="2" s="1"/>
  <c r="CT28" i="2"/>
  <c r="CU28" i="2" s="1"/>
  <c r="CV28" i="2" s="1"/>
  <c r="CT29" i="2"/>
  <c r="CU29" i="2" s="1"/>
  <c r="CV29" i="2" s="1"/>
  <c r="CT30" i="2"/>
  <c r="CU30" i="2" s="1"/>
  <c r="CV30" i="2" s="1"/>
  <c r="CT31" i="2"/>
  <c r="CU31" i="2" s="1"/>
  <c r="CV31" i="2" s="1"/>
  <c r="CT32" i="2"/>
  <c r="CU32" i="2" s="1"/>
  <c r="CV32" i="2" s="1"/>
  <c r="CT33" i="2"/>
  <c r="CU33" i="2" s="1"/>
  <c r="CV33" i="2" s="1"/>
  <c r="CT34" i="2"/>
  <c r="CU34" i="2" s="1"/>
  <c r="CV34" i="2" s="1"/>
  <c r="CT35" i="2"/>
  <c r="CU35" i="2" s="1"/>
  <c r="CV35" i="2" s="1"/>
  <c r="CT36" i="2"/>
  <c r="CU36" i="2" s="1"/>
  <c r="CV36" i="2" s="1"/>
  <c r="CT37" i="2"/>
  <c r="CU37" i="2" s="1"/>
  <c r="CV37" i="2" s="1"/>
  <c r="CT38" i="2"/>
  <c r="CU38" i="2" s="1"/>
  <c r="CV38" i="2" s="1"/>
  <c r="CT39" i="2"/>
  <c r="CU39" i="2" s="1"/>
  <c r="CV39" i="2" s="1"/>
  <c r="CT40" i="2"/>
  <c r="CU40" i="2" s="1"/>
  <c r="CV40" i="2" s="1"/>
  <c r="CT41" i="2"/>
  <c r="CU41" i="2" s="1"/>
  <c r="CV41" i="2" s="1"/>
  <c r="CT42" i="2"/>
  <c r="CU42" i="2" s="1"/>
  <c r="CV42" i="2" s="1"/>
  <c r="CT43" i="2"/>
  <c r="CU43" i="2" s="1"/>
  <c r="CV43" i="2" s="1"/>
  <c r="CT44" i="2"/>
  <c r="CU44" i="2" s="1"/>
  <c r="CV44" i="2" s="1"/>
  <c r="CT45" i="2"/>
  <c r="CU45" i="2" s="1"/>
  <c r="CV45" i="2" s="1"/>
  <c r="CT46" i="2"/>
  <c r="CU46" i="2" s="1"/>
  <c r="CV46" i="2" s="1"/>
  <c r="CT47" i="2"/>
  <c r="CU47" i="2" s="1"/>
  <c r="CV47" i="2" s="1"/>
  <c r="CT48" i="2"/>
  <c r="CU48" i="2" s="1"/>
  <c r="CV48" i="2" s="1"/>
  <c r="CT49" i="2"/>
  <c r="CU49" i="2" s="1"/>
  <c r="CV49" i="2" s="1"/>
  <c r="CT50" i="2"/>
  <c r="CU50" i="2" s="1"/>
  <c r="CV50" i="2" s="1"/>
  <c r="CT51" i="2"/>
  <c r="CU51" i="2" s="1"/>
  <c r="CV51" i="2" s="1"/>
  <c r="CT52" i="2"/>
  <c r="CU52" i="2" s="1"/>
  <c r="CV52" i="2" s="1"/>
  <c r="CT53" i="2"/>
  <c r="CU53" i="2" s="1"/>
  <c r="CV53" i="2" s="1"/>
  <c r="CT54" i="2"/>
  <c r="CU54" i="2" s="1"/>
  <c r="CV54" i="2" s="1"/>
  <c r="CT55" i="2"/>
  <c r="CU55" i="2" s="1"/>
  <c r="CV55" i="2" s="1"/>
  <c r="CT56" i="2"/>
  <c r="CU56" i="2" s="1"/>
  <c r="CV56" i="2" s="1"/>
  <c r="CT57" i="2"/>
  <c r="CU57" i="2" s="1"/>
  <c r="CV57" i="2" s="1"/>
  <c r="BW9" i="2"/>
  <c r="BX9" i="2" s="1"/>
  <c r="BY9" i="2" s="1"/>
  <c r="BW10" i="2"/>
  <c r="BX10" i="2" s="1"/>
  <c r="BY10" i="2" s="1"/>
  <c r="BW11" i="2"/>
  <c r="BX11" i="2" s="1"/>
  <c r="BY11" i="2" s="1"/>
  <c r="BW12" i="2"/>
  <c r="BX12" i="2" s="1"/>
  <c r="BY12" i="2" s="1"/>
  <c r="BW13" i="2"/>
  <c r="BX13" i="2" s="1"/>
  <c r="BY13" i="2" s="1"/>
  <c r="BW14" i="2"/>
  <c r="BX14" i="2" s="1"/>
  <c r="BY14" i="2" s="1"/>
  <c r="BW15" i="2"/>
  <c r="BX15" i="2" s="1"/>
  <c r="BY15" i="2" s="1"/>
  <c r="BW16" i="2"/>
  <c r="BX16" i="2" s="1"/>
  <c r="BY16" i="2" s="1"/>
  <c r="BW17" i="2"/>
  <c r="BX17" i="2" s="1"/>
  <c r="BY17" i="2" s="1"/>
  <c r="BW18" i="2"/>
  <c r="BX18" i="2" s="1"/>
  <c r="BY18" i="2" s="1"/>
  <c r="BW19" i="2"/>
  <c r="BX19" i="2" s="1"/>
  <c r="BY19" i="2" s="1"/>
  <c r="BW20" i="2"/>
  <c r="BX20" i="2" s="1"/>
  <c r="BY20" i="2" s="1"/>
  <c r="BW21" i="2"/>
  <c r="BX21" i="2" s="1"/>
  <c r="BY21" i="2" s="1"/>
  <c r="BW22" i="2"/>
  <c r="BX22" i="2" s="1"/>
  <c r="BY22" i="2" s="1"/>
  <c r="BW23" i="2"/>
  <c r="BX23" i="2" s="1"/>
  <c r="BY23" i="2" s="1"/>
  <c r="BW24" i="2"/>
  <c r="BX24" i="2" s="1"/>
  <c r="BY24" i="2" s="1"/>
  <c r="BW25" i="2"/>
  <c r="BX25" i="2" s="1"/>
  <c r="BY25" i="2" s="1"/>
  <c r="BW26" i="2"/>
  <c r="BX26" i="2" s="1"/>
  <c r="BY26" i="2" s="1"/>
  <c r="BW27" i="2"/>
  <c r="BX27" i="2" s="1"/>
  <c r="BY27" i="2" s="1"/>
  <c r="BW28" i="2"/>
  <c r="BX28" i="2" s="1"/>
  <c r="BY28" i="2" s="1"/>
  <c r="BW29" i="2"/>
  <c r="BX29" i="2" s="1"/>
  <c r="BY29" i="2" s="1"/>
  <c r="BW30" i="2"/>
  <c r="BX30" i="2" s="1"/>
  <c r="BY30" i="2" s="1"/>
  <c r="BW31" i="2"/>
  <c r="BX31" i="2" s="1"/>
  <c r="BY31" i="2" s="1"/>
  <c r="BW32" i="2"/>
  <c r="BX32" i="2" s="1"/>
  <c r="BY32" i="2" s="1"/>
  <c r="BW33" i="2"/>
  <c r="BX33" i="2" s="1"/>
  <c r="BY33" i="2" s="1"/>
  <c r="BW34" i="2"/>
  <c r="BX34" i="2" s="1"/>
  <c r="BY34" i="2" s="1"/>
  <c r="BW35" i="2"/>
  <c r="BX35" i="2" s="1"/>
  <c r="BY35" i="2" s="1"/>
  <c r="BW36" i="2"/>
  <c r="BX36" i="2" s="1"/>
  <c r="BY36" i="2" s="1"/>
  <c r="BW37" i="2"/>
  <c r="BX37" i="2" s="1"/>
  <c r="BY37" i="2" s="1"/>
  <c r="BW38" i="2"/>
  <c r="BX38" i="2" s="1"/>
  <c r="BY38" i="2" s="1"/>
  <c r="BW39" i="2"/>
  <c r="BX39" i="2" s="1"/>
  <c r="BY39" i="2" s="1"/>
  <c r="BW40" i="2"/>
  <c r="BX40" i="2" s="1"/>
  <c r="BY40" i="2" s="1"/>
  <c r="BW41" i="2"/>
  <c r="BX41" i="2" s="1"/>
  <c r="BY41" i="2" s="1"/>
  <c r="BW42" i="2"/>
  <c r="BX42" i="2" s="1"/>
  <c r="BY42" i="2" s="1"/>
  <c r="BW43" i="2"/>
  <c r="BX43" i="2" s="1"/>
  <c r="BY43" i="2" s="1"/>
  <c r="BW44" i="2"/>
  <c r="BX44" i="2" s="1"/>
  <c r="BY44" i="2" s="1"/>
  <c r="BW45" i="2"/>
  <c r="BX45" i="2" s="1"/>
  <c r="BY45" i="2" s="1"/>
  <c r="BW46" i="2"/>
  <c r="BX46" i="2" s="1"/>
  <c r="BY46" i="2" s="1"/>
  <c r="BW47" i="2"/>
  <c r="BX47" i="2" s="1"/>
  <c r="BY47" i="2" s="1"/>
  <c r="BW48" i="2"/>
  <c r="BX48" i="2" s="1"/>
  <c r="BY48" i="2" s="1"/>
  <c r="BW49" i="2"/>
  <c r="BX49" i="2" s="1"/>
  <c r="BY49" i="2" s="1"/>
  <c r="BW50" i="2"/>
  <c r="BX50" i="2" s="1"/>
  <c r="BY50" i="2" s="1"/>
  <c r="BW51" i="2"/>
  <c r="BX51" i="2" s="1"/>
  <c r="BY51" i="2" s="1"/>
  <c r="BW52" i="2"/>
  <c r="BX52" i="2" s="1"/>
  <c r="BY52" i="2" s="1"/>
  <c r="BW53" i="2"/>
  <c r="BX53" i="2" s="1"/>
  <c r="BY53" i="2" s="1"/>
  <c r="BW54" i="2"/>
  <c r="BX54" i="2" s="1"/>
  <c r="BY54" i="2" s="1"/>
  <c r="BW55" i="2"/>
  <c r="BX55" i="2" s="1"/>
  <c r="BY55" i="2" s="1"/>
  <c r="BW56" i="2"/>
  <c r="BX56" i="2" s="1"/>
  <c r="BY56" i="2" s="1"/>
  <c r="BW57" i="2"/>
  <c r="BX57" i="2" s="1"/>
  <c r="BY57" i="2" s="1"/>
  <c r="BV9" i="2"/>
  <c r="BV10" i="2"/>
  <c r="BV11" i="2"/>
  <c r="BV12" i="2"/>
  <c r="BV13" i="2"/>
  <c r="BV14" i="2"/>
  <c r="BV15" i="2"/>
  <c r="BV16" i="2"/>
  <c r="BV17" i="2"/>
  <c r="BV18" i="2"/>
  <c r="BV19" i="2"/>
  <c r="BV20" i="2"/>
  <c r="BV21" i="2"/>
  <c r="BV22" i="2"/>
  <c r="BV23" i="2"/>
  <c r="BV24" i="2"/>
  <c r="BV25" i="2"/>
  <c r="BV26" i="2"/>
  <c r="BV27" i="2"/>
  <c r="BV28" i="2"/>
  <c r="BV29" i="2"/>
  <c r="BV30" i="2"/>
  <c r="BV31" i="2"/>
  <c r="BV32" i="2"/>
  <c r="BV33" i="2"/>
  <c r="BV34" i="2"/>
  <c r="BV35" i="2"/>
  <c r="BV36" i="2"/>
  <c r="BV37" i="2"/>
  <c r="BV38" i="2"/>
  <c r="BV39" i="2"/>
  <c r="BV40" i="2"/>
  <c r="BV41" i="2"/>
  <c r="BV42" i="2"/>
  <c r="BV43" i="2"/>
  <c r="BV44" i="2"/>
  <c r="BV45" i="2"/>
  <c r="BV46" i="2"/>
  <c r="BV47" i="2"/>
  <c r="BV48" i="2"/>
  <c r="BV49" i="2"/>
  <c r="BV50" i="2"/>
  <c r="BV51" i="2"/>
  <c r="BV52" i="2"/>
  <c r="BV53" i="2"/>
  <c r="BV54" i="2"/>
  <c r="BV55" i="2"/>
  <c r="BV56" i="2"/>
  <c r="BV57" i="2"/>
  <c r="BT9" i="2"/>
  <c r="BT10" i="2"/>
  <c r="BT11" i="2"/>
  <c r="BT12" i="2"/>
  <c r="BT13" i="2"/>
  <c r="BT14" i="2"/>
  <c r="BT15" i="2"/>
  <c r="BT16" i="2"/>
  <c r="BT17" i="2"/>
  <c r="BT18" i="2"/>
  <c r="BT19" i="2"/>
  <c r="BT20" i="2"/>
  <c r="BT21" i="2"/>
  <c r="BT22" i="2"/>
  <c r="BT23" i="2"/>
  <c r="BT24" i="2"/>
  <c r="BT25" i="2"/>
  <c r="BT26" i="2"/>
  <c r="BT27" i="2"/>
  <c r="BT28" i="2"/>
  <c r="BT29" i="2"/>
  <c r="BT30" i="2"/>
  <c r="BT31" i="2"/>
  <c r="BT32" i="2"/>
  <c r="BT33" i="2"/>
  <c r="BT34" i="2"/>
  <c r="BT35" i="2"/>
  <c r="BT36" i="2"/>
  <c r="BT37" i="2"/>
  <c r="BT38" i="2"/>
  <c r="BT39" i="2"/>
  <c r="BT40" i="2"/>
  <c r="BT41" i="2"/>
  <c r="BT42" i="2"/>
  <c r="BT43" i="2"/>
  <c r="BT44" i="2"/>
  <c r="BT45" i="2"/>
  <c r="BT46" i="2"/>
  <c r="BT47" i="2"/>
  <c r="BT48" i="2"/>
  <c r="BT49" i="2"/>
  <c r="BT50" i="2"/>
  <c r="BT51" i="2"/>
  <c r="BT52" i="2"/>
  <c r="BT53" i="2"/>
  <c r="BT54" i="2"/>
  <c r="BT55" i="2"/>
  <c r="BT56" i="2"/>
  <c r="BT57" i="2"/>
  <c r="BR9" i="2"/>
  <c r="BR10" i="2"/>
  <c r="BR11" i="2"/>
  <c r="BR12" i="2"/>
  <c r="BR13" i="2"/>
  <c r="BR14" i="2"/>
  <c r="BR15" i="2"/>
  <c r="BR16" i="2"/>
  <c r="BR17" i="2"/>
  <c r="BR18" i="2"/>
  <c r="BR19" i="2"/>
  <c r="BR20" i="2"/>
  <c r="BR21" i="2"/>
  <c r="BR22" i="2"/>
  <c r="BR23" i="2"/>
  <c r="BR24" i="2"/>
  <c r="BR25" i="2"/>
  <c r="BR26" i="2"/>
  <c r="BR27" i="2"/>
  <c r="BR28" i="2"/>
  <c r="BR29" i="2"/>
  <c r="BR30" i="2"/>
  <c r="BR31" i="2"/>
  <c r="BR32" i="2"/>
  <c r="BR33" i="2"/>
  <c r="BR34" i="2"/>
  <c r="BR35" i="2"/>
  <c r="BR36" i="2"/>
  <c r="BR37" i="2"/>
  <c r="BR38" i="2"/>
  <c r="BR39" i="2"/>
  <c r="BR40" i="2"/>
  <c r="BR41" i="2"/>
  <c r="BR42" i="2"/>
  <c r="BR43" i="2"/>
  <c r="BR44" i="2"/>
  <c r="BR45" i="2"/>
  <c r="BR46" i="2"/>
  <c r="BR47" i="2"/>
  <c r="BR48" i="2"/>
  <c r="BR49" i="2"/>
  <c r="BR50" i="2"/>
  <c r="BR51" i="2"/>
  <c r="BR52" i="2"/>
  <c r="BR53" i="2"/>
  <c r="BR54" i="2"/>
  <c r="BR55" i="2"/>
  <c r="BR56" i="2"/>
  <c r="BR57" i="2"/>
  <c r="BP9" i="2"/>
  <c r="BP10" i="2"/>
  <c r="BP11" i="2"/>
  <c r="BP12" i="2"/>
  <c r="BP13" i="2"/>
  <c r="BP14" i="2"/>
  <c r="BP15" i="2"/>
  <c r="BP16" i="2"/>
  <c r="BP17" i="2"/>
  <c r="BP18" i="2"/>
  <c r="BP19" i="2"/>
  <c r="BP20" i="2"/>
  <c r="BP21" i="2"/>
  <c r="BP22" i="2"/>
  <c r="BP23" i="2"/>
  <c r="BP24" i="2"/>
  <c r="BP25" i="2"/>
  <c r="BP26" i="2"/>
  <c r="BP27" i="2"/>
  <c r="BP28" i="2"/>
  <c r="BP29" i="2"/>
  <c r="BP30" i="2"/>
  <c r="BP31" i="2"/>
  <c r="BP32" i="2"/>
  <c r="BP33" i="2"/>
  <c r="BP34" i="2"/>
  <c r="BP35" i="2"/>
  <c r="BP36" i="2"/>
  <c r="BP37" i="2"/>
  <c r="BP38" i="2"/>
  <c r="BP39" i="2"/>
  <c r="BP40" i="2"/>
  <c r="BP41" i="2"/>
  <c r="BP42" i="2"/>
  <c r="BP43" i="2"/>
  <c r="BP44" i="2"/>
  <c r="BP45" i="2"/>
  <c r="BP46" i="2"/>
  <c r="BP47" i="2"/>
  <c r="BP48" i="2"/>
  <c r="BP49" i="2"/>
  <c r="BP50" i="2"/>
  <c r="BP51" i="2"/>
  <c r="BP52" i="2"/>
  <c r="BP53" i="2"/>
  <c r="BP54" i="2"/>
  <c r="BP55" i="2"/>
  <c r="BP56" i="2"/>
  <c r="BP57" i="2"/>
  <c r="BN9" i="2"/>
  <c r="BN10" i="2"/>
  <c r="BN11" i="2"/>
  <c r="BN12" i="2"/>
  <c r="BN13" i="2"/>
  <c r="BN14" i="2"/>
  <c r="BN15" i="2"/>
  <c r="BN16" i="2"/>
  <c r="BN17" i="2"/>
  <c r="BN18" i="2"/>
  <c r="BN19" i="2"/>
  <c r="BN20" i="2"/>
  <c r="BN21" i="2"/>
  <c r="BN22" i="2"/>
  <c r="BN23" i="2"/>
  <c r="BN24" i="2"/>
  <c r="BN25" i="2"/>
  <c r="BN26" i="2"/>
  <c r="BN27" i="2"/>
  <c r="BN28" i="2"/>
  <c r="BN29" i="2"/>
  <c r="BN30" i="2"/>
  <c r="BN31" i="2"/>
  <c r="BN32" i="2"/>
  <c r="BN33" i="2"/>
  <c r="BN34" i="2"/>
  <c r="BN35" i="2"/>
  <c r="BN36" i="2"/>
  <c r="BN37" i="2"/>
  <c r="BN38" i="2"/>
  <c r="BN39" i="2"/>
  <c r="BN40" i="2"/>
  <c r="BN41" i="2"/>
  <c r="BN42" i="2"/>
  <c r="BN43" i="2"/>
  <c r="BN44" i="2"/>
  <c r="BN45" i="2"/>
  <c r="BN46" i="2"/>
  <c r="BN47" i="2"/>
  <c r="BN48" i="2"/>
  <c r="BN49" i="2"/>
  <c r="BN50" i="2"/>
  <c r="BN51" i="2"/>
  <c r="BN52" i="2"/>
  <c r="BN53" i="2"/>
  <c r="BN54" i="2"/>
  <c r="BN55" i="2"/>
  <c r="BN56" i="2"/>
  <c r="BN57" i="2"/>
  <c r="BL9" i="2"/>
  <c r="BL10" i="2"/>
  <c r="BL11" i="2"/>
  <c r="BL12" i="2"/>
  <c r="BL13" i="2"/>
  <c r="BL14" i="2"/>
  <c r="BL15" i="2"/>
  <c r="BL16" i="2"/>
  <c r="BL17" i="2"/>
  <c r="BL18" i="2"/>
  <c r="BL19" i="2"/>
  <c r="BL20" i="2"/>
  <c r="BL21" i="2"/>
  <c r="BL22" i="2"/>
  <c r="BL23" i="2"/>
  <c r="BL24" i="2"/>
  <c r="BL25" i="2"/>
  <c r="BL26" i="2"/>
  <c r="BL27" i="2"/>
  <c r="BL28" i="2"/>
  <c r="BL29" i="2"/>
  <c r="BL30" i="2"/>
  <c r="BL31" i="2"/>
  <c r="BL32" i="2"/>
  <c r="BL33" i="2"/>
  <c r="BL34" i="2"/>
  <c r="BL35" i="2"/>
  <c r="BL36" i="2"/>
  <c r="BL37" i="2"/>
  <c r="BL38" i="2"/>
  <c r="BL39" i="2"/>
  <c r="BL40" i="2"/>
  <c r="BL41" i="2"/>
  <c r="BL42" i="2"/>
  <c r="BL43" i="2"/>
  <c r="BL44" i="2"/>
  <c r="BL45" i="2"/>
  <c r="BL46" i="2"/>
  <c r="BL47" i="2"/>
  <c r="BL48" i="2"/>
  <c r="BL49" i="2"/>
  <c r="BL50" i="2"/>
  <c r="BL51" i="2"/>
  <c r="BL52" i="2"/>
  <c r="BL53" i="2"/>
  <c r="BL54" i="2"/>
  <c r="BL55" i="2"/>
  <c r="BL56" i="2"/>
  <c r="BL57" i="2"/>
  <c r="BE9" i="2"/>
  <c r="BF9" i="2" s="1"/>
  <c r="BG9" i="2" s="1"/>
  <c r="BE10" i="2"/>
  <c r="BF10" i="2" s="1"/>
  <c r="BG10" i="2" s="1"/>
  <c r="BE11" i="2"/>
  <c r="BF11" i="2" s="1"/>
  <c r="BG11" i="2" s="1"/>
  <c r="BE12" i="2"/>
  <c r="BF12" i="2" s="1"/>
  <c r="BG12" i="2" s="1"/>
  <c r="BE13" i="2"/>
  <c r="BF13" i="2" s="1"/>
  <c r="BG13" i="2" s="1"/>
  <c r="BE14" i="2"/>
  <c r="BF14" i="2" s="1"/>
  <c r="BG14" i="2" s="1"/>
  <c r="BE15" i="2"/>
  <c r="BF15" i="2" s="1"/>
  <c r="BG15" i="2" s="1"/>
  <c r="BE16" i="2"/>
  <c r="BF16" i="2" s="1"/>
  <c r="BG16" i="2" s="1"/>
  <c r="BE17" i="2"/>
  <c r="BF17" i="2" s="1"/>
  <c r="BG17" i="2" s="1"/>
  <c r="BE18" i="2"/>
  <c r="BF18" i="2" s="1"/>
  <c r="BG18" i="2" s="1"/>
  <c r="BE19" i="2"/>
  <c r="BF19" i="2" s="1"/>
  <c r="BG19" i="2" s="1"/>
  <c r="BE20" i="2"/>
  <c r="BF20" i="2" s="1"/>
  <c r="BG20" i="2" s="1"/>
  <c r="BE21" i="2"/>
  <c r="BF21" i="2" s="1"/>
  <c r="BG21" i="2" s="1"/>
  <c r="BE22" i="2"/>
  <c r="BF22" i="2" s="1"/>
  <c r="BG22" i="2" s="1"/>
  <c r="BE23" i="2"/>
  <c r="BF23" i="2" s="1"/>
  <c r="BG23" i="2" s="1"/>
  <c r="BE24" i="2"/>
  <c r="BF24" i="2" s="1"/>
  <c r="BG24" i="2" s="1"/>
  <c r="BE25" i="2"/>
  <c r="BF25" i="2" s="1"/>
  <c r="BG25" i="2" s="1"/>
  <c r="BE26" i="2"/>
  <c r="BF26" i="2" s="1"/>
  <c r="BG26" i="2" s="1"/>
  <c r="BE27" i="2"/>
  <c r="BF27" i="2" s="1"/>
  <c r="BG27" i="2" s="1"/>
  <c r="BE28" i="2"/>
  <c r="BF28" i="2" s="1"/>
  <c r="BG28" i="2" s="1"/>
  <c r="BE29" i="2"/>
  <c r="BF29" i="2" s="1"/>
  <c r="BG29" i="2" s="1"/>
  <c r="BE30" i="2"/>
  <c r="BF30" i="2" s="1"/>
  <c r="BG30" i="2" s="1"/>
  <c r="BE31" i="2"/>
  <c r="BF31" i="2" s="1"/>
  <c r="BG31" i="2" s="1"/>
  <c r="BE32" i="2"/>
  <c r="BF32" i="2" s="1"/>
  <c r="BG32" i="2" s="1"/>
  <c r="BE33" i="2"/>
  <c r="BF33" i="2" s="1"/>
  <c r="BG33" i="2" s="1"/>
  <c r="BE34" i="2"/>
  <c r="BF34" i="2" s="1"/>
  <c r="BG34" i="2" s="1"/>
  <c r="BE35" i="2"/>
  <c r="BF35" i="2" s="1"/>
  <c r="BG35" i="2" s="1"/>
  <c r="BE36" i="2"/>
  <c r="BF36" i="2" s="1"/>
  <c r="BG36" i="2" s="1"/>
  <c r="BE37" i="2"/>
  <c r="BF37" i="2" s="1"/>
  <c r="BG37" i="2" s="1"/>
  <c r="BE38" i="2"/>
  <c r="BF38" i="2" s="1"/>
  <c r="BG38" i="2" s="1"/>
  <c r="BE39" i="2"/>
  <c r="BF39" i="2" s="1"/>
  <c r="BG39" i="2" s="1"/>
  <c r="BE40" i="2"/>
  <c r="BF40" i="2" s="1"/>
  <c r="BG40" i="2" s="1"/>
  <c r="BE41" i="2"/>
  <c r="BF41" i="2" s="1"/>
  <c r="BG41" i="2" s="1"/>
  <c r="BE42" i="2"/>
  <c r="BF42" i="2" s="1"/>
  <c r="BG42" i="2" s="1"/>
  <c r="BE43" i="2"/>
  <c r="BF43" i="2" s="1"/>
  <c r="BG43" i="2" s="1"/>
  <c r="BE44" i="2"/>
  <c r="BF44" i="2" s="1"/>
  <c r="BG44" i="2" s="1"/>
  <c r="BE45" i="2"/>
  <c r="BF45" i="2" s="1"/>
  <c r="BG45" i="2" s="1"/>
  <c r="BE46" i="2"/>
  <c r="BF46" i="2" s="1"/>
  <c r="BG46" i="2" s="1"/>
  <c r="BE47" i="2"/>
  <c r="BF47" i="2" s="1"/>
  <c r="BG47" i="2" s="1"/>
  <c r="BE48" i="2"/>
  <c r="BF48" i="2" s="1"/>
  <c r="BG48" i="2" s="1"/>
  <c r="BE49" i="2"/>
  <c r="BF49" i="2" s="1"/>
  <c r="BG49" i="2" s="1"/>
  <c r="BE50" i="2"/>
  <c r="BF50" i="2" s="1"/>
  <c r="BG50" i="2" s="1"/>
  <c r="BE51" i="2"/>
  <c r="BF51" i="2" s="1"/>
  <c r="BG51" i="2" s="1"/>
  <c r="BE52" i="2"/>
  <c r="BF52" i="2" s="1"/>
  <c r="BG52" i="2" s="1"/>
  <c r="BE53" i="2"/>
  <c r="BF53" i="2" s="1"/>
  <c r="BG53" i="2" s="1"/>
  <c r="BE54" i="2"/>
  <c r="BF54" i="2" s="1"/>
  <c r="BG54" i="2" s="1"/>
  <c r="BE55" i="2"/>
  <c r="BF55" i="2" s="1"/>
  <c r="BG55" i="2" s="1"/>
  <c r="BE56" i="2"/>
  <c r="BF56" i="2" s="1"/>
  <c r="BG56" i="2" s="1"/>
  <c r="BE57" i="2"/>
  <c r="BF57" i="2" s="1"/>
  <c r="BG57" i="2" s="1"/>
  <c r="BD9" i="2"/>
  <c r="BD10" i="2"/>
  <c r="BD11" i="2"/>
  <c r="BD12" i="2"/>
  <c r="BD13" i="2"/>
  <c r="BD14" i="2"/>
  <c r="BD15" i="2"/>
  <c r="BD16" i="2"/>
  <c r="BD17" i="2"/>
  <c r="BD18" i="2"/>
  <c r="BD19" i="2"/>
  <c r="BD20" i="2"/>
  <c r="BD21" i="2"/>
  <c r="BD22" i="2"/>
  <c r="BD23" i="2"/>
  <c r="BD24" i="2"/>
  <c r="BD25" i="2"/>
  <c r="BD26" i="2"/>
  <c r="BD27" i="2"/>
  <c r="BD28" i="2"/>
  <c r="BD29" i="2"/>
  <c r="BD30" i="2"/>
  <c r="BD31" i="2"/>
  <c r="BD32" i="2"/>
  <c r="BD33" i="2"/>
  <c r="BD34" i="2"/>
  <c r="BD35" i="2"/>
  <c r="BD36" i="2"/>
  <c r="BD37" i="2"/>
  <c r="BD38" i="2"/>
  <c r="BD39" i="2"/>
  <c r="BD40" i="2"/>
  <c r="BD41" i="2"/>
  <c r="BD42" i="2"/>
  <c r="BD43" i="2"/>
  <c r="BD44" i="2"/>
  <c r="BD45" i="2"/>
  <c r="BD46" i="2"/>
  <c r="BD47" i="2"/>
  <c r="BD48" i="2"/>
  <c r="BD49" i="2"/>
  <c r="BD50" i="2"/>
  <c r="BD51" i="2"/>
  <c r="BD52" i="2"/>
  <c r="BD53" i="2"/>
  <c r="BD54" i="2"/>
  <c r="BD55" i="2"/>
  <c r="BD56" i="2"/>
  <c r="BD57" i="2"/>
  <c r="BB9" i="2"/>
  <c r="BB10" i="2"/>
  <c r="BB11" i="2"/>
  <c r="BB12" i="2"/>
  <c r="BB13" i="2"/>
  <c r="BB14" i="2"/>
  <c r="BB15" i="2"/>
  <c r="BB16" i="2"/>
  <c r="BB17" i="2"/>
  <c r="BB18" i="2"/>
  <c r="BB19" i="2"/>
  <c r="BB20" i="2"/>
  <c r="BB21" i="2"/>
  <c r="BB22" i="2"/>
  <c r="BB23" i="2"/>
  <c r="BB24" i="2"/>
  <c r="BB25" i="2"/>
  <c r="BB26" i="2"/>
  <c r="BB27" i="2"/>
  <c r="BB28" i="2"/>
  <c r="BB29" i="2"/>
  <c r="BB30" i="2"/>
  <c r="BB31" i="2"/>
  <c r="BB32" i="2"/>
  <c r="BB33" i="2"/>
  <c r="BB34" i="2"/>
  <c r="BB35" i="2"/>
  <c r="BB36" i="2"/>
  <c r="BB37" i="2"/>
  <c r="BB38" i="2"/>
  <c r="BB39" i="2"/>
  <c r="BB40" i="2"/>
  <c r="BB41" i="2"/>
  <c r="BB42" i="2"/>
  <c r="BB43" i="2"/>
  <c r="BB44" i="2"/>
  <c r="BB45" i="2"/>
  <c r="BB46" i="2"/>
  <c r="BB47" i="2"/>
  <c r="BB48" i="2"/>
  <c r="BB49" i="2"/>
  <c r="BB50" i="2"/>
  <c r="BB51" i="2"/>
  <c r="BB52" i="2"/>
  <c r="BB53" i="2"/>
  <c r="BB54" i="2"/>
  <c r="BB55" i="2"/>
  <c r="BB56" i="2"/>
  <c r="BB57" i="2"/>
  <c r="AZ9" i="2"/>
  <c r="AZ10" i="2"/>
  <c r="AZ11" i="2"/>
  <c r="AZ12" i="2"/>
  <c r="AZ13" i="2"/>
  <c r="AZ14" i="2"/>
  <c r="AZ15" i="2"/>
  <c r="AZ16" i="2"/>
  <c r="AZ17" i="2"/>
  <c r="AZ18" i="2"/>
  <c r="AZ19" i="2"/>
  <c r="AZ20" i="2"/>
  <c r="AZ21" i="2"/>
  <c r="AZ22" i="2"/>
  <c r="AZ23" i="2"/>
  <c r="AZ24" i="2"/>
  <c r="AZ25" i="2"/>
  <c r="AZ26" i="2"/>
  <c r="AZ27" i="2"/>
  <c r="AZ28" i="2"/>
  <c r="AZ29" i="2"/>
  <c r="AZ30" i="2"/>
  <c r="AZ31" i="2"/>
  <c r="AZ32" i="2"/>
  <c r="AZ33" i="2"/>
  <c r="AZ34" i="2"/>
  <c r="AZ35" i="2"/>
  <c r="AZ36" i="2"/>
  <c r="AZ37" i="2"/>
  <c r="AZ38" i="2"/>
  <c r="AZ39" i="2"/>
  <c r="AZ40" i="2"/>
  <c r="AZ41" i="2"/>
  <c r="AZ42" i="2"/>
  <c r="AZ43" i="2"/>
  <c r="AZ44" i="2"/>
  <c r="AZ45" i="2"/>
  <c r="AZ46" i="2"/>
  <c r="AZ47" i="2"/>
  <c r="AZ48" i="2"/>
  <c r="AZ49" i="2"/>
  <c r="AZ50" i="2"/>
  <c r="AZ51" i="2"/>
  <c r="AZ52" i="2"/>
  <c r="AZ53" i="2"/>
  <c r="AZ54" i="2"/>
  <c r="AZ55" i="2"/>
  <c r="AZ56" i="2"/>
  <c r="AZ57" i="2"/>
  <c r="AX9" i="2"/>
  <c r="AX10" i="2"/>
  <c r="AX11" i="2"/>
  <c r="AX12" i="2"/>
  <c r="AX13" i="2"/>
  <c r="AX14" i="2"/>
  <c r="AX15" i="2"/>
  <c r="AX16" i="2"/>
  <c r="AX17" i="2"/>
  <c r="AX18" i="2"/>
  <c r="AX19" i="2"/>
  <c r="AX20" i="2"/>
  <c r="AX21" i="2"/>
  <c r="AX22" i="2"/>
  <c r="AX23" i="2"/>
  <c r="AX24" i="2"/>
  <c r="AX25" i="2"/>
  <c r="AX26" i="2"/>
  <c r="AX27" i="2"/>
  <c r="AX28" i="2"/>
  <c r="AX29" i="2"/>
  <c r="AX30" i="2"/>
  <c r="AX31" i="2"/>
  <c r="AX32" i="2"/>
  <c r="AX33" i="2"/>
  <c r="AX34" i="2"/>
  <c r="AX35" i="2"/>
  <c r="AX36" i="2"/>
  <c r="AX37" i="2"/>
  <c r="AX38" i="2"/>
  <c r="AX39" i="2"/>
  <c r="AX40" i="2"/>
  <c r="AX41" i="2"/>
  <c r="AX42" i="2"/>
  <c r="AX43" i="2"/>
  <c r="AX44" i="2"/>
  <c r="AX45" i="2"/>
  <c r="AX46" i="2"/>
  <c r="AX47" i="2"/>
  <c r="AX48" i="2"/>
  <c r="AX49" i="2"/>
  <c r="AX50" i="2"/>
  <c r="AX51" i="2"/>
  <c r="AX52" i="2"/>
  <c r="AX53" i="2"/>
  <c r="AX54" i="2"/>
  <c r="AX55" i="2"/>
  <c r="AX56" i="2"/>
  <c r="AX57" i="2"/>
  <c r="AV9" i="2"/>
  <c r="AV10" i="2"/>
  <c r="AV11" i="2"/>
  <c r="AV12" i="2"/>
  <c r="AV13" i="2"/>
  <c r="AV14" i="2"/>
  <c r="AV15" i="2"/>
  <c r="AV16" i="2"/>
  <c r="AV17" i="2"/>
  <c r="AV18" i="2"/>
  <c r="AV19" i="2"/>
  <c r="AV20" i="2"/>
  <c r="AV21" i="2"/>
  <c r="AV22" i="2"/>
  <c r="AV23" i="2"/>
  <c r="AV24" i="2"/>
  <c r="AV25" i="2"/>
  <c r="AV26" i="2"/>
  <c r="AV27" i="2"/>
  <c r="AV28" i="2"/>
  <c r="AV29" i="2"/>
  <c r="AV30" i="2"/>
  <c r="AV31" i="2"/>
  <c r="AV32" i="2"/>
  <c r="AV33" i="2"/>
  <c r="AV34" i="2"/>
  <c r="AV35" i="2"/>
  <c r="AV36" i="2"/>
  <c r="AV37" i="2"/>
  <c r="AV38" i="2"/>
  <c r="AV39" i="2"/>
  <c r="AV40" i="2"/>
  <c r="AV41" i="2"/>
  <c r="AV42" i="2"/>
  <c r="AV43" i="2"/>
  <c r="AV44" i="2"/>
  <c r="AV45" i="2"/>
  <c r="AV46" i="2"/>
  <c r="AV47" i="2"/>
  <c r="AV48" i="2"/>
  <c r="AV49" i="2"/>
  <c r="AV50" i="2"/>
  <c r="AV51" i="2"/>
  <c r="AV52" i="2"/>
  <c r="AV53" i="2"/>
  <c r="AV54" i="2"/>
  <c r="AV55" i="2"/>
  <c r="AV56" i="2"/>
  <c r="AV57" i="2"/>
  <c r="AT9" i="2"/>
  <c r="AT10" i="2"/>
  <c r="AT11" i="2"/>
  <c r="AT12" i="2"/>
  <c r="AT13" i="2"/>
  <c r="AT14" i="2"/>
  <c r="AT15" i="2"/>
  <c r="AT16" i="2"/>
  <c r="AT17" i="2"/>
  <c r="AT18" i="2"/>
  <c r="AT19" i="2"/>
  <c r="AT20" i="2"/>
  <c r="AT21" i="2"/>
  <c r="AT22" i="2"/>
  <c r="AT23" i="2"/>
  <c r="AT24" i="2"/>
  <c r="AT25" i="2"/>
  <c r="AT26" i="2"/>
  <c r="AT27" i="2"/>
  <c r="AT28" i="2"/>
  <c r="AT29" i="2"/>
  <c r="AT30" i="2"/>
  <c r="AT31" i="2"/>
  <c r="AT32" i="2"/>
  <c r="AT33" i="2"/>
  <c r="AT34" i="2"/>
  <c r="AT35" i="2"/>
  <c r="AT36" i="2"/>
  <c r="AT37" i="2"/>
  <c r="AT38" i="2"/>
  <c r="AT39" i="2"/>
  <c r="AT40" i="2"/>
  <c r="AT41" i="2"/>
  <c r="AT42" i="2"/>
  <c r="AT43" i="2"/>
  <c r="AT44" i="2"/>
  <c r="AT45" i="2"/>
  <c r="AT46" i="2"/>
  <c r="AT47" i="2"/>
  <c r="AT48" i="2"/>
  <c r="AT49" i="2"/>
  <c r="AT50" i="2"/>
  <c r="AT51" i="2"/>
  <c r="AT52" i="2"/>
  <c r="AT53" i="2"/>
  <c r="AT54" i="2"/>
  <c r="AT55" i="2"/>
  <c r="AT56" i="2"/>
  <c r="AT57" i="2"/>
  <c r="P9" i="2"/>
  <c r="Q9" i="2" s="1"/>
  <c r="R9" i="2" s="1"/>
  <c r="P10" i="2"/>
  <c r="Q10" i="2" s="1"/>
  <c r="R10" i="2" s="1"/>
  <c r="P11" i="2"/>
  <c r="Q11" i="2" s="1"/>
  <c r="R11" i="2" s="1"/>
  <c r="P12" i="2"/>
  <c r="Q12" i="2" s="1"/>
  <c r="R12" i="2" s="1"/>
  <c r="P13" i="2"/>
  <c r="Q13" i="2" s="1"/>
  <c r="R13" i="2" s="1"/>
  <c r="P14" i="2"/>
  <c r="Q14" i="2" s="1"/>
  <c r="R14" i="2" s="1"/>
  <c r="P15" i="2"/>
  <c r="Q15" i="2" s="1"/>
  <c r="R15" i="2" s="1"/>
  <c r="P16" i="2"/>
  <c r="Q16" i="2" s="1"/>
  <c r="R16" i="2" s="1"/>
  <c r="P17" i="2"/>
  <c r="Q17" i="2" s="1"/>
  <c r="R17" i="2" s="1"/>
  <c r="P18" i="2"/>
  <c r="Q18" i="2" s="1"/>
  <c r="R18" i="2" s="1"/>
  <c r="P19" i="2"/>
  <c r="Q19" i="2" s="1"/>
  <c r="R19" i="2" s="1"/>
  <c r="P20" i="2"/>
  <c r="Q20" i="2" s="1"/>
  <c r="R20" i="2" s="1"/>
  <c r="P21" i="2"/>
  <c r="Q21" i="2" s="1"/>
  <c r="R21" i="2" s="1"/>
  <c r="P22" i="2"/>
  <c r="Q22" i="2" s="1"/>
  <c r="R22" i="2" s="1"/>
  <c r="P23" i="2"/>
  <c r="Q23" i="2" s="1"/>
  <c r="R23" i="2" s="1"/>
  <c r="P24" i="2"/>
  <c r="Q24" i="2" s="1"/>
  <c r="R24" i="2" s="1"/>
  <c r="P25" i="2"/>
  <c r="Q25" i="2" s="1"/>
  <c r="R25" i="2" s="1"/>
  <c r="P26" i="2"/>
  <c r="Q26" i="2" s="1"/>
  <c r="R26" i="2" s="1"/>
  <c r="P27" i="2"/>
  <c r="Q27" i="2" s="1"/>
  <c r="R27" i="2" s="1"/>
  <c r="P28" i="2"/>
  <c r="Q28" i="2" s="1"/>
  <c r="R28" i="2" s="1"/>
  <c r="P29" i="2"/>
  <c r="Q29" i="2" s="1"/>
  <c r="R29" i="2" s="1"/>
  <c r="P30" i="2"/>
  <c r="Q30" i="2" s="1"/>
  <c r="R30" i="2" s="1"/>
  <c r="P31" i="2"/>
  <c r="Q31" i="2" s="1"/>
  <c r="R31" i="2" s="1"/>
  <c r="P32" i="2"/>
  <c r="Q32" i="2" s="1"/>
  <c r="R32" i="2" s="1"/>
  <c r="P33" i="2"/>
  <c r="Q33" i="2" s="1"/>
  <c r="R33" i="2" s="1"/>
  <c r="P34" i="2"/>
  <c r="Q34" i="2" s="1"/>
  <c r="R34" i="2" s="1"/>
  <c r="P35" i="2"/>
  <c r="Q35" i="2" s="1"/>
  <c r="R35" i="2" s="1"/>
  <c r="P36" i="2"/>
  <c r="Q36" i="2" s="1"/>
  <c r="R36" i="2" s="1"/>
  <c r="P37" i="2"/>
  <c r="Q37" i="2" s="1"/>
  <c r="R37" i="2" s="1"/>
  <c r="P38" i="2"/>
  <c r="Q38" i="2" s="1"/>
  <c r="R38" i="2" s="1"/>
  <c r="P39" i="2"/>
  <c r="Q39" i="2" s="1"/>
  <c r="R39" i="2" s="1"/>
  <c r="P40" i="2"/>
  <c r="Q40" i="2" s="1"/>
  <c r="R40" i="2" s="1"/>
  <c r="P41" i="2"/>
  <c r="Q41" i="2" s="1"/>
  <c r="R41" i="2" s="1"/>
  <c r="P42" i="2"/>
  <c r="Q42" i="2" s="1"/>
  <c r="R42" i="2" s="1"/>
  <c r="P43" i="2"/>
  <c r="Q43" i="2" s="1"/>
  <c r="R43" i="2" s="1"/>
  <c r="P44" i="2"/>
  <c r="Q44" i="2" s="1"/>
  <c r="R44" i="2" s="1"/>
  <c r="P45" i="2"/>
  <c r="Q45" i="2" s="1"/>
  <c r="R45" i="2" s="1"/>
  <c r="P46" i="2"/>
  <c r="Q46" i="2" s="1"/>
  <c r="R46" i="2" s="1"/>
  <c r="P47" i="2"/>
  <c r="Q47" i="2" s="1"/>
  <c r="R47" i="2" s="1"/>
  <c r="P48" i="2"/>
  <c r="Q48" i="2" s="1"/>
  <c r="R48" i="2" s="1"/>
  <c r="P49" i="2"/>
  <c r="Q49" i="2" s="1"/>
  <c r="R49" i="2" s="1"/>
  <c r="P50" i="2"/>
  <c r="Q50" i="2" s="1"/>
  <c r="R50" i="2" s="1"/>
  <c r="P51" i="2"/>
  <c r="Q51" i="2" s="1"/>
  <c r="R51" i="2" s="1"/>
  <c r="P52" i="2"/>
  <c r="Q52" i="2" s="1"/>
  <c r="R52" i="2" s="1"/>
  <c r="P53" i="2"/>
  <c r="Q53" i="2" s="1"/>
  <c r="R53" i="2" s="1"/>
  <c r="P54" i="2"/>
  <c r="Q54" i="2" s="1"/>
  <c r="R54" i="2" s="1"/>
  <c r="P55" i="2"/>
  <c r="Q55" i="2" s="1"/>
  <c r="R55" i="2" s="1"/>
  <c r="P56" i="2"/>
  <c r="Q56" i="2" s="1"/>
  <c r="R56" i="2" s="1"/>
  <c r="P57" i="2"/>
  <c r="Q57" i="2" s="1"/>
  <c r="R57" i="2" s="1"/>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O8" i="2"/>
  <c r="M8" i="2"/>
  <c r="G8" i="2"/>
  <c r="O13" i="7"/>
  <c r="F59" i="37"/>
  <c r="D59" i="37"/>
  <c r="A59" i="37"/>
  <c r="A60" i="37"/>
  <c r="B7" i="37"/>
  <c r="B8" i="37"/>
  <c r="B9" i="37"/>
  <c r="B10" i="37"/>
  <c r="B11" i="37"/>
  <c r="B12" i="37"/>
  <c r="B13" i="37"/>
  <c r="B14" i="37"/>
  <c r="B15" i="37"/>
  <c r="B16" i="37"/>
  <c r="B17" i="37"/>
  <c r="B18" i="37"/>
  <c r="B19" i="37"/>
  <c r="B20" i="37"/>
  <c r="B21" i="37"/>
  <c r="B22" i="37"/>
  <c r="B23" i="37"/>
  <c r="B24" i="37"/>
  <c r="B25" i="37"/>
  <c r="B26" i="37"/>
  <c r="B27" i="37"/>
  <c r="B28" i="37"/>
  <c r="B29" i="37"/>
  <c r="B30" i="37"/>
  <c r="B31" i="37"/>
  <c r="B32" i="37"/>
  <c r="B33" i="37"/>
  <c r="B34" i="37"/>
  <c r="B35" i="37"/>
  <c r="B36" i="37"/>
  <c r="B37" i="37"/>
  <c r="B38" i="37"/>
  <c r="B39" i="37"/>
  <c r="B40" i="37"/>
  <c r="B41" i="37"/>
  <c r="B42" i="37"/>
  <c r="B43" i="37"/>
  <c r="B44" i="37"/>
  <c r="B45" i="37"/>
  <c r="B46" i="37"/>
  <c r="B47" i="37"/>
  <c r="B48" i="37"/>
  <c r="B49" i="37"/>
  <c r="B50" i="37"/>
  <c r="B51" i="37"/>
  <c r="B52" i="37"/>
  <c r="B53" i="37"/>
  <c r="B54" i="37"/>
  <c r="B55" i="37"/>
  <c r="C7" i="37"/>
  <c r="C8" i="37"/>
  <c r="C9" i="37"/>
  <c r="C10" i="37"/>
  <c r="C11" i="37"/>
  <c r="C12" i="37"/>
  <c r="C13" i="37"/>
  <c r="C14" i="37"/>
  <c r="C15" i="37"/>
  <c r="C16" i="37"/>
  <c r="C17" i="37"/>
  <c r="C18" i="37"/>
  <c r="C19" i="37"/>
  <c r="C20" i="37"/>
  <c r="C21" i="37"/>
  <c r="C22" i="37"/>
  <c r="C23" i="37"/>
  <c r="C24" i="37"/>
  <c r="C25" i="37"/>
  <c r="C26" i="37"/>
  <c r="C27" i="37"/>
  <c r="C28" i="37"/>
  <c r="C29" i="37"/>
  <c r="C30" i="37"/>
  <c r="C31" i="37"/>
  <c r="C32" i="37"/>
  <c r="C33" i="37"/>
  <c r="C34" i="37"/>
  <c r="C35" i="37"/>
  <c r="C36" i="37"/>
  <c r="C37" i="37"/>
  <c r="C38" i="37"/>
  <c r="C39" i="37"/>
  <c r="C40" i="37"/>
  <c r="C41" i="37"/>
  <c r="C42" i="37"/>
  <c r="C43" i="37"/>
  <c r="C44" i="37"/>
  <c r="C45" i="37"/>
  <c r="C46" i="37"/>
  <c r="C47" i="37"/>
  <c r="C48" i="37"/>
  <c r="C49" i="37"/>
  <c r="C50" i="37"/>
  <c r="C51" i="37"/>
  <c r="C52" i="37"/>
  <c r="C53" i="37"/>
  <c r="C54" i="37"/>
  <c r="C55" i="37"/>
  <c r="D7" i="37"/>
  <c r="D8" i="37"/>
  <c r="D9" i="37"/>
  <c r="D10" i="37"/>
  <c r="D11" i="37"/>
  <c r="D12" i="37"/>
  <c r="D13" i="37"/>
  <c r="D14" i="37"/>
  <c r="D15" i="37"/>
  <c r="D16" i="37"/>
  <c r="D17" i="37"/>
  <c r="D18" i="37"/>
  <c r="D19" i="37"/>
  <c r="D20" i="37"/>
  <c r="D21" i="37"/>
  <c r="D22" i="37"/>
  <c r="D23" i="37"/>
  <c r="D24" i="37"/>
  <c r="D25" i="37"/>
  <c r="D26" i="37"/>
  <c r="D27" i="37"/>
  <c r="D28" i="37"/>
  <c r="D29" i="37"/>
  <c r="D30" i="37"/>
  <c r="D31" i="37"/>
  <c r="D32" i="37"/>
  <c r="D33" i="37"/>
  <c r="D34" i="37"/>
  <c r="D35" i="37"/>
  <c r="D36" i="37"/>
  <c r="D37" i="37"/>
  <c r="D38" i="37"/>
  <c r="D39" i="37"/>
  <c r="D40" i="37"/>
  <c r="D41" i="37"/>
  <c r="D42" i="37"/>
  <c r="D43" i="37"/>
  <c r="D44" i="37"/>
  <c r="D45" i="37"/>
  <c r="D46" i="37"/>
  <c r="D47" i="37"/>
  <c r="D48" i="37"/>
  <c r="D49" i="37"/>
  <c r="D50" i="37"/>
  <c r="D51" i="37"/>
  <c r="D52" i="37"/>
  <c r="D53" i="37"/>
  <c r="D54" i="37"/>
  <c r="D55" i="37"/>
  <c r="D6" i="37"/>
  <c r="C6" i="37"/>
  <c r="B6" i="37"/>
  <c r="A1" i="37"/>
  <c r="D1" i="1"/>
  <c r="A9" i="4"/>
  <c r="O9" i="4" s="1"/>
  <c r="B9" i="4"/>
  <c r="C9" i="4"/>
  <c r="CI9" i="4" s="1"/>
  <c r="A10" i="4"/>
  <c r="AL10" i="4" s="1"/>
  <c r="B10" i="4"/>
  <c r="C10" i="4"/>
  <c r="P10" i="4" s="1"/>
  <c r="A11" i="4"/>
  <c r="B11" i="4"/>
  <c r="C11" i="4"/>
  <c r="P11" i="4" s="1"/>
  <c r="A12" i="4"/>
  <c r="B12" i="4"/>
  <c r="C12" i="4"/>
  <c r="A13" i="4"/>
  <c r="B13" i="4"/>
  <c r="C13" i="4"/>
  <c r="A14" i="4"/>
  <c r="AL14" i="4" s="1"/>
  <c r="B14" i="4"/>
  <c r="C14" i="4"/>
  <c r="P14" i="4" s="1"/>
  <c r="A15" i="4"/>
  <c r="B15" i="4"/>
  <c r="C15" i="4"/>
  <c r="A16" i="4"/>
  <c r="O16" i="4" s="1"/>
  <c r="B16" i="4"/>
  <c r="C16" i="4"/>
  <c r="P16" i="4" s="1"/>
  <c r="A17" i="4"/>
  <c r="AY17" i="4" s="1"/>
  <c r="B17" i="4"/>
  <c r="C17" i="4"/>
  <c r="A18" i="4"/>
  <c r="O18" i="4" s="1"/>
  <c r="B18" i="4"/>
  <c r="C18" i="4"/>
  <c r="A19" i="4"/>
  <c r="B19" i="4"/>
  <c r="C19" i="4"/>
  <c r="P19" i="4" s="1"/>
  <c r="A20" i="4"/>
  <c r="O20" i="4" s="1"/>
  <c r="B20" i="4"/>
  <c r="C20" i="4"/>
  <c r="P20" i="4" s="1"/>
  <c r="A21" i="4"/>
  <c r="B21" i="4"/>
  <c r="C21" i="4"/>
  <c r="A22" i="4"/>
  <c r="AY22" i="4" s="1"/>
  <c r="B22" i="4"/>
  <c r="C22" i="4"/>
  <c r="P22" i="4" s="1"/>
  <c r="A23" i="4"/>
  <c r="B23" i="4"/>
  <c r="C23" i="4"/>
  <c r="P23" i="4" s="1"/>
  <c r="A24" i="4"/>
  <c r="AY24" i="4" s="1"/>
  <c r="B24" i="4"/>
  <c r="C24" i="4"/>
  <c r="A25" i="4"/>
  <c r="O25" i="4" s="1"/>
  <c r="B25" i="4"/>
  <c r="C25" i="4"/>
  <c r="A26" i="4"/>
  <c r="O26" i="4" s="1"/>
  <c r="B26" i="4"/>
  <c r="C26" i="4"/>
  <c r="P26" i="4" s="1"/>
  <c r="A27" i="4"/>
  <c r="B27" i="4"/>
  <c r="C27" i="4"/>
  <c r="P27" i="4" s="1"/>
  <c r="A28" i="4"/>
  <c r="O28" i="4" s="1"/>
  <c r="B28" i="4"/>
  <c r="C28" i="4"/>
  <c r="A29" i="4"/>
  <c r="O29" i="4" s="1"/>
  <c r="B29" i="4"/>
  <c r="C29" i="4"/>
  <c r="A30" i="4"/>
  <c r="O30" i="4" s="1"/>
  <c r="B30" i="4"/>
  <c r="C30" i="4"/>
  <c r="P30" i="4" s="1"/>
  <c r="A31" i="4"/>
  <c r="B31" i="4"/>
  <c r="C31" i="4"/>
  <c r="P31" i="4" s="1"/>
  <c r="A32" i="4"/>
  <c r="O32" i="4" s="1"/>
  <c r="B32" i="4"/>
  <c r="C32" i="4"/>
  <c r="A33" i="4"/>
  <c r="B33" i="4"/>
  <c r="C33" i="4"/>
  <c r="A34" i="4"/>
  <c r="O34" i="4" s="1"/>
  <c r="B34" i="4"/>
  <c r="C34" i="4"/>
  <c r="P34" i="4" s="1"/>
  <c r="A35" i="4"/>
  <c r="B35" i="4"/>
  <c r="C35" i="4"/>
  <c r="P35" i="4" s="1"/>
  <c r="A36" i="4"/>
  <c r="O36" i="4" s="1"/>
  <c r="B36" i="4"/>
  <c r="C36" i="4"/>
  <c r="A37" i="4"/>
  <c r="AL37" i="4" s="1"/>
  <c r="B37" i="4"/>
  <c r="C37" i="4"/>
  <c r="A38" i="4"/>
  <c r="O38" i="4" s="1"/>
  <c r="B38" i="4"/>
  <c r="C38" i="4"/>
  <c r="P38" i="4" s="1"/>
  <c r="A39" i="4"/>
  <c r="B39" i="4"/>
  <c r="C39" i="4"/>
  <c r="AM39" i="4" s="1"/>
  <c r="A40" i="4"/>
  <c r="O40" i="4" s="1"/>
  <c r="B40" i="4"/>
  <c r="C40" i="4"/>
  <c r="A41" i="4"/>
  <c r="O41" i="4" s="1"/>
  <c r="B41" i="4"/>
  <c r="C41" i="4"/>
  <c r="A42" i="4"/>
  <c r="O42" i="4" s="1"/>
  <c r="B42" i="4"/>
  <c r="C42" i="4"/>
  <c r="P42" i="4" s="1"/>
  <c r="A43" i="4"/>
  <c r="B43" i="4"/>
  <c r="C43" i="4"/>
  <c r="AM43" i="4" s="1"/>
  <c r="A44" i="4"/>
  <c r="O44" i="4" s="1"/>
  <c r="B44" i="4"/>
  <c r="C44" i="4"/>
  <c r="A45" i="4"/>
  <c r="AY45" i="4" s="1"/>
  <c r="B45" i="4"/>
  <c r="C45" i="4"/>
  <c r="A46" i="4"/>
  <c r="O46" i="4" s="1"/>
  <c r="B46" i="4"/>
  <c r="C46" i="4"/>
  <c r="A47" i="4"/>
  <c r="B47" i="4"/>
  <c r="C47" i="4"/>
  <c r="AZ47" i="4" s="1"/>
  <c r="A48" i="4"/>
  <c r="O48" i="4" s="1"/>
  <c r="B48" i="4"/>
  <c r="C48" i="4"/>
  <c r="A49" i="4"/>
  <c r="O49" i="4" s="1"/>
  <c r="B49" i="4"/>
  <c r="C49" i="4"/>
  <c r="A50" i="4"/>
  <c r="O50" i="4" s="1"/>
  <c r="B50" i="4"/>
  <c r="C50" i="4"/>
  <c r="P50" i="4" s="1"/>
  <c r="A51" i="4"/>
  <c r="B51" i="4"/>
  <c r="C51" i="4"/>
  <c r="AZ51" i="4" s="1"/>
  <c r="A52" i="4"/>
  <c r="O52" i="4" s="1"/>
  <c r="B52" i="4"/>
  <c r="C52" i="4"/>
  <c r="AM52" i="4" s="1"/>
  <c r="A53" i="4"/>
  <c r="B53" i="4"/>
  <c r="C53" i="4"/>
  <c r="A54" i="4"/>
  <c r="O54" i="4" s="1"/>
  <c r="B54" i="4"/>
  <c r="C54" i="4"/>
  <c r="P54" i="4" s="1"/>
  <c r="A55" i="4"/>
  <c r="B55" i="4"/>
  <c r="C55" i="4"/>
  <c r="AM55" i="4" s="1"/>
  <c r="A56" i="4"/>
  <c r="O56" i="4" s="1"/>
  <c r="B56" i="4"/>
  <c r="C56" i="4"/>
  <c r="A57" i="4"/>
  <c r="O57" i="4" s="1"/>
  <c r="B57" i="4"/>
  <c r="C57" i="4"/>
  <c r="P9" i="4"/>
  <c r="O10" i="4"/>
  <c r="P13" i="4"/>
  <c r="O14" i="4"/>
  <c r="O15" i="4"/>
  <c r="O17" i="4"/>
  <c r="P17" i="4"/>
  <c r="O19" i="4"/>
  <c r="O21" i="4"/>
  <c r="P21" i="4"/>
  <c r="O23" i="4"/>
  <c r="P24" i="4"/>
  <c r="P25" i="4"/>
  <c r="O27" i="4"/>
  <c r="P29" i="4"/>
  <c r="O31" i="4"/>
  <c r="O33" i="4"/>
  <c r="P33" i="4"/>
  <c r="O35" i="4"/>
  <c r="P36" i="4"/>
  <c r="O37" i="4"/>
  <c r="P37" i="4"/>
  <c r="O39" i="4"/>
  <c r="P39" i="4"/>
  <c r="P40" i="4"/>
  <c r="P41" i="4"/>
  <c r="O43" i="4"/>
  <c r="P43" i="4"/>
  <c r="O45" i="4"/>
  <c r="P45" i="4"/>
  <c r="O47" i="4"/>
  <c r="P47" i="4"/>
  <c r="P48" i="4"/>
  <c r="P49" i="4"/>
  <c r="O51" i="4"/>
  <c r="P51" i="4"/>
  <c r="P53" i="4"/>
  <c r="O55" i="4"/>
  <c r="P55" i="4"/>
  <c r="P57" i="4"/>
  <c r="AG9" i="4"/>
  <c r="AH9" i="4" s="1"/>
  <c r="AI9" i="4" s="1"/>
  <c r="AG10" i="4"/>
  <c r="AH10" i="4" s="1"/>
  <c r="AI10" i="4" s="1"/>
  <c r="AG11" i="4"/>
  <c r="AH11" i="4" s="1"/>
  <c r="AI11" i="4" s="1"/>
  <c r="AG12" i="4"/>
  <c r="AH12" i="4" s="1"/>
  <c r="AI12" i="4" s="1"/>
  <c r="AG13" i="4"/>
  <c r="AH13" i="4" s="1"/>
  <c r="AI13" i="4" s="1"/>
  <c r="AG14" i="4"/>
  <c r="AH14" i="4" s="1"/>
  <c r="AI14" i="4" s="1"/>
  <c r="AG15" i="4"/>
  <c r="AH15" i="4" s="1"/>
  <c r="AI15" i="4" s="1"/>
  <c r="AG16" i="4"/>
  <c r="AH16" i="4" s="1"/>
  <c r="AI16" i="4" s="1"/>
  <c r="AG17" i="4"/>
  <c r="AH17" i="4" s="1"/>
  <c r="AI17" i="4" s="1"/>
  <c r="AG18" i="4"/>
  <c r="AH18" i="4" s="1"/>
  <c r="AI18" i="4" s="1"/>
  <c r="AG19" i="4"/>
  <c r="AH19" i="4"/>
  <c r="AI19" i="4" s="1"/>
  <c r="AG20" i="4"/>
  <c r="AH20" i="4" s="1"/>
  <c r="AI20" i="4" s="1"/>
  <c r="AG21" i="4"/>
  <c r="AH21" i="4" s="1"/>
  <c r="AI21" i="4" s="1"/>
  <c r="AG22" i="4"/>
  <c r="AH22" i="4" s="1"/>
  <c r="AI22" i="4" s="1"/>
  <c r="AG23" i="4"/>
  <c r="AH23" i="4" s="1"/>
  <c r="AI23" i="4" s="1"/>
  <c r="AG24" i="4"/>
  <c r="AH24" i="4" s="1"/>
  <c r="AI24" i="4" s="1"/>
  <c r="AG25" i="4"/>
  <c r="AH25" i="4"/>
  <c r="AI25" i="4" s="1"/>
  <c r="AG26" i="4"/>
  <c r="AH26" i="4" s="1"/>
  <c r="AI26" i="4" s="1"/>
  <c r="AG27" i="4"/>
  <c r="AH27" i="4" s="1"/>
  <c r="AI27" i="4" s="1"/>
  <c r="AG28" i="4"/>
  <c r="AH28" i="4" s="1"/>
  <c r="AI28" i="4" s="1"/>
  <c r="AG29" i="4"/>
  <c r="AH29" i="4"/>
  <c r="AI29" i="4" s="1"/>
  <c r="AG30" i="4"/>
  <c r="AH30" i="4" s="1"/>
  <c r="AI30" i="4" s="1"/>
  <c r="AG31" i="4"/>
  <c r="AH31" i="4" s="1"/>
  <c r="AI31" i="4" s="1"/>
  <c r="AG32" i="4"/>
  <c r="AH32" i="4" s="1"/>
  <c r="AI32" i="4" s="1"/>
  <c r="AG33" i="4"/>
  <c r="AH33" i="4" s="1"/>
  <c r="AI33" i="4" s="1"/>
  <c r="AG34" i="4"/>
  <c r="AH34" i="4" s="1"/>
  <c r="AI34" i="4" s="1"/>
  <c r="AG35" i="4"/>
  <c r="AH35" i="4"/>
  <c r="AI35" i="4" s="1"/>
  <c r="AG36" i="4"/>
  <c r="AH36" i="4" s="1"/>
  <c r="AI36" i="4" s="1"/>
  <c r="AG37" i="4"/>
  <c r="AH37" i="4" s="1"/>
  <c r="AI37" i="4" s="1"/>
  <c r="AG38" i="4"/>
  <c r="AH38" i="4" s="1"/>
  <c r="AI38" i="4" s="1"/>
  <c r="AG39" i="4"/>
  <c r="AH39" i="4" s="1"/>
  <c r="AI39" i="4" s="1"/>
  <c r="AG40" i="4"/>
  <c r="AH40" i="4" s="1"/>
  <c r="AI40" i="4" s="1"/>
  <c r="AG41" i="4"/>
  <c r="AH41" i="4"/>
  <c r="AI41" i="4" s="1"/>
  <c r="AG42" i="4"/>
  <c r="AH42" i="4" s="1"/>
  <c r="AI42" i="4" s="1"/>
  <c r="AG43" i="4"/>
  <c r="AH43" i="4" s="1"/>
  <c r="AG44" i="4"/>
  <c r="AH44" i="4" s="1"/>
  <c r="AI44" i="4" s="1"/>
  <c r="AG45" i="4"/>
  <c r="AH45" i="4" s="1"/>
  <c r="AI45" i="4" s="1"/>
  <c r="AG46" i="4"/>
  <c r="AH46" i="4" s="1"/>
  <c r="AI46" i="4" s="1"/>
  <c r="AG47" i="4"/>
  <c r="AH47" i="4" s="1"/>
  <c r="AI47" i="4" s="1"/>
  <c r="AG48" i="4"/>
  <c r="AH48" i="4" s="1"/>
  <c r="AI48" i="4" s="1"/>
  <c r="AG49" i="4"/>
  <c r="AH49" i="4" s="1"/>
  <c r="AI49" i="4" s="1"/>
  <c r="AG50" i="4"/>
  <c r="AH50" i="4" s="1"/>
  <c r="AI50" i="4" s="1"/>
  <c r="AG51" i="4"/>
  <c r="AH51" i="4"/>
  <c r="AI51" i="4" s="1"/>
  <c r="AG52" i="4"/>
  <c r="AH52" i="4" s="1"/>
  <c r="AI52" i="4" s="1"/>
  <c r="AG53" i="4"/>
  <c r="AH53" i="4" s="1"/>
  <c r="AI53" i="4" s="1"/>
  <c r="AG54" i="4"/>
  <c r="AH54" i="4" s="1"/>
  <c r="AI54" i="4" s="1"/>
  <c r="AG55" i="4"/>
  <c r="AH55" i="4" s="1"/>
  <c r="AI55" i="4" s="1"/>
  <c r="AG56" i="4"/>
  <c r="AH56" i="4" s="1"/>
  <c r="AI56" i="4" s="1"/>
  <c r="AG57" i="4"/>
  <c r="AH57" i="4"/>
  <c r="AI57" i="4" s="1"/>
  <c r="AM9" i="4"/>
  <c r="AM11" i="4"/>
  <c r="AM13" i="4"/>
  <c r="AL15" i="4"/>
  <c r="AM16" i="4"/>
  <c r="AL17" i="4"/>
  <c r="AM17" i="4"/>
  <c r="AL19" i="4"/>
  <c r="AM19" i="4"/>
  <c r="AM20" i="4"/>
  <c r="AM21" i="4"/>
  <c r="AL23" i="4"/>
  <c r="AM23" i="4"/>
  <c r="AL25" i="4"/>
  <c r="AM25" i="4"/>
  <c r="AL27" i="4"/>
  <c r="AM27" i="4"/>
  <c r="AM29" i="4"/>
  <c r="AM30" i="4"/>
  <c r="AL31" i="4"/>
  <c r="AL33" i="4"/>
  <c r="AM33" i="4"/>
  <c r="AL35" i="4"/>
  <c r="AM35" i="4"/>
  <c r="AM36" i="4"/>
  <c r="AM37" i="4"/>
  <c r="AL39" i="4"/>
  <c r="AM41" i="4"/>
  <c r="AM42" i="4"/>
  <c r="AL43" i="4"/>
  <c r="AL45" i="4"/>
  <c r="AM45" i="4"/>
  <c r="AL47" i="4"/>
  <c r="AL49" i="4"/>
  <c r="AM49" i="4"/>
  <c r="AL51" i="4"/>
  <c r="AM51" i="4"/>
  <c r="AM53" i="4"/>
  <c r="AL55" i="4"/>
  <c r="AL57" i="4"/>
  <c r="AM57"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Z9" i="4"/>
  <c r="AZ11" i="4"/>
  <c r="AZ13" i="4"/>
  <c r="AY15" i="4"/>
  <c r="AZ16" i="4"/>
  <c r="AZ17" i="4"/>
  <c r="AY19" i="4"/>
  <c r="AZ19" i="4"/>
  <c r="AZ20" i="4"/>
  <c r="AZ21" i="4"/>
  <c r="AY23" i="4"/>
  <c r="AZ23" i="4"/>
  <c r="AZ25" i="4"/>
  <c r="AY27" i="4"/>
  <c r="AZ28" i="4"/>
  <c r="AY29" i="4"/>
  <c r="AZ29" i="4"/>
  <c r="AY31" i="4"/>
  <c r="AZ31" i="4"/>
  <c r="AY33" i="4"/>
  <c r="AZ33" i="4"/>
  <c r="AY35" i="4"/>
  <c r="AZ35" i="4"/>
  <c r="AZ36" i="4"/>
  <c r="AZ37" i="4"/>
  <c r="AZ38" i="4"/>
  <c r="AY39" i="4"/>
  <c r="AY41" i="4"/>
  <c r="AZ41" i="4"/>
  <c r="AY43" i="4"/>
  <c r="AZ43" i="4"/>
  <c r="AZ44" i="4"/>
  <c r="AZ45" i="4"/>
  <c r="AY47" i="4"/>
  <c r="AZ49" i="4"/>
  <c r="AZ50" i="4"/>
  <c r="AY51" i="4"/>
  <c r="AZ52" i="4"/>
  <c r="AY53" i="4"/>
  <c r="AZ53" i="4"/>
  <c r="AY55" i="4"/>
  <c r="AZ55" i="4"/>
  <c r="AZ57" i="4"/>
  <c r="BB9" i="4"/>
  <c r="BB10" i="4"/>
  <c r="BB11" i="4"/>
  <c r="BB12" i="4"/>
  <c r="BB13" i="4"/>
  <c r="BB14" i="4"/>
  <c r="BB15" i="4"/>
  <c r="BB16" i="4"/>
  <c r="BB17" i="4"/>
  <c r="BB18" i="4"/>
  <c r="BB19" i="4"/>
  <c r="BB20" i="4"/>
  <c r="BB21" i="4"/>
  <c r="BB22" i="4"/>
  <c r="BB23" i="4"/>
  <c r="BB24" i="4"/>
  <c r="BB25" i="4"/>
  <c r="BB26" i="4"/>
  <c r="BB27" i="4"/>
  <c r="BB28" i="4"/>
  <c r="BB29" i="4"/>
  <c r="BB30" i="4"/>
  <c r="BB31" i="4"/>
  <c r="BB32" i="4"/>
  <c r="BB33" i="4"/>
  <c r="BB34" i="4"/>
  <c r="BB35" i="4"/>
  <c r="BB36" i="4"/>
  <c r="BB37" i="4"/>
  <c r="BB38" i="4"/>
  <c r="BB39" i="4"/>
  <c r="BB40" i="4"/>
  <c r="BB41" i="4"/>
  <c r="BB42" i="4"/>
  <c r="BB43" i="4"/>
  <c r="BB44" i="4"/>
  <c r="BB45" i="4"/>
  <c r="BB46" i="4"/>
  <c r="BB47" i="4"/>
  <c r="BB48" i="4"/>
  <c r="BB49" i="4"/>
  <c r="BB50" i="4"/>
  <c r="BB51" i="4"/>
  <c r="BB52" i="4"/>
  <c r="BB53" i="4"/>
  <c r="BB54" i="4"/>
  <c r="BB55" i="4"/>
  <c r="BB56" i="4"/>
  <c r="BB57" i="4"/>
  <c r="BF9" i="4"/>
  <c r="BG9" i="4"/>
  <c r="BH9" i="4" s="1"/>
  <c r="BI9" i="4" s="1"/>
  <c r="BF10" i="4"/>
  <c r="BG10" i="4"/>
  <c r="BH10" i="4" s="1"/>
  <c r="BI10" i="4" s="1"/>
  <c r="BF11" i="4"/>
  <c r="BG11" i="4"/>
  <c r="BH11" i="4" s="1"/>
  <c r="BI11" i="4" s="1"/>
  <c r="BF12" i="4"/>
  <c r="BG12" i="4"/>
  <c r="BH12" i="4" s="1"/>
  <c r="BI12" i="4" s="1"/>
  <c r="BF13" i="4"/>
  <c r="BG13" i="4"/>
  <c r="BH13" i="4" s="1"/>
  <c r="BI13" i="4" s="1"/>
  <c r="BF14" i="4"/>
  <c r="BG14" i="4"/>
  <c r="BH14" i="4" s="1"/>
  <c r="BI14" i="4" s="1"/>
  <c r="BF15" i="4"/>
  <c r="BG15" i="4"/>
  <c r="BH15" i="4" s="1"/>
  <c r="BI15" i="4" s="1"/>
  <c r="BF16" i="4"/>
  <c r="BG16" i="4"/>
  <c r="BH16" i="4" s="1"/>
  <c r="BI16" i="4" s="1"/>
  <c r="BF17" i="4"/>
  <c r="BG17" i="4"/>
  <c r="BH17" i="4" s="1"/>
  <c r="BI17" i="4" s="1"/>
  <c r="BF18" i="4"/>
  <c r="BG18" i="4"/>
  <c r="BH18" i="4" s="1"/>
  <c r="BI18" i="4" s="1"/>
  <c r="BF19" i="4"/>
  <c r="BG19" i="4"/>
  <c r="BH19" i="4" s="1"/>
  <c r="BF20" i="4"/>
  <c r="BG20" i="4"/>
  <c r="BH20" i="4" s="1"/>
  <c r="BI20" i="4" s="1"/>
  <c r="BF21" i="4"/>
  <c r="BG21" i="4"/>
  <c r="BH21" i="4" s="1"/>
  <c r="BI21" i="4" s="1"/>
  <c r="BF22" i="4"/>
  <c r="BG22" i="4"/>
  <c r="BH22" i="4" s="1"/>
  <c r="BI22" i="4" s="1"/>
  <c r="BF23" i="4"/>
  <c r="BG23" i="4"/>
  <c r="BH23" i="4" s="1"/>
  <c r="BI23" i="4" s="1"/>
  <c r="BF24" i="4"/>
  <c r="BG24" i="4"/>
  <c r="BH24" i="4"/>
  <c r="BI24" i="4" s="1"/>
  <c r="BF25" i="4"/>
  <c r="BG25" i="4"/>
  <c r="BH25" i="4" s="1"/>
  <c r="BI25" i="4" s="1"/>
  <c r="BF26" i="4"/>
  <c r="BG26" i="4"/>
  <c r="BH26" i="4" s="1"/>
  <c r="BI26" i="4" s="1"/>
  <c r="BF27" i="4"/>
  <c r="BG27" i="4"/>
  <c r="BH27" i="4" s="1"/>
  <c r="BF28" i="4"/>
  <c r="BG28" i="4"/>
  <c r="BH28" i="4" s="1"/>
  <c r="BI28" i="4" s="1"/>
  <c r="BF29" i="4"/>
  <c r="BG29" i="4"/>
  <c r="BH29" i="4" s="1"/>
  <c r="BI29" i="4" s="1"/>
  <c r="BF30" i="4"/>
  <c r="BG30" i="4"/>
  <c r="BH30" i="4" s="1"/>
  <c r="BI30" i="4" s="1"/>
  <c r="BF31" i="4"/>
  <c r="BG31" i="4"/>
  <c r="BH31" i="4" s="1"/>
  <c r="BI31" i="4" s="1"/>
  <c r="BF32" i="4"/>
  <c r="BG32" i="4"/>
  <c r="BH32" i="4" s="1"/>
  <c r="BI32" i="4" s="1"/>
  <c r="BF33" i="4"/>
  <c r="BG33" i="4"/>
  <c r="BH33" i="4" s="1"/>
  <c r="BI33" i="4" s="1"/>
  <c r="BF34" i="4"/>
  <c r="BG34" i="4"/>
  <c r="BH34" i="4"/>
  <c r="BI34" i="4" s="1"/>
  <c r="BF35" i="4"/>
  <c r="BG35" i="4"/>
  <c r="BH35" i="4" s="1"/>
  <c r="BF36" i="4"/>
  <c r="BG36" i="4"/>
  <c r="BH36" i="4" s="1"/>
  <c r="BI36" i="4" s="1"/>
  <c r="BF37" i="4"/>
  <c r="BG37" i="4"/>
  <c r="BH37" i="4" s="1"/>
  <c r="BI37" i="4" s="1"/>
  <c r="BF38" i="4"/>
  <c r="BG38" i="4"/>
  <c r="BH38" i="4" s="1"/>
  <c r="BI38" i="4" s="1"/>
  <c r="BF39" i="4"/>
  <c r="BG39" i="4"/>
  <c r="BH39" i="4" s="1"/>
  <c r="BI39" i="4" s="1"/>
  <c r="BF40" i="4"/>
  <c r="BG40" i="4"/>
  <c r="BH40" i="4" s="1"/>
  <c r="BI40" i="4" s="1"/>
  <c r="BF41" i="4"/>
  <c r="BG41" i="4"/>
  <c r="BH41" i="4" s="1"/>
  <c r="BI41" i="4" s="1"/>
  <c r="BF42" i="4"/>
  <c r="BG42" i="4"/>
  <c r="BH42" i="4" s="1"/>
  <c r="BI42" i="4" s="1"/>
  <c r="BF43" i="4"/>
  <c r="BG43" i="4"/>
  <c r="BH43" i="4" s="1"/>
  <c r="BI43" i="4" s="1"/>
  <c r="BF44" i="4"/>
  <c r="BG44" i="4"/>
  <c r="BH44" i="4" s="1"/>
  <c r="BI44" i="4" s="1"/>
  <c r="BF45" i="4"/>
  <c r="BG45" i="4"/>
  <c r="BH45" i="4"/>
  <c r="BI45" i="4" s="1"/>
  <c r="BF46" i="4"/>
  <c r="BG46" i="4"/>
  <c r="BH46" i="4" s="1"/>
  <c r="BI46" i="4" s="1"/>
  <c r="BF47" i="4"/>
  <c r="BG47" i="4"/>
  <c r="BH47" i="4" s="1"/>
  <c r="BI47" i="4" s="1"/>
  <c r="BF48" i="4"/>
  <c r="BG48" i="4"/>
  <c r="BH48" i="4" s="1"/>
  <c r="BI48" i="4" s="1"/>
  <c r="BF49" i="4"/>
  <c r="BG49" i="4"/>
  <c r="BH49" i="4" s="1"/>
  <c r="BI49" i="4" s="1"/>
  <c r="BF50" i="4"/>
  <c r="BG50" i="4"/>
  <c r="BH50" i="4" s="1"/>
  <c r="BI50" i="4" s="1"/>
  <c r="BF51" i="4"/>
  <c r="BG51" i="4"/>
  <c r="BH51" i="4" s="1"/>
  <c r="BI51" i="4" s="1"/>
  <c r="BF52" i="4"/>
  <c r="BG52" i="4"/>
  <c r="BH52" i="4" s="1"/>
  <c r="BI52" i="4" s="1"/>
  <c r="BF53" i="4"/>
  <c r="BG53" i="4"/>
  <c r="BH53" i="4" s="1"/>
  <c r="BI53" i="4" s="1"/>
  <c r="BF54" i="4"/>
  <c r="BG54" i="4"/>
  <c r="BH54" i="4" s="1"/>
  <c r="BI54" i="4" s="1"/>
  <c r="BF55" i="4"/>
  <c r="BG55" i="4"/>
  <c r="BH55" i="4" s="1"/>
  <c r="BI55" i="4" s="1"/>
  <c r="BF56" i="4"/>
  <c r="BG56" i="4"/>
  <c r="BH56" i="4"/>
  <c r="BI56" i="4" s="1"/>
  <c r="BF57" i="4"/>
  <c r="BG57" i="4"/>
  <c r="BH57" i="4" s="1"/>
  <c r="BI57" i="4" s="1"/>
  <c r="CD10" i="4"/>
  <c r="CE10" i="4" s="1"/>
  <c r="CD11" i="4"/>
  <c r="CE11" i="4"/>
  <c r="CF11" i="4" s="1"/>
  <c r="CD12" i="4"/>
  <c r="CE12" i="4" s="1"/>
  <c r="CD13" i="4"/>
  <c r="CE13" i="4" s="1"/>
  <c r="CF13" i="4" s="1"/>
  <c r="CD14" i="4"/>
  <c r="CE14" i="4" s="1"/>
  <c r="CD15" i="4"/>
  <c r="CE15" i="4" s="1"/>
  <c r="CF15" i="4" s="1"/>
  <c r="CD16" i="4"/>
  <c r="CE16" i="4" s="1"/>
  <c r="CD17" i="4"/>
  <c r="CE17" i="4"/>
  <c r="CF17" i="4" s="1"/>
  <c r="CD18" i="4"/>
  <c r="CE18" i="4" s="1"/>
  <c r="CD19" i="4"/>
  <c r="CE19" i="4" s="1"/>
  <c r="CF19" i="4" s="1"/>
  <c r="CD20" i="4"/>
  <c r="CE20" i="4" s="1"/>
  <c r="CD21" i="4"/>
  <c r="CE21" i="4" s="1"/>
  <c r="CF21" i="4" s="1"/>
  <c r="CD22" i="4"/>
  <c r="CE22" i="4" s="1"/>
  <c r="CD23" i="4"/>
  <c r="CE23" i="4"/>
  <c r="CF23" i="4" s="1"/>
  <c r="CD24" i="4"/>
  <c r="CE24" i="4" s="1"/>
  <c r="CD25" i="4"/>
  <c r="CE25" i="4" s="1"/>
  <c r="CF25" i="4" s="1"/>
  <c r="CD26" i="4"/>
  <c r="CE26" i="4" s="1"/>
  <c r="CD27" i="4"/>
  <c r="CE27" i="4"/>
  <c r="CF27" i="4" s="1"/>
  <c r="CD28" i="4"/>
  <c r="CE28" i="4" s="1"/>
  <c r="CD29" i="4"/>
  <c r="CE29" i="4" s="1"/>
  <c r="CF29" i="4" s="1"/>
  <c r="CD30" i="4"/>
  <c r="CE30" i="4" s="1"/>
  <c r="CD31" i="4"/>
  <c r="CE31" i="4" s="1"/>
  <c r="CF31" i="4" s="1"/>
  <c r="CD32" i="4"/>
  <c r="CE32" i="4" s="1"/>
  <c r="CD33" i="4"/>
  <c r="CE33" i="4"/>
  <c r="CF33" i="4" s="1"/>
  <c r="CD34" i="4"/>
  <c r="CE34" i="4" s="1"/>
  <c r="CD35" i="4"/>
  <c r="CE35" i="4" s="1"/>
  <c r="CF35" i="4" s="1"/>
  <c r="CD36" i="4"/>
  <c r="CE36" i="4" s="1"/>
  <c r="CD37" i="4"/>
  <c r="CE37" i="4" s="1"/>
  <c r="CF37" i="4" s="1"/>
  <c r="CD38" i="4"/>
  <c r="CE38" i="4" s="1"/>
  <c r="CD39" i="4"/>
  <c r="CE39" i="4"/>
  <c r="CF39" i="4" s="1"/>
  <c r="CD40" i="4"/>
  <c r="CE40" i="4" s="1"/>
  <c r="CD41" i="4"/>
  <c r="CE41" i="4" s="1"/>
  <c r="CF41" i="4" s="1"/>
  <c r="CD42" i="4"/>
  <c r="CE42" i="4" s="1"/>
  <c r="CD43" i="4"/>
  <c r="CE43" i="4"/>
  <c r="CF43" i="4" s="1"/>
  <c r="CD44" i="4"/>
  <c r="CE44" i="4" s="1"/>
  <c r="CD45" i="4"/>
  <c r="CE45" i="4" s="1"/>
  <c r="CF45" i="4" s="1"/>
  <c r="CD46" i="4"/>
  <c r="CE46" i="4" s="1"/>
  <c r="CD47" i="4"/>
  <c r="CE47" i="4" s="1"/>
  <c r="CF47" i="4" s="1"/>
  <c r="CD48" i="4"/>
  <c r="CE48" i="4" s="1"/>
  <c r="CD49" i="4"/>
  <c r="CE49" i="4"/>
  <c r="CF49" i="4" s="1"/>
  <c r="CD50" i="4"/>
  <c r="CE50" i="4" s="1"/>
  <c r="CD51" i="4"/>
  <c r="CE51" i="4" s="1"/>
  <c r="CF51" i="4" s="1"/>
  <c r="CD52" i="4"/>
  <c r="CE52" i="4" s="1"/>
  <c r="CD53" i="4"/>
  <c r="CE53" i="4" s="1"/>
  <c r="CF53" i="4" s="1"/>
  <c r="CD54" i="4"/>
  <c r="CE54" i="4" s="1"/>
  <c r="CD55" i="4"/>
  <c r="CE55" i="4"/>
  <c r="CF55" i="4" s="1"/>
  <c r="CD56" i="4"/>
  <c r="CE56" i="4" s="1"/>
  <c r="CD57" i="4"/>
  <c r="CE57" i="4" s="1"/>
  <c r="CF57" i="4" s="1"/>
  <c r="CK10" i="4"/>
  <c r="CK11" i="4"/>
  <c r="CK12" i="4"/>
  <c r="CK13" i="4"/>
  <c r="CK14" i="4"/>
  <c r="CK15" i="4"/>
  <c r="CK16" i="4"/>
  <c r="CK17" i="4"/>
  <c r="CK18" i="4"/>
  <c r="CK19" i="4"/>
  <c r="CK20" i="4"/>
  <c r="CK21" i="4"/>
  <c r="CK22" i="4"/>
  <c r="CK23" i="4"/>
  <c r="CK24" i="4"/>
  <c r="CK25" i="4"/>
  <c r="CK26" i="4"/>
  <c r="CK27" i="4"/>
  <c r="CK28" i="4"/>
  <c r="CK29" i="4"/>
  <c r="CK30" i="4"/>
  <c r="CK31" i="4"/>
  <c r="CK32" i="4"/>
  <c r="CK33" i="4"/>
  <c r="CK34" i="4"/>
  <c r="CK35" i="4"/>
  <c r="CK36" i="4"/>
  <c r="CK37" i="4"/>
  <c r="CK38" i="4"/>
  <c r="CK39" i="4"/>
  <c r="CK40" i="4"/>
  <c r="CK41" i="4"/>
  <c r="CK42" i="4"/>
  <c r="CK43" i="4"/>
  <c r="CK44" i="4"/>
  <c r="CK45" i="4"/>
  <c r="CK46" i="4"/>
  <c r="CK47" i="4"/>
  <c r="CK48" i="4"/>
  <c r="CK49" i="4"/>
  <c r="CK50" i="4"/>
  <c r="CK51" i="4"/>
  <c r="CK52" i="4"/>
  <c r="CK53" i="4"/>
  <c r="CK54" i="4"/>
  <c r="CK55" i="4"/>
  <c r="CK56" i="4"/>
  <c r="CK57" i="4"/>
  <c r="CM10" i="4"/>
  <c r="CM11" i="4"/>
  <c r="CM12" i="4"/>
  <c r="CM13" i="4"/>
  <c r="CM14" i="4"/>
  <c r="CM15" i="4"/>
  <c r="CM16" i="4"/>
  <c r="CM17" i="4"/>
  <c r="CM18" i="4"/>
  <c r="CM19" i="4"/>
  <c r="CM20" i="4"/>
  <c r="CM21" i="4"/>
  <c r="CM22" i="4"/>
  <c r="CM23" i="4"/>
  <c r="CM24" i="4"/>
  <c r="CM25" i="4"/>
  <c r="CM26" i="4"/>
  <c r="CM27" i="4"/>
  <c r="CM28" i="4"/>
  <c r="CM29" i="4"/>
  <c r="CM30" i="4"/>
  <c r="CM31" i="4"/>
  <c r="CM32" i="4"/>
  <c r="CM33" i="4"/>
  <c r="CM34" i="4"/>
  <c r="CM35" i="4"/>
  <c r="CM36" i="4"/>
  <c r="CM37" i="4"/>
  <c r="CM38" i="4"/>
  <c r="CM39" i="4"/>
  <c r="CM40" i="4"/>
  <c r="CM41" i="4"/>
  <c r="CM42" i="4"/>
  <c r="CM43" i="4"/>
  <c r="CM44" i="4"/>
  <c r="CM45" i="4"/>
  <c r="CM46" i="4"/>
  <c r="CM47" i="4"/>
  <c r="CM48" i="4"/>
  <c r="CM49" i="4"/>
  <c r="CM50" i="4"/>
  <c r="CM51" i="4"/>
  <c r="CM52" i="4"/>
  <c r="CM53" i="4"/>
  <c r="CM54" i="4"/>
  <c r="CM55" i="4"/>
  <c r="CM56" i="4"/>
  <c r="CM57" i="4"/>
  <c r="CO10" i="4"/>
  <c r="CP10" i="4"/>
  <c r="CQ10" i="4" s="1"/>
  <c r="CR10" i="4" s="1"/>
  <c r="CO11" i="4"/>
  <c r="CP11" i="4"/>
  <c r="CQ11" i="4" s="1"/>
  <c r="CR11" i="4" s="1"/>
  <c r="CO12" i="4"/>
  <c r="CP12" i="4"/>
  <c r="CQ12" i="4" s="1"/>
  <c r="CR12" i="4" s="1"/>
  <c r="CO13" i="4"/>
  <c r="CP13" i="4"/>
  <c r="CQ13" i="4" s="1"/>
  <c r="CR13" i="4" s="1"/>
  <c r="CO14" i="4"/>
  <c r="CP14" i="4"/>
  <c r="CQ14" i="4" s="1"/>
  <c r="CR14" i="4" s="1"/>
  <c r="CO15" i="4"/>
  <c r="CP15" i="4"/>
  <c r="CQ15" i="4" s="1"/>
  <c r="CR15" i="4" s="1"/>
  <c r="CO16" i="4"/>
  <c r="CP16" i="4"/>
  <c r="CQ16" i="4" s="1"/>
  <c r="CR16" i="4" s="1"/>
  <c r="CO17" i="4"/>
  <c r="CP17" i="4"/>
  <c r="CQ17" i="4" s="1"/>
  <c r="CR17" i="4" s="1"/>
  <c r="CO18" i="4"/>
  <c r="CP18" i="4"/>
  <c r="CQ18" i="4" s="1"/>
  <c r="CR18" i="4" s="1"/>
  <c r="CO19" i="4"/>
  <c r="CP19" i="4"/>
  <c r="CQ19" i="4" s="1"/>
  <c r="CR19" i="4" s="1"/>
  <c r="CO20" i="4"/>
  <c r="CP20" i="4"/>
  <c r="CQ20" i="4" s="1"/>
  <c r="CR20" i="4" s="1"/>
  <c r="CO21" i="4"/>
  <c r="CP21" i="4"/>
  <c r="CQ21" i="4" s="1"/>
  <c r="CR21" i="4" s="1"/>
  <c r="CO22" i="4"/>
  <c r="CP22" i="4"/>
  <c r="CQ22" i="4" s="1"/>
  <c r="CR22" i="4" s="1"/>
  <c r="CO23" i="4"/>
  <c r="CP23" i="4"/>
  <c r="CQ23" i="4" s="1"/>
  <c r="CR23" i="4" s="1"/>
  <c r="CO24" i="4"/>
  <c r="CP24" i="4"/>
  <c r="CQ24" i="4" s="1"/>
  <c r="CR24" i="4" s="1"/>
  <c r="CO25" i="4"/>
  <c r="CP25" i="4"/>
  <c r="CQ25" i="4" s="1"/>
  <c r="CR25" i="4" s="1"/>
  <c r="CO26" i="4"/>
  <c r="CP26" i="4"/>
  <c r="CQ26" i="4" s="1"/>
  <c r="CR26" i="4" s="1"/>
  <c r="CO27" i="4"/>
  <c r="CP27" i="4"/>
  <c r="CQ27" i="4" s="1"/>
  <c r="CR27" i="4" s="1"/>
  <c r="CO28" i="4"/>
  <c r="CP28" i="4"/>
  <c r="CQ28" i="4" s="1"/>
  <c r="CR28" i="4" s="1"/>
  <c r="CO29" i="4"/>
  <c r="CP29" i="4"/>
  <c r="CQ29" i="4" s="1"/>
  <c r="CR29" i="4" s="1"/>
  <c r="CO30" i="4"/>
  <c r="CP30" i="4"/>
  <c r="CQ30" i="4" s="1"/>
  <c r="CR30" i="4" s="1"/>
  <c r="CO31" i="4"/>
  <c r="CP31" i="4"/>
  <c r="CQ31" i="4" s="1"/>
  <c r="CR31" i="4" s="1"/>
  <c r="CO32" i="4"/>
  <c r="CP32" i="4"/>
  <c r="CQ32" i="4" s="1"/>
  <c r="CR32" i="4" s="1"/>
  <c r="CO33" i="4"/>
  <c r="CP33" i="4"/>
  <c r="CQ33" i="4" s="1"/>
  <c r="CR33" i="4" s="1"/>
  <c r="CO34" i="4"/>
  <c r="CP34" i="4"/>
  <c r="CQ34" i="4" s="1"/>
  <c r="CR34" i="4" s="1"/>
  <c r="CO35" i="4"/>
  <c r="CP35" i="4"/>
  <c r="CQ35" i="4" s="1"/>
  <c r="CR35" i="4" s="1"/>
  <c r="CO36" i="4"/>
  <c r="CP36" i="4"/>
  <c r="CQ36" i="4" s="1"/>
  <c r="CR36" i="4" s="1"/>
  <c r="CO37" i="4"/>
  <c r="CP37" i="4"/>
  <c r="CQ37" i="4" s="1"/>
  <c r="CR37" i="4" s="1"/>
  <c r="CO38" i="4"/>
  <c r="CP38" i="4"/>
  <c r="CQ38" i="4" s="1"/>
  <c r="CR38" i="4" s="1"/>
  <c r="CO39" i="4"/>
  <c r="CP39" i="4"/>
  <c r="CQ39" i="4" s="1"/>
  <c r="CR39" i="4" s="1"/>
  <c r="CO40" i="4"/>
  <c r="CP40" i="4"/>
  <c r="CQ40" i="4" s="1"/>
  <c r="CR40" i="4" s="1"/>
  <c r="CO41" i="4"/>
  <c r="CP41" i="4"/>
  <c r="CQ41" i="4" s="1"/>
  <c r="CR41" i="4" s="1"/>
  <c r="CO42" i="4"/>
  <c r="CP42" i="4"/>
  <c r="CQ42" i="4" s="1"/>
  <c r="CR42" i="4" s="1"/>
  <c r="CO43" i="4"/>
  <c r="CP43" i="4"/>
  <c r="CQ43" i="4" s="1"/>
  <c r="CR43" i="4" s="1"/>
  <c r="CO44" i="4"/>
  <c r="CP44" i="4"/>
  <c r="CQ44" i="4" s="1"/>
  <c r="CR44" i="4" s="1"/>
  <c r="CO45" i="4"/>
  <c r="CP45" i="4"/>
  <c r="CQ45" i="4" s="1"/>
  <c r="CR45" i="4" s="1"/>
  <c r="CO46" i="4"/>
  <c r="CP46" i="4"/>
  <c r="CQ46" i="4" s="1"/>
  <c r="CR46" i="4" s="1"/>
  <c r="CO47" i="4"/>
  <c r="CP47" i="4"/>
  <c r="CQ47" i="4" s="1"/>
  <c r="CR47" i="4" s="1"/>
  <c r="CO48" i="4"/>
  <c r="CP48" i="4"/>
  <c r="CQ48" i="4" s="1"/>
  <c r="CR48" i="4" s="1"/>
  <c r="CO49" i="4"/>
  <c r="CP49" i="4"/>
  <c r="CQ49" i="4" s="1"/>
  <c r="CR49" i="4" s="1"/>
  <c r="CO50" i="4"/>
  <c r="CP50" i="4"/>
  <c r="CQ50" i="4" s="1"/>
  <c r="CR50" i="4" s="1"/>
  <c r="CO51" i="4"/>
  <c r="CP51" i="4"/>
  <c r="CQ51" i="4" s="1"/>
  <c r="CR51" i="4" s="1"/>
  <c r="CO52" i="4"/>
  <c r="CP52" i="4"/>
  <c r="CQ52" i="4" s="1"/>
  <c r="CR52" i="4" s="1"/>
  <c r="CO53" i="4"/>
  <c r="CP53" i="4"/>
  <c r="CQ53" i="4" s="1"/>
  <c r="CR53" i="4" s="1"/>
  <c r="CO54" i="4"/>
  <c r="CP54" i="4"/>
  <c r="CQ54" i="4" s="1"/>
  <c r="CR54" i="4" s="1"/>
  <c r="CO55" i="4"/>
  <c r="CP55" i="4"/>
  <c r="CQ55" i="4" s="1"/>
  <c r="CR55" i="4" s="1"/>
  <c r="CO56" i="4"/>
  <c r="CP56" i="4"/>
  <c r="CQ56" i="4" s="1"/>
  <c r="CR56" i="4" s="1"/>
  <c r="CO57" i="4"/>
  <c r="CP57" i="4"/>
  <c r="CQ57" i="4" s="1"/>
  <c r="CR57" i="4" s="1"/>
  <c r="CT9" i="4"/>
  <c r="CU9" i="4"/>
  <c r="CT10" i="4"/>
  <c r="CU11" i="4"/>
  <c r="CU12" i="4"/>
  <c r="CU13" i="4"/>
  <c r="CT14" i="4"/>
  <c r="CT15" i="4"/>
  <c r="CU15" i="4"/>
  <c r="CT17" i="4"/>
  <c r="CU17" i="4"/>
  <c r="CT18" i="4"/>
  <c r="CT19" i="4"/>
  <c r="CU19" i="4"/>
  <c r="CU20" i="4"/>
  <c r="CT21" i="4"/>
  <c r="CU21" i="4"/>
  <c r="CT23" i="4"/>
  <c r="CU23" i="4"/>
  <c r="CU24" i="4"/>
  <c r="CT25" i="4"/>
  <c r="CU25" i="4"/>
  <c r="CT27" i="4"/>
  <c r="CU27" i="4"/>
  <c r="CT29" i="4"/>
  <c r="CU29" i="4"/>
  <c r="CT30" i="4"/>
  <c r="CT31" i="4"/>
  <c r="CU31" i="4"/>
  <c r="CT33" i="4"/>
  <c r="CU33" i="4"/>
  <c r="CT34" i="4"/>
  <c r="CT35" i="4"/>
  <c r="CU35" i="4"/>
  <c r="CU36" i="4"/>
  <c r="CT37" i="4"/>
  <c r="CU37" i="4"/>
  <c r="CT39" i="4"/>
  <c r="CU39" i="4"/>
  <c r="CU40" i="4"/>
  <c r="CT41" i="4"/>
  <c r="CU41" i="4"/>
  <c r="CT43" i="4"/>
  <c r="CU43" i="4"/>
  <c r="CT45" i="4"/>
  <c r="CU45" i="4"/>
  <c r="CT46" i="4"/>
  <c r="CT47" i="4"/>
  <c r="CU47" i="4"/>
  <c r="CT49" i="4"/>
  <c r="CU49" i="4"/>
  <c r="CT50" i="4"/>
  <c r="CT51" i="4"/>
  <c r="CU51" i="4"/>
  <c r="CU52" i="4"/>
  <c r="CT53" i="4"/>
  <c r="CU53" i="4"/>
  <c r="CT55" i="4"/>
  <c r="CU55" i="4"/>
  <c r="CU56" i="4"/>
  <c r="CT57" i="4"/>
  <c r="CU57" i="4"/>
  <c r="CX9" i="5"/>
  <c r="CY9" i="5" s="1"/>
  <c r="CZ9" i="5" s="1"/>
  <c r="CX10" i="5"/>
  <c r="CY10" i="5" s="1"/>
  <c r="CZ10" i="5" s="1"/>
  <c r="CX11" i="5"/>
  <c r="CY11" i="5" s="1"/>
  <c r="CZ11" i="5" s="1"/>
  <c r="CX12" i="5"/>
  <c r="CY12" i="5" s="1"/>
  <c r="CZ12" i="5" s="1"/>
  <c r="CX13" i="5"/>
  <c r="CY13" i="5" s="1"/>
  <c r="CZ13" i="5" s="1"/>
  <c r="CX14" i="5"/>
  <c r="CY14" i="5" s="1"/>
  <c r="CZ14" i="5" s="1"/>
  <c r="CX15" i="5"/>
  <c r="CY15" i="5" s="1"/>
  <c r="CZ15" i="5" s="1"/>
  <c r="CX16" i="5"/>
  <c r="CY16" i="5" s="1"/>
  <c r="CZ16" i="5" s="1"/>
  <c r="CX17" i="5"/>
  <c r="CY17" i="5" s="1"/>
  <c r="CZ17" i="5" s="1"/>
  <c r="CX18" i="5"/>
  <c r="CY18" i="5" s="1"/>
  <c r="CZ18" i="5" s="1"/>
  <c r="CX19" i="5"/>
  <c r="CY19" i="5" s="1"/>
  <c r="CZ19" i="5" s="1"/>
  <c r="CX20" i="5"/>
  <c r="CY20" i="5" s="1"/>
  <c r="CZ20" i="5" s="1"/>
  <c r="CX21" i="5"/>
  <c r="CY21" i="5" s="1"/>
  <c r="CZ21" i="5" s="1"/>
  <c r="CX22" i="5"/>
  <c r="CY22" i="5" s="1"/>
  <c r="CZ22" i="5" s="1"/>
  <c r="CX23" i="5"/>
  <c r="CY23" i="5" s="1"/>
  <c r="CZ23" i="5" s="1"/>
  <c r="CX24" i="5"/>
  <c r="CY24" i="5" s="1"/>
  <c r="CZ24" i="5" s="1"/>
  <c r="CX25" i="5"/>
  <c r="CY25" i="5" s="1"/>
  <c r="CZ25" i="5" s="1"/>
  <c r="CX26" i="5"/>
  <c r="CY26" i="5" s="1"/>
  <c r="CZ26" i="5" s="1"/>
  <c r="CX27" i="5"/>
  <c r="CY27" i="5" s="1"/>
  <c r="CZ27" i="5" s="1"/>
  <c r="CX28" i="5"/>
  <c r="CY28" i="5" s="1"/>
  <c r="CZ28" i="5" s="1"/>
  <c r="CX29" i="5"/>
  <c r="CY29" i="5" s="1"/>
  <c r="CZ29" i="5" s="1"/>
  <c r="CX30" i="5"/>
  <c r="CY30" i="5" s="1"/>
  <c r="CZ30" i="5" s="1"/>
  <c r="CX31" i="5"/>
  <c r="CY31" i="5" s="1"/>
  <c r="CZ31" i="5" s="1"/>
  <c r="CX32" i="5"/>
  <c r="CY32" i="5" s="1"/>
  <c r="CZ32" i="5" s="1"/>
  <c r="CX33" i="5"/>
  <c r="CY33" i="5" s="1"/>
  <c r="CZ33" i="5" s="1"/>
  <c r="CX34" i="5"/>
  <c r="CY34" i="5" s="1"/>
  <c r="CZ34" i="5" s="1"/>
  <c r="CX35" i="5"/>
  <c r="CY35" i="5" s="1"/>
  <c r="CZ35" i="5" s="1"/>
  <c r="CX36" i="5"/>
  <c r="CY36" i="5" s="1"/>
  <c r="CZ36" i="5" s="1"/>
  <c r="CX37" i="5"/>
  <c r="CY37" i="5" s="1"/>
  <c r="CZ37" i="5" s="1"/>
  <c r="CX38" i="5"/>
  <c r="CY38" i="5" s="1"/>
  <c r="CZ38" i="5" s="1"/>
  <c r="CX39" i="5"/>
  <c r="CY39" i="5" s="1"/>
  <c r="CZ39" i="5" s="1"/>
  <c r="CX40" i="5"/>
  <c r="CY40" i="5" s="1"/>
  <c r="CZ40" i="5" s="1"/>
  <c r="CX41" i="5"/>
  <c r="CY41" i="5" s="1"/>
  <c r="CZ41" i="5" s="1"/>
  <c r="CX42" i="5"/>
  <c r="CY42" i="5" s="1"/>
  <c r="CZ42" i="5" s="1"/>
  <c r="CX43" i="5"/>
  <c r="CY43" i="5" s="1"/>
  <c r="CZ43" i="5" s="1"/>
  <c r="CX44" i="5"/>
  <c r="CY44" i="5" s="1"/>
  <c r="CZ44" i="5" s="1"/>
  <c r="CX45" i="5"/>
  <c r="CY45" i="5" s="1"/>
  <c r="CZ45" i="5" s="1"/>
  <c r="CX46" i="5"/>
  <c r="CY46" i="5" s="1"/>
  <c r="CZ46" i="5" s="1"/>
  <c r="CX47" i="5"/>
  <c r="CY47" i="5" s="1"/>
  <c r="CZ47" i="5" s="1"/>
  <c r="CX48" i="5"/>
  <c r="CY48" i="5" s="1"/>
  <c r="CZ48" i="5" s="1"/>
  <c r="CX49" i="5"/>
  <c r="CY49" i="5" s="1"/>
  <c r="CZ49" i="5" s="1"/>
  <c r="CX50" i="5"/>
  <c r="CY50" i="5" s="1"/>
  <c r="CZ50" i="5" s="1"/>
  <c r="CX51" i="5"/>
  <c r="CY51" i="5" s="1"/>
  <c r="CZ51" i="5" s="1"/>
  <c r="CX52" i="5"/>
  <c r="CY52" i="5" s="1"/>
  <c r="CZ52" i="5" s="1"/>
  <c r="CX53" i="5"/>
  <c r="CY53" i="5" s="1"/>
  <c r="CZ53" i="5" s="1"/>
  <c r="CX54" i="5"/>
  <c r="CY54" i="5" s="1"/>
  <c r="CZ54" i="5" s="1"/>
  <c r="CX55" i="5"/>
  <c r="CY55" i="5" s="1"/>
  <c r="CZ55" i="5" s="1"/>
  <c r="CX56" i="5"/>
  <c r="CY56" i="5" s="1"/>
  <c r="CZ56" i="5" s="1"/>
  <c r="CX57" i="5"/>
  <c r="CY57" i="5" s="1"/>
  <c r="CZ57" i="5" s="1"/>
  <c r="CJ9" i="5"/>
  <c r="CK9" i="5"/>
  <c r="CL9" i="5" s="1"/>
  <c r="CJ10" i="5"/>
  <c r="CK10" i="5" s="1"/>
  <c r="CL10" i="5" s="1"/>
  <c r="CJ11" i="5"/>
  <c r="CK11" i="5" s="1"/>
  <c r="CL11" i="5" s="1"/>
  <c r="CJ12" i="5"/>
  <c r="CK12" i="5" s="1"/>
  <c r="CL12" i="5" s="1"/>
  <c r="CJ13" i="5"/>
  <c r="CK13" i="5"/>
  <c r="CL13" i="5" s="1"/>
  <c r="CJ14" i="5"/>
  <c r="CK14" i="5" s="1"/>
  <c r="CL14" i="5" s="1"/>
  <c r="CJ15" i="5"/>
  <c r="CK15" i="5" s="1"/>
  <c r="CL15" i="5" s="1"/>
  <c r="CJ16" i="5"/>
  <c r="CK16" i="5" s="1"/>
  <c r="CL16" i="5" s="1"/>
  <c r="CJ17" i="5"/>
  <c r="CK17" i="5" s="1"/>
  <c r="CL17" i="5" s="1"/>
  <c r="CJ18" i="5"/>
  <c r="CK18" i="5" s="1"/>
  <c r="CL18" i="5" s="1"/>
  <c r="CJ19" i="5"/>
  <c r="CK19" i="5"/>
  <c r="CL19" i="5" s="1"/>
  <c r="CJ20" i="5"/>
  <c r="CK20" i="5" s="1"/>
  <c r="CL20" i="5" s="1"/>
  <c r="CJ21" i="5"/>
  <c r="CK21" i="5" s="1"/>
  <c r="CL21" i="5" s="1"/>
  <c r="CJ22" i="5"/>
  <c r="CK22" i="5" s="1"/>
  <c r="CL22" i="5" s="1"/>
  <c r="CJ23" i="5"/>
  <c r="CK23" i="5" s="1"/>
  <c r="CL23" i="5" s="1"/>
  <c r="CJ24" i="5"/>
  <c r="CK24" i="5" s="1"/>
  <c r="CL24" i="5" s="1"/>
  <c r="CJ25" i="5"/>
  <c r="CK25" i="5"/>
  <c r="CL25" i="5" s="1"/>
  <c r="CJ26" i="5"/>
  <c r="CK26" i="5" s="1"/>
  <c r="CL26" i="5" s="1"/>
  <c r="CJ27" i="5"/>
  <c r="CK27" i="5" s="1"/>
  <c r="CL27" i="5" s="1"/>
  <c r="CJ28" i="5"/>
  <c r="CK28" i="5" s="1"/>
  <c r="CL28" i="5" s="1"/>
  <c r="CJ29" i="5"/>
  <c r="CK29" i="5"/>
  <c r="CL29" i="5" s="1"/>
  <c r="CJ30" i="5"/>
  <c r="CK30" i="5" s="1"/>
  <c r="CL30" i="5" s="1"/>
  <c r="CJ31" i="5"/>
  <c r="CK31" i="5" s="1"/>
  <c r="CL31" i="5" s="1"/>
  <c r="CJ32" i="5"/>
  <c r="CK32" i="5" s="1"/>
  <c r="CL32" i="5" s="1"/>
  <c r="CJ33" i="5"/>
  <c r="CK33" i="5" s="1"/>
  <c r="CL33" i="5" s="1"/>
  <c r="CJ34" i="5"/>
  <c r="CK34" i="5" s="1"/>
  <c r="CL34" i="5" s="1"/>
  <c r="CJ35" i="5"/>
  <c r="CK35" i="5"/>
  <c r="CL35" i="5" s="1"/>
  <c r="CJ36" i="5"/>
  <c r="CK36" i="5" s="1"/>
  <c r="CL36" i="5" s="1"/>
  <c r="CJ37" i="5"/>
  <c r="CK37" i="5" s="1"/>
  <c r="CL37" i="5" s="1"/>
  <c r="CJ38" i="5"/>
  <c r="CK38" i="5" s="1"/>
  <c r="CL38" i="5" s="1"/>
  <c r="CJ39" i="5"/>
  <c r="CK39" i="5" s="1"/>
  <c r="CL39" i="5" s="1"/>
  <c r="CJ40" i="5"/>
  <c r="CK40" i="5" s="1"/>
  <c r="CL40" i="5" s="1"/>
  <c r="CJ41" i="5"/>
  <c r="CK41" i="5"/>
  <c r="CL41" i="5" s="1"/>
  <c r="CJ42" i="5"/>
  <c r="CK42" i="5" s="1"/>
  <c r="CL42" i="5" s="1"/>
  <c r="CJ43" i="5"/>
  <c r="CK43" i="5" s="1"/>
  <c r="CL43" i="5" s="1"/>
  <c r="CJ44" i="5"/>
  <c r="CK44" i="5" s="1"/>
  <c r="CL44" i="5" s="1"/>
  <c r="CJ45" i="5"/>
  <c r="CK45" i="5"/>
  <c r="CL45" i="5" s="1"/>
  <c r="CJ46" i="5"/>
  <c r="CK46" i="5" s="1"/>
  <c r="CL46" i="5" s="1"/>
  <c r="CJ47" i="5"/>
  <c r="CK47" i="5" s="1"/>
  <c r="CL47" i="5" s="1"/>
  <c r="CJ48" i="5"/>
  <c r="CK48" i="5" s="1"/>
  <c r="CL48" i="5" s="1"/>
  <c r="CJ49" i="5"/>
  <c r="CK49" i="5" s="1"/>
  <c r="CL49" i="5" s="1"/>
  <c r="CJ50" i="5"/>
  <c r="CK50" i="5" s="1"/>
  <c r="CL50" i="5" s="1"/>
  <c r="CJ51" i="5"/>
  <c r="CK51" i="5"/>
  <c r="CL51" i="5" s="1"/>
  <c r="CJ52" i="5"/>
  <c r="CK52" i="5" s="1"/>
  <c r="CL52" i="5" s="1"/>
  <c r="CJ53" i="5"/>
  <c r="CK53" i="5" s="1"/>
  <c r="CL53" i="5" s="1"/>
  <c r="CJ54" i="5"/>
  <c r="CK54" i="5" s="1"/>
  <c r="CL54" i="5" s="1"/>
  <c r="CJ55" i="5"/>
  <c r="CK55" i="5" s="1"/>
  <c r="CL55" i="5" s="1"/>
  <c r="CJ56" i="5"/>
  <c r="CK56" i="5" s="1"/>
  <c r="CL56" i="5" s="1"/>
  <c r="CJ57" i="5"/>
  <c r="CK57" i="5"/>
  <c r="CL57" i="5" s="1"/>
  <c r="BL9" i="5"/>
  <c r="BM9" i="5"/>
  <c r="BN9" i="5" s="1"/>
  <c r="BO9" i="5" s="1"/>
  <c r="BL10" i="5"/>
  <c r="BM10" i="5"/>
  <c r="BN10" i="5" s="1"/>
  <c r="BO10" i="5" s="1"/>
  <c r="BL11" i="5"/>
  <c r="BM11" i="5"/>
  <c r="BN11" i="5" s="1"/>
  <c r="BO11" i="5" s="1"/>
  <c r="BL12" i="5"/>
  <c r="BM12" i="5"/>
  <c r="BN12" i="5" s="1"/>
  <c r="BO12" i="5" s="1"/>
  <c r="BL13" i="5"/>
  <c r="BM13" i="5"/>
  <c r="BN13" i="5" s="1"/>
  <c r="BO13" i="5" s="1"/>
  <c r="BL14" i="5"/>
  <c r="BM14" i="5"/>
  <c r="BN14" i="5" s="1"/>
  <c r="BO14" i="5" s="1"/>
  <c r="BL15" i="5"/>
  <c r="BM15" i="5"/>
  <c r="BN15" i="5" s="1"/>
  <c r="BO15" i="5" s="1"/>
  <c r="BL16" i="5"/>
  <c r="BM16" i="5"/>
  <c r="BN16" i="5" s="1"/>
  <c r="BO16" i="5" s="1"/>
  <c r="BL17" i="5"/>
  <c r="BM17" i="5"/>
  <c r="BN17" i="5" s="1"/>
  <c r="BO17" i="5" s="1"/>
  <c r="BL18" i="5"/>
  <c r="BM18" i="5"/>
  <c r="BN18" i="5" s="1"/>
  <c r="BO18" i="5" s="1"/>
  <c r="BL19" i="5"/>
  <c r="BM19" i="5"/>
  <c r="BN19" i="5" s="1"/>
  <c r="BO19" i="5" s="1"/>
  <c r="BL20" i="5"/>
  <c r="BM20" i="5"/>
  <c r="BN20" i="5" s="1"/>
  <c r="BO20" i="5" s="1"/>
  <c r="BL21" i="5"/>
  <c r="BM21" i="5"/>
  <c r="BN21" i="5" s="1"/>
  <c r="BO21" i="5" s="1"/>
  <c r="BL22" i="5"/>
  <c r="BM22" i="5"/>
  <c r="BN22" i="5" s="1"/>
  <c r="BO22" i="5" s="1"/>
  <c r="BL23" i="5"/>
  <c r="BM23" i="5"/>
  <c r="BN23" i="5" s="1"/>
  <c r="BO23" i="5" s="1"/>
  <c r="BL24" i="5"/>
  <c r="BM24" i="5"/>
  <c r="BN24" i="5" s="1"/>
  <c r="BO24" i="5" s="1"/>
  <c r="BL25" i="5"/>
  <c r="BM25" i="5"/>
  <c r="BN25" i="5" s="1"/>
  <c r="BO25" i="5" s="1"/>
  <c r="BL26" i="5"/>
  <c r="BM26" i="5"/>
  <c r="BN26" i="5" s="1"/>
  <c r="BO26" i="5" s="1"/>
  <c r="BL27" i="5"/>
  <c r="BM27" i="5"/>
  <c r="BN27" i="5" s="1"/>
  <c r="BO27" i="5" s="1"/>
  <c r="BL28" i="5"/>
  <c r="BM28" i="5"/>
  <c r="BN28" i="5" s="1"/>
  <c r="BO28" i="5" s="1"/>
  <c r="BL29" i="5"/>
  <c r="BM29" i="5"/>
  <c r="BN29" i="5" s="1"/>
  <c r="BO29" i="5" s="1"/>
  <c r="BL30" i="5"/>
  <c r="BM30" i="5"/>
  <c r="BN30" i="5" s="1"/>
  <c r="BO30" i="5" s="1"/>
  <c r="BL31" i="5"/>
  <c r="BM31" i="5"/>
  <c r="BN31" i="5" s="1"/>
  <c r="BO31" i="5" s="1"/>
  <c r="BL32" i="5"/>
  <c r="BM32" i="5"/>
  <c r="BN32" i="5" s="1"/>
  <c r="BO32" i="5" s="1"/>
  <c r="BL33" i="5"/>
  <c r="BM33" i="5"/>
  <c r="BN33" i="5" s="1"/>
  <c r="BO33" i="5" s="1"/>
  <c r="BL34" i="5"/>
  <c r="BM34" i="5"/>
  <c r="BN34" i="5" s="1"/>
  <c r="BO34" i="5" s="1"/>
  <c r="BL35" i="5"/>
  <c r="BM35" i="5"/>
  <c r="BN35" i="5" s="1"/>
  <c r="BO35" i="5" s="1"/>
  <c r="BL36" i="5"/>
  <c r="BM36" i="5"/>
  <c r="BN36" i="5" s="1"/>
  <c r="BO36" i="5" s="1"/>
  <c r="BL37" i="5"/>
  <c r="BM37" i="5"/>
  <c r="BN37" i="5" s="1"/>
  <c r="BO37" i="5" s="1"/>
  <c r="BL38" i="5"/>
  <c r="BM38" i="5"/>
  <c r="BN38" i="5" s="1"/>
  <c r="BO38" i="5" s="1"/>
  <c r="BL39" i="5"/>
  <c r="BM39" i="5"/>
  <c r="BN39" i="5" s="1"/>
  <c r="BO39" i="5" s="1"/>
  <c r="BL40" i="5"/>
  <c r="BM40" i="5"/>
  <c r="BN40" i="5" s="1"/>
  <c r="BO40" i="5" s="1"/>
  <c r="BL41" i="5"/>
  <c r="BM41" i="5"/>
  <c r="BN41" i="5" s="1"/>
  <c r="BO41" i="5" s="1"/>
  <c r="BL42" i="5"/>
  <c r="BM42" i="5"/>
  <c r="BN42" i="5" s="1"/>
  <c r="BO42" i="5" s="1"/>
  <c r="BL43" i="5"/>
  <c r="BM43" i="5"/>
  <c r="BN43" i="5" s="1"/>
  <c r="BO43" i="5" s="1"/>
  <c r="BL44" i="5"/>
  <c r="BM44" i="5"/>
  <c r="BN44" i="5" s="1"/>
  <c r="BO44" i="5" s="1"/>
  <c r="BL45" i="5"/>
  <c r="BM45" i="5"/>
  <c r="BN45" i="5" s="1"/>
  <c r="BO45" i="5" s="1"/>
  <c r="BL46" i="5"/>
  <c r="BM46" i="5"/>
  <c r="BN46" i="5" s="1"/>
  <c r="BO46" i="5" s="1"/>
  <c r="BL47" i="5"/>
  <c r="BM47" i="5"/>
  <c r="BN47" i="5" s="1"/>
  <c r="BO47" i="5" s="1"/>
  <c r="BL48" i="5"/>
  <c r="BM48" i="5"/>
  <c r="BN48" i="5" s="1"/>
  <c r="BO48" i="5" s="1"/>
  <c r="BL49" i="5"/>
  <c r="BM49" i="5"/>
  <c r="BN49" i="5" s="1"/>
  <c r="BO49" i="5" s="1"/>
  <c r="BL50" i="5"/>
  <c r="BM50" i="5"/>
  <c r="BN50" i="5" s="1"/>
  <c r="BO50" i="5" s="1"/>
  <c r="BL51" i="5"/>
  <c r="BM51" i="5"/>
  <c r="BN51" i="5" s="1"/>
  <c r="BO51" i="5" s="1"/>
  <c r="BL52" i="5"/>
  <c r="BM52" i="5"/>
  <c r="BN52" i="5" s="1"/>
  <c r="BO52" i="5" s="1"/>
  <c r="BL53" i="5"/>
  <c r="BM53" i="5"/>
  <c r="BN53" i="5" s="1"/>
  <c r="BO53" i="5" s="1"/>
  <c r="BL54" i="5"/>
  <c r="BM54" i="5"/>
  <c r="BN54" i="5" s="1"/>
  <c r="BO54" i="5" s="1"/>
  <c r="BL55" i="5"/>
  <c r="BM55" i="5"/>
  <c r="BN55" i="5" s="1"/>
  <c r="BO55" i="5" s="1"/>
  <c r="BL56" i="5"/>
  <c r="BM56" i="5"/>
  <c r="BN56" i="5" s="1"/>
  <c r="BO56" i="5" s="1"/>
  <c r="BL57" i="5"/>
  <c r="BM57" i="5"/>
  <c r="BN57" i="5" s="1"/>
  <c r="BO57" i="5" s="1"/>
  <c r="BJ9" i="5"/>
  <c r="BJ10" i="5"/>
  <c r="BJ11" i="5"/>
  <c r="BJ12" i="5"/>
  <c r="BJ13" i="5"/>
  <c r="BJ14" i="5"/>
  <c r="BJ15" i="5"/>
  <c r="BJ16" i="5"/>
  <c r="BJ17" i="5"/>
  <c r="BJ18" i="5"/>
  <c r="BJ19" i="5"/>
  <c r="BJ20" i="5"/>
  <c r="BJ21" i="5"/>
  <c r="BJ22" i="5"/>
  <c r="BJ23" i="5"/>
  <c r="BJ24" i="5"/>
  <c r="BJ25" i="5"/>
  <c r="BJ26" i="5"/>
  <c r="BJ27" i="5"/>
  <c r="BJ28" i="5"/>
  <c r="BJ29" i="5"/>
  <c r="BJ30" i="5"/>
  <c r="BJ31" i="5"/>
  <c r="BJ32" i="5"/>
  <c r="BJ33" i="5"/>
  <c r="BJ34" i="5"/>
  <c r="BJ35" i="5"/>
  <c r="BJ36" i="5"/>
  <c r="BJ37" i="5"/>
  <c r="BJ38" i="5"/>
  <c r="BJ39" i="5"/>
  <c r="BJ40" i="5"/>
  <c r="BJ41" i="5"/>
  <c r="BJ42" i="5"/>
  <c r="BJ43" i="5"/>
  <c r="BJ44" i="5"/>
  <c r="BJ45" i="5"/>
  <c r="BJ46" i="5"/>
  <c r="BJ47" i="5"/>
  <c r="BJ48" i="5"/>
  <c r="BJ49" i="5"/>
  <c r="BJ50" i="5"/>
  <c r="BJ51" i="5"/>
  <c r="BJ52" i="5"/>
  <c r="BJ53" i="5"/>
  <c r="BJ54" i="5"/>
  <c r="BJ55" i="5"/>
  <c r="BJ56" i="5"/>
  <c r="BJ57" i="5"/>
  <c r="BH9" i="5"/>
  <c r="BH10" i="5"/>
  <c r="BH11" i="5"/>
  <c r="BH12" i="5"/>
  <c r="BH13" i="5"/>
  <c r="BH14" i="5"/>
  <c r="BH15" i="5"/>
  <c r="BH16" i="5"/>
  <c r="BH17" i="5"/>
  <c r="BH18" i="5"/>
  <c r="BH19" i="5"/>
  <c r="BH20" i="5"/>
  <c r="BH21" i="5"/>
  <c r="BH22" i="5"/>
  <c r="BH23" i="5"/>
  <c r="BH24" i="5"/>
  <c r="BH25" i="5"/>
  <c r="BH26" i="5"/>
  <c r="BH27" i="5"/>
  <c r="BH28" i="5"/>
  <c r="BH29" i="5"/>
  <c r="BH30" i="5"/>
  <c r="BH31" i="5"/>
  <c r="BH32" i="5"/>
  <c r="BH33" i="5"/>
  <c r="BH34" i="5"/>
  <c r="BH35" i="5"/>
  <c r="BH36" i="5"/>
  <c r="BH37" i="5"/>
  <c r="BH38" i="5"/>
  <c r="BH39" i="5"/>
  <c r="BH40" i="5"/>
  <c r="BH41" i="5"/>
  <c r="BH42" i="5"/>
  <c r="BH43" i="5"/>
  <c r="BH44" i="5"/>
  <c r="BH45" i="5"/>
  <c r="BH46" i="5"/>
  <c r="BH47" i="5"/>
  <c r="BH48" i="5"/>
  <c r="BH49" i="5"/>
  <c r="BH50" i="5"/>
  <c r="BH51" i="5"/>
  <c r="BH52" i="5"/>
  <c r="BH53" i="5"/>
  <c r="BH54" i="5"/>
  <c r="BH55" i="5"/>
  <c r="BH56" i="5"/>
  <c r="BH57" i="5"/>
  <c r="BF9" i="5"/>
  <c r="BF10" i="5"/>
  <c r="BF11" i="5"/>
  <c r="BF12" i="5"/>
  <c r="BF13" i="5"/>
  <c r="BF14" i="5"/>
  <c r="BF15" i="5"/>
  <c r="BF16" i="5"/>
  <c r="BF17" i="5"/>
  <c r="BF18" i="5"/>
  <c r="BF19" i="5"/>
  <c r="BF20" i="5"/>
  <c r="BF21" i="5"/>
  <c r="BF22" i="5"/>
  <c r="BF23" i="5"/>
  <c r="BF24" i="5"/>
  <c r="BF25" i="5"/>
  <c r="BF26" i="5"/>
  <c r="BF27" i="5"/>
  <c r="BF28" i="5"/>
  <c r="BF29" i="5"/>
  <c r="BF30" i="5"/>
  <c r="BF31" i="5"/>
  <c r="BF32" i="5"/>
  <c r="BF33" i="5"/>
  <c r="BF34" i="5"/>
  <c r="BF35" i="5"/>
  <c r="BF36" i="5"/>
  <c r="BF37" i="5"/>
  <c r="BF38" i="5"/>
  <c r="BF39" i="5"/>
  <c r="BF40" i="5"/>
  <c r="BF41" i="5"/>
  <c r="BF42" i="5"/>
  <c r="BF43" i="5"/>
  <c r="BF44" i="5"/>
  <c r="BF45" i="5"/>
  <c r="BF46" i="5"/>
  <c r="BF47" i="5"/>
  <c r="BF48" i="5"/>
  <c r="BF49" i="5"/>
  <c r="BF50" i="5"/>
  <c r="BF51" i="5"/>
  <c r="BF52" i="5"/>
  <c r="BF53" i="5"/>
  <c r="BF54" i="5"/>
  <c r="BF55" i="5"/>
  <c r="BF56" i="5"/>
  <c r="BF57" i="5"/>
  <c r="AK11" i="5"/>
  <c r="AK12" i="5"/>
  <c r="AK15" i="5"/>
  <c r="AK16" i="5"/>
  <c r="AK17" i="5"/>
  <c r="AK19" i="5"/>
  <c r="AK20" i="5"/>
  <c r="AK21" i="5"/>
  <c r="AK22" i="5"/>
  <c r="AK23" i="5"/>
  <c r="AK27" i="5"/>
  <c r="AK28" i="5"/>
  <c r="AK31" i="5"/>
  <c r="AK32" i="5"/>
  <c r="AK33" i="5"/>
  <c r="AK35" i="5"/>
  <c r="AK36" i="5"/>
  <c r="AK37" i="5"/>
  <c r="AK38" i="5"/>
  <c r="AK39" i="5"/>
  <c r="AK43" i="5"/>
  <c r="AK44" i="5"/>
  <c r="AK47" i="5"/>
  <c r="AK48" i="5"/>
  <c r="AK49" i="5"/>
  <c r="AK51" i="5"/>
  <c r="AK52" i="5"/>
  <c r="AK53" i="5"/>
  <c r="AK54" i="5"/>
  <c r="AK55" i="5"/>
  <c r="AK56" i="5"/>
  <c r="A9" i="5"/>
  <c r="DB9" i="5" s="1"/>
  <c r="B9" i="5"/>
  <c r="C9" i="5"/>
  <c r="DC9" i="5" s="1"/>
  <c r="A10" i="5"/>
  <c r="DB10" i="5" s="1"/>
  <c r="B10" i="5"/>
  <c r="C10" i="5"/>
  <c r="DC10" i="5" s="1"/>
  <c r="A11" i="5"/>
  <c r="AN11" i="5" s="1"/>
  <c r="B11" i="5"/>
  <c r="C11" i="5"/>
  <c r="DC11" i="5" s="1"/>
  <c r="A12" i="5"/>
  <c r="DB12" i="5" s="1"/>
  <c r="B12" i="5"/>
  <c r="C12" i="5"/>
  <c r="DC12" i="5" s="1"/>
  <c r="A13" i="5"/>
  <c r="AN13" i="5" s="1"/>
  <c r="B13" i="5"/>
  <c r="C13" i="5"/>
  <c r="DC13" i="5" s="1"/>
  <c r="A14" i="5"/>
  <c r="DB14" i="5" s="1"/>
  <c r="B14" i="5"/>
  <c r="C14" i="5"/>
  <c r="DC14" i="5" s="1"/>
  <c r="A15" i="5"/>
  <c r="DB15" i="5" s="1"/>
  <c r="B15" i="5"/>
  <c r="C15" i="5"/>
  <c r="DC15" i="5" s="1"/>
  <c r="A16" i="5"/>
  <c r="DB16" i="5" s="1"/>
  <c r="B16" i="5"/>
  <c r="C16" i="5"/>
  <c r="DC16" i="5" s="1"/>
  <c r="A17" i="5"/>
  <c r="DB17" i="5" s="1"/>
  <c r="B17" i="5"/>
  <c r="C17" i="5"/>
  <c r="DC17" i="5" s="1"/>
  <c r="A18" i="5"/>
  <c r="DB18" i="5" s="1"/>
  <c r="B18" i="5"/>
  <c r="C18" i="5"/>
  <c r="DC18" i="5" s="1"/>
  <c r="A19" i="5"/>
  <c r="DB19" i="5" s="1"/>
  <c r="B19" i="5"/>
  <c r="C19" i="5"/>
  <c r="DC19" i="5" s="1"/>
  <c r="A20" i="5"/>
  <c r="DB20" i="5" s="1"/>
  <c r="B20" i="5"/>
  <c r="C20" i="5"/>
  <c r="DC20" i="5" s="1"/>
  <c r="A21" i="5"/>
  <c r="DB21" i="5" s="1"/>
  <c r="B21" i="5"/>
  <c r="C21" i="5"/>
  <c r="DC21" i="5" s="1"/>
  <c r="A22" i="5"/>
  <c r="DB22" i="5" s="1"/>
  <c r="B22" i="5"/>
  <c r="C22" i="5"/>
  <c r="DC22" i="5" s="1"/>
  <c r="A23" i="5"/>
  <c r="DB23" i="5" s="1"/>
  <c r="B23" i="5"/>
  <c r="C23" i="5"/>
  <c r="DC23" i="5" s="1"/>
  <c r="A24" i="5"/>
  <c r="DB24" i="5" s="1"/>
  <c r="B24" i="5"/>
  <c r="C24" i="5"/>
  <c r="DC24" i="5" s="1"/>
  <c r="A25" i="5"/>
  <c r="DB25" i="5" s="1"/>
  <c r="B25" i="5"/>
  <c r="C25" i="5"/>
  <c r="DC25" i="5" s="1"/>
  <c r="A26" i="5"/>
  <c r="DB26" i="5" s="1"/>
  <c r="B26" i="5"/>
  <c r="C26" i="5"/>
  <c r="DC26" i="5" s="1"/>
  <c r="A27" i="5"/>
  <c r="DB27" i="5" s="1"/>
  <c r="B27" i="5"/>
  <c r="C27" i="5"/>
  <c r="DC27" i="5" s="1"/>
  <c r="A28" i="5"/>
  <c r="DB28" i="5" s="1"/>
  <c r="B28" i="5"/>
  <c r="C28" i="5"/>
  <c r="DC28" i="5" s="1"/>
  <c r="A29" i="5"/>
  <c r="DB29" i="5" s="1"/>
  <c r="B29" i="5"/>
  <c r="C29" i="5"/>
  <c r="DC29" i="5" s="1"/>
  <c r="A30" i="5"/>
  <c r="DB30" i="5" s="1"/>
  <c r="B30" i="5"/>
  <c r="C30" i="5"/>
  <c r="DC30" i="5" s="1"/>
  <c r="A31" i="5"/>
  <c r="DB31" i="5" s="1"/>
  <c r="B31" i="5"/>
  <c r="C31" i="5"/>
  <c r="DC31" i="5" s="1"/>
  <c r="A32" i="5"/>
  <c r="DB32" i="5" s="1"/>
  <c r="B32" i="5"/>
  <c r="C32" i="5"/>
  <c r="DC32" i="5" s="1"/>
  <c r="A33" i="5"/>
  <c r="DB33" i="5" s="1"/>
  <c r="B33" i="5"/>
  <c r="C33" i="5"/>
  <c r="DC33" i="5" s="1"/>
  <c r="A34" i="5"/>
  <c r="DB34" i="5" s="1"/>
  <c r="B34" i="5"/>
  <c r="C34" i="5"/>
  <c r="DC34" i="5" s="1"/>
  <c r="A35" i="5"/>
  <c r="DB35" i="5" s="1"/>
  <c r="B35" i="5"/>
  <c r="C35" i="5"/>
  <c r="DC35" i="5" s="1"/>
  <c r="A36" i="5"/>
  <c r="DB36" i="5" s="1"/>
  <c r="B36" i="5"/>
  <c r="C36" i="5"/>
  <c r="DC36" i="5" s="1"/>
  <c r="A37" i="5"/>
  <c r="DB37" i="5" s="1"/>
  <c r="B37" i="5"/>
  <c r="C37" i="5"/>
  <c r="DC37" i="5" s="1"/>
  <c r="A38" i="5"/>
  <c r="DB38" i="5" s="1"/>
  <c r="B38" i="5"/>
  <c r="C38" i="5"/>
  <c r="DC38" i="5" s="1"/>
  <c r="A39" i="5"/>
  <c r="DB39" i="5" s="1"/>
  <c r="B39" i="5"/>
  <c r="C39" i="5"/>
  <c r="DC39" i="5" s="1"/>
  <c r="A40" i="5"/>
  <c r="DB40" i="5" s="1"/>
  <c r="B40" i="5"/>
  <c r="C40" i="5"/>
  <c r="DC40" i="5" s="1"/>
  <c r="A41" i="5"/>
  <c r="DB41" i="5" s="1"/>
  <c r="B41" i="5"/>
  <c r="C41" i="5"/>
  <c r="DC41" i="5" s="1"/>
  <c r="A42" i="5"/>
  <c r="DB42" i="5" s="1"/>
  <c r="B42" i="5"/>
  <c r="C42" i="5"/>
  <c r="DC42" i="5" s="1"/>
  <c r="A43" i="5"/>
  <c r="DB43" i="5" s="1"/>
  <c r="B43" i="5"/>
  <c r="C43" i="5"/>
  <c r="DC43" i="5" s="1"/>
  <c r="A44" i="5"/>
  <c r="DB44" i="5" s="1"/>
  <c r="B44" i="5"/>
  <c r="C44" i="5"/>
  <c r="DC44" i="5" s="1"/>
  <c r="A45" i="5"/>
  <c r="DB45" i="5" s="1"/>
  <c r="B45" i="5"/>
  <c r="C45" i="5"/>
  <c r="DC45" i="5" s="1"/>
  <c r="A46" i="5"/>
  <c r="DB46" i="5" s="1"/>
  <c r="B46" i="5"/>
  <c r="C46" i="5"/>
  <c r="DC46" i="5" s="1"/>
  <c r="A47" i="5"/>
  <c r="DB47" i="5" s="1"/>
  <c r="B47" i="5"/>
  <c r="C47" i="5"/>
  <c r="DC47" i="5" s="1"/>
  <c r="A48" i="5"/>
  <c r="DB48" i="5" s="1"/>
  <c r="B48" i="5"/>
  <c r="C48" i="5"/>
  <c r="DC48" i="5" s="1"/>
  <c r="A49" i="5"/>
  <c r="DB49" i="5" s="1"/>
  <c r="B49" i="5"/>
  <c r="C49" i="5"/>
  <c r="DC49" i="5" s="1"/>
  <c r="A50" i="5"/>
  <c r="DB50" i="5" s="1"/>
  <c r="B50" i="5"/>
  <c r="C50" i="5"/>
  <c r="DC50" i="5" s="1"/>
  <c r="A51" i="5"/>
  <c r="DB51" i="5" s="1"/>
  <c r="B51" i="5"/>
  <c r="C51" i="5"/>
  <c r="DC51" i="5" s="1"/>
  <c r="A52" i="5"/>
  <c r="DB52" i="5" s="1"/>
  <c r="B52" i="5"/>
  <c r="C52" i="5"/>
  <c r="DC52" i="5" s="1"/>
  <c r="A53" i="5"/>
  <c r="DB53" i="5" s="1"/>
  <c r="B53" i="5"/>
  <c r="C53" i="5"/>
  <c r="DC53" i="5" s="1"/>
  <c r="A54" i="5"/>
  <c r="DB54" i="5" s="1"/>
  <c r="B54" i="5"/>
  <c r="C54" i="5"/>
  <c r="DC54" i="5" s="1"/>
  <c r="A55" i="5"/>
  <c r="DB55" i="5" s="1"/>
  <c r="B55" i="5"/>
  <c r="C55" i="5"/>
  <c r="DC55" i="5" s="1"/>
  <c r="A56" i="5"/>
  <c r="DB56" i="5" s="1"/>
  <c r="B56" i="5"/>
  <c r="C56" i="5"/>
  <c r="DC56" i="5" s="1"/>
  <c r="A57" i="5"/>
  <c r="DB57" i="5" s="1"/>
  <c r="B57" i="5"/>
  <c r="C57" i="5"/>
  <c r="DC57" i="5" s="1"/>
  <c r="U58" i="22"/>
  <c r="U59" i="22"/>
  <c r="U60" i="22"/>
  <c r="U61" i="22"/>
  <c r="U62" i="22"/>
  <c r="T58" i="22"/>
  <c r="T59" i="22"/>
  <c r="T60" i="22"/>
  <c r="T61" i="22"/>
  <c r="T62" i="22"/>
  <c r="AU58" i="22"/>
  <c r="AU59" i="22"/>
  <c r="AU60" i="22"/>
  <c r="AU61" i="22"/>
  <c r="AU62" i="22"/>
  <c r="BI35" i="4" l="1"/>
  <c r="CV35" i="4"/>
  <c r="CW35" i="4" s="1"/>
  <c r="BI19" i="4"/>
  <c r="CV19" i="4"/>
  <c r="CW19" i="4" s="1"/>
  <c r="BI27" i="4"/>
  <c r="CV27" i="4"/>
  <c r="CW27" i="4" s="1"/>
  <c r="AI43" i="4"/>
  <c r="CV43" i="4"/>
  <c r="CW43" i="4" s="1"/>
  <c r="CU18" i="4"/>
  <c r="P18" i="4"/>
  <c r="AM18" i="4"/>
  <c r="AZ18" i="4"/>
  <c r="CT16" i="4"/>
  <c r="AY57" i="4"/>
  <c r="AZ54" i="4"/>
  <c r="AY49" i="4"/>
  <c r="AZ39" i="4"/>
  <c r="AY37" i="4"/>
  <c r="AZ34" i="4"/>
  <c r="AZ14" i="4"/>
  <c r="AM47" i="4"/>
  <c r="AL41" i="4"/>
  <c r="AM31" i="4"/>
  <c r="AL29" i="4"/>
  <c r="AM26" i="4"/>
  <c r="AM10" i="4"/>
  <c r="AM56" i="4"/>
  <c r="P56" i="4"/>
  <c r="AM48" i="4"/>
  <c r="AZ48" i="4"/>
  <c r="AM44" i="4"/>
  <c r="P44" i="4"/>
  <c r="AM40" i="4"/>
  <c r="AZ40" i="4"/>
  <c r="CU32" i="4"/>
  <c r="P32" i="4"/>
  <c r="AM32" i="4"/>
  <c r="AZ32" i="4"/>
  <c r="CU28" i="4"/>
  <c r="P28" i="4"/>
  <c r="AM24" i="4"/>
  <c r="AZ24" i="4"/>
  <c r="AM12" i="4"/>
  <c r="P12" i="4"/>
  <c r="P46" i="4"/>
  <c r="AM46" i="4"/>
  <c r="CT48" i="4"/>
  <c r="CU38" i="4"/>
  <c r="CT28" i="4"/>
  <c r="CU26" i="4"/>
  <c r="AZ56" i="4"/>
  <c r="AZ42" i="4"/>
  <c r="AZ30" i="4"/>
  <c r="AZ27" i="4"/>
  <c r="AY25" i="4"/>
  <c r="AM54" i="4"/>
  <c r="AM50" i="4"/>
  <c r="AM34" i="4"/>
  <c r="AM28" i="4"/>
  <c r="AM14" i="4"/>
  <c r="P52" i="4"/>
  <c r="O12" i="4"/>
  <c r="AL12" i="4"/>
  <c r="AY12" i="4"/>
  <c r="CU54" i="4"/>
  <c r="CV51" i="4"/>
  <c r="CW51" i="4" s="1"/>
  <c r="CT44" i="4"/>
  <c r="CU42" i="4"/>
  <c r="CT32" i="4"/>
  <c r="AZ46" i="4"/>
  <c r="AZ26" i="4"/>
  <c r="AZ10" i="4"/>
  <c r="AM38" i="4"/>
  <c r="O53" i="4"/>
  <c r="AL53" i="4"/>
  <c r="AL21" i="4"/>
  <c r="AY21" i="4"/>
  <c r="P15" i="4"/>
  <c r="AM15" i="4"/>
  <c r="AZ15" i="4"/>
  <c r="CH9" i="4"/>
  <c r="AL9" i="4"/>
  <c r="AY9" i="4"/>
  <c r="CV55" i="4"/>
  <c r="CW55" i="4" s="1"/>
  <c r="L55" i="4"/>
  <c r="CV47" i="4"/>
  <c r="CW47" i="4" s="1"/>
  <c r="L47" i="4"/>
  <c r="CV39" i="4"/>
  <c r="CW39" i="4" s="1"/>
  <c r="L39" i="4"/>
  <c r="CV31" i="4"/>
  <c r="CW31" i="4" s="1"/>
  <c r="L31" i="4"/>
  <c r="CV23" i="4"/>
  <c r="CW23" i="4" s="1"/>
  <c r="L23" i="4"/>
  <c r="CV15" i="4"/>
  <c r="CW15" i="4" s="1"/>
  <c r="L15" i="4"/>
  <c r="CT56" i="4"/>
  <c r="CT54" i="4"/>
  <c r="CT52" i="4"/>
  <c r="CU50" i="4"/>
  <c r="CU48" i="4"/>
  <c r="CU46" i="4"/>
  <c r="CU44" i="4"/>
  <c r="CT42" i="4"/>
  <c r="CT40" i="4"/>
  <c r="CT38" i="4"/>
  <c r="CT36" i="4"/>
  <c r="CU34" i="4"/>
  <c r="CU30" i="4"/>
  <c r="CT26" i="4"/>
  <c r="CU22" i="4"/>
  <c r="CT20" i="4"/>
  <c r="CU16" i="4"/>
  <c r="CU14" i="4"/>
  <c r="CT12" i="4"/>
  <c r="CU10" i="4"/>
  <c r="AY56" i="4"/>
  <c r="AY54" i="4"/>
  <c r="AY52" i="4"/>
  <c r="AY50" i="4"/>
  <c r="AY48" i="4"/>
  <c r="AY46" i="4"/>
  <c r="AY44" i="4"/>
  <c r="AY42" i="4"/>
  <c r="AY40" i="4"/>
  <c r="AY38" i="4"/>
  <c r="AY36" i="4"/>
  <c r="AY34" i="4"/>
  <c r="AY32" i="4"/>
  <c r="AY30" i="4"/>
  <c r="AY28" i="4"/>
  <c r="AY26" i="4"/>
  <c r="AZ22" i="4"/>
  <c r="AY20" i="4"/>
  <c r="AY18" i="4"/>
  <c r="AY16" i="4"/>
  <c r="AY14" i="4"/>
  <c r="AZ12" i="4"/>
  <c r="AY10" i="4"/>
  <c r="AL42" i="4"/>
  <c r="AL40" i="4"/>
  <c r="AL38" i="4"/>
  <c r="AL36" i="4"/>
  <c r="AL34" i="4"/>
  <c r="AL32" i="4"/>
  <c r="AL30" i="4"/>
  <c r="AL28" i="4"/>
  <c r="AL26" i="4"/>
  <c r="AM22" i="4"/>
  <c r="AL20" i="4"/>
  <c r="AL18" i="4"/>
  <c r="AL16" i="4"/>
  <c r="AL24" i="4"/>
  <c r="AL22" i="4"/>
  <c r="AL56" i="4"/>
  <c r="AL54" i="4"/>
  <c r="AL52" i="4"/>
  <c r="AL50" i="4"/>
  <c r="AL48" i="4"/>
  <c r="AL46" i="4"/>
  <c r="AL44" i="4"/>
  <c r="O22" i="4"/>
  <c r="O24" i="4"/>
  <c r="CT24" i="4"/>
  <c r="CT22" i="4"/>
  <c r="DF57" i="5"/>
  <c r="DG57" i="5" s="1"/>
  <c r="DF56" i="5"/>
  <c r="DG56" i="5" s="1"/>
  <c r="DF55" i="5"/>
  <c r="DG55" i="5" s="1"/>
  <c r="DF54" i="5"/>
  <c r="DG54" i="5" s="1"/>
  <c r="DF53" i="5"/>
  <c r="DG53" i="5" s="1"/>
  <c r="DF52" i="5"/>
  <c r="DG52" i="5" s="1"/>
  <c r="DF51" i="5"/>
  <c r="DG51" i="5" s="1"/>
  <c r="DF50" i="5"/>
  <c r="DG50" i="5" s="1"/>
  <c r="DF49" i="5"/>
  <c r="DG49" i="5" s="1"/>
  <c r="DF48" i="5"/>
  <c r="DG48" i="5" s="1"/>
  <c r="DF47" i="5"/>
  <c r="DG47" i="5" s="1"/>
  <c r="DF46" i="5"/>
  <c r="DG46" i="5" s="1"/>
  <c r="DF45" i="5"/>
  <c r="DG45" i="5" s="1"/>
  <c r="DF44" i="5"/>
  <c r="DG44" i="5" s="1"/>
  <c r="DF43" i="5"/>
  <c r="DG43" i="5" s="1"/>
  <c r="DF42" i="5"/>
  <c r="DG42" i="5" s="1"/>
  <c r="DF41" i="5"/>
  <c r="DG41" i="5" s="1"/>
  <c r="DF40" i="5"/>
  <c r="DG40" i="5" s="1"/>
  <c r="DF39" i="5"/>
  <c r="DG39" i="5" s="1"/>
  <c r="DF38" i="5"/>
  <c r="DG38" i="5" s="1"/>
  <c r="DF37" i="5"/>
  <c r="DG37" i="5" s="1"/>
  <c r="DF36" i="5"/>
  <c r="DG36" i="5" s="1"/>
  <c r="DF35" i="5"/>
  <c r="DG35" i="5" s="1"/>
  <c r="DF34" i="5"/>
  <c r="DG34" i="5" s="1"/>
  <c r="DF33" i="5"/>
  <c r="DG33" i="5" s="1"/>
  <c r="DF32" i="5"/>
  <c r="DG32" i="5" s="1"/>
  <c r="DF31" i="5"/>
  <c r="DG31" i="5" s="1"/>
  <c r="DF30" i="5"/>
  <c r="DG30" i="5" s="1"/>
  <c r="DF29" i="5"/>
  <c r="DG29" i="5" s="1"/>
  <c r="DF28" i="5"/>
  <c r="DG28" i="5" s="1"/>
  <c r="DF27" i="5"/>
  <c r="DG27" i="5" s="1"/>
  <c r="DF26" i="5"/>
  <c r="DG26" i="5" s="1"/>
  <c r="DF25" i="5"/>
  <c r="DG25" i="5" s="1"/>
  <c r="DF24" i="5"/>
  <c r="DG24" i="5" s="1"/>
  <c r="DF23" i="5"/>
  <c r="DG23" i="5" s="1"/>
  <c r="DF22" i="5"/>
  <c r="DG22" i="5" s="1"/>
  <c r="DF21" i="5"/>
  <c r="DG21" i="5" s="1"/>
  <c r="DF20" i="5"/>
  <c r="DG20" i="5" s="1"/>
  <c r="DF19" i="5"/>
  <c r="DG19" i="5" s="1"/>
  <c r="DF18" i="5"/>
  <c r="DG18" i="5" s="1"/>
  <c r="DF17" i="5"/>
  <c r="DG17" i="5" s="1"/>
  <c r="DF16" i="5"/>
  <c r="DG16" i="5" s="1"/>
  <c r="DF15" i="5"/>
  <c r="DG15" i="5" s="1"/>
  <c r="DF14" i="5"/>
  <c r="DG14" i="5" s="1"/>
  <c r="DF13" i="5"/>
  <c r="DG13" i="5" s="1"/>
  <c r="DF9" i="5"/>
  <c r="DG9" i="5" s="1"/>
  <c r="DF10" i="5"/>
  <c r="DG10" i="5" s="1"/>
  <c r="DF12" i="5"/>
  <c r="DG12" i="5" s="1"/>
  <c r="DF11" i="5"/>
  <c r="DG11" i="5" s="1"/>
  <c r="DD56" i="5"/>
  <c r="DE56" i="5" s="1"/>
  <c r="DD52" i="5"/>
  <c r="DE52" i="5" s="1"/>
  <c r="DD50" i="5"/>
  <c r="DD46" i="5"/>
  <c r="DE46" i="5" s="1"/>
  <c r="DD40" i="5"/>
  <c r="DE40" i="5" s="1"/>
  <c r="DD36" i="5"/>
  <c r="DE36" i="5" s="1"/>
  <c r="DD34" i="5"/>
  <c r="DD32" i="5"/>
  <c r="DD30" i="5"/>
  <c r="DD28" i="5"/>
  <c r="DD24" i="5"/>
  <c r="DE24" i="5" s="1"/>
  <c r="DD22" i="5"/>
  <c r="DD18" i="5"/>
  <c r="DE18" i="5" s="1"/>
  <c r="DD14" i="5"/>
  <c r="DE14" i="5" s="1"/>
  <c r="DD54" i="5"/>
  <c r="DE54" i="5" s="1"/>
  <c r="DD48" i="5"/>
  <c r="DE48" i="5" s="1"/>
  <c r="DD44" i="5"/>
  <c r="DE44" i="5" s="1"/>
  <c r="DD42" i="5"/>
  <c r="DD38" i="5"/>
  <c r="DE38" i="5" s="1"/>
  <c r="DD26" i="5"/>
  <c r="DE26" i="5" s="1"/>
  <c r="DD20" i="5"/>
  <c r="DE20" i="5" s="1"/>
  <c r="DD16" i="5"/>
  <c r="DE16" i="5" s="1"/>
  <c r="DH46" i="5"/>
  <c r="DI46" i="5" s="1"/>
  <c r="DD57" i="5"/>
  <c r="DD31" i="5"/>
  <c r="DD23" i="5"/>
  <c r="DD55" i="5"/>
  <c r="DD53" i="5"/>
  <c r="DH52" i="5"/>
  <c r="DI52" i="5" s="1"/>
  <c r="DD51" i="5"/>
  <c r="DD49" i="5"/>
  <c r="DD47" i="5"/>
  <c r="DD45" i="5"/>
  <c r="DD43" i="5"/>
  <c r="DD41" i="5"/>
  <c r="DH40" i="5"/>
  <c r="DI40" i="5" s="1"/>
  <c r="DD39" i="5"/>
  <c r="DD37" i="5"/>
  <c r="DD35" i="5"/>
  <c r="DD33" i="5"/>
  <c r="DD29" i="5"/>
  <c r="DD27" i="5"/>
  <c r="DH26" i="5"/>
  <c r="DI26" i="5" s="1"/>
  <c r="DD25" i="5"/>
  <c r="DH24" i="5"/>
  <c r="DI24" i="5" s="1"/>
  <c r="DD21" i="5"/>
  <c r="DD19" i="5"/>
  <c r="DD17" i="5"/>
  <c r="DD15" i="5"/>
  <c r="DD13" i="5"/>
  <c r="DD11" i="5"/>
  <c r="DD9" i="5"/>
  <c r="DD12" i="5"/>
  <c r="DD10" i="5"/>
  <c r="Q57" i="5"/>
  <c r="Q56" i="5"/>
  <c r="Q55" i="5"/>
  <c r="Q54" i="5"/>
  <c r="Q53" i="5"/>
  <c r="Q52" i="5"/>
  <c r="Q51" i="5"/>
  <c r="Q50" i="5"/>
  <c r="Q49" i="5"/>
  <c r="Q48" i="5"/>
  <c r="Q47" i="5"/>
  <c r="Q46" i="5"/>
  <c r="Q45" i="5"/>
  <c r="Q44" i="5"/>
  <c r="Q43" i="5"/>
  <c r="Q42" i="5"/>
  <c r="Q41" i="5"/>
  <c r="Q40" i="5"/>
  <c r="Q39" i="5"/>
  <c r="Q38" i="5"/>
  <c r="Q37" i="5"/>
  <c r="Q36" i="5"/>
  <c r="Q35" i="5"/>
  <c r="Q34" i="5"/>
  <c r="Q33" i="5"/>
  <c r="Q32" i="5"/>
  <c r="Q31" i="5"/>
  <c r="Q30" i="5"/>
  <c r="Q29" i="5"/>
  <c r="Q28" i="5"/>
  <c r="Q27" i="5"/>
  <c r="Q26" i="5"/>
  <c r="Q25" i="5"/>
  <c r="Q24" i="5"/>
  <c r="Q23" i="5"/>
  <c r="Q22" i="5"/>
  <c r="Q21" i="5"/>
  <c r="Q20" i="5"/>
  <c r="Q19" i="5"/>
  <c r="Q18" i="5"/>
  <c r="Q17" i="5"/>
  <c r="Q16" i="5"/>
  <c r="Q15" i="5"/>
  <c r="Q14" i="5"/>
  <c r="R12" i="5"/>
  <c r="R11" i="5"/>
  <c r="Q10" i="5"/>
  <c r="Q9" i="5"/>
  <c r="AN57" i="5"/>
  <c r="AN56" i="5"/>
  <c r="AN55" i="5"/>
  <c r="AN54" i="5"/>
  <c r="AN53" i="5"/>
  <c r="AN52" i="5"/>
  <c r="AN51" i="5"/>
  <c r="AN50" i="5"/>
  <c r="AN49" i="5"/>
  <c r="AN48" i="5"/>
  <c r="AN47" i="5"/>
  <c r="AN46" i="5"/>
  <c r="AN45" i="5"/>
  <c r="AN44" i="5"/>
  <c r="AN43" i="5"/>
  <c r="AN42" i="5"/>
  <c r="AN41" i="5"/>
  <c r="AN40" i="5"/>
  <c r="AN39" i="5"/>
  <c r="AN38" i="5"/>
  <c r="AN37" i="5"/>
  <c r="AN36" i="5"/>
  <c r="AN35" i="5"/>
  <c r="AN34" i="5"/>
  <c r="AN33" i="5"/>
  <c r="AN32" i="5"/>
  <c r="AN31" i="5"/>
  <c r="AN30" i="5"/>
  <c r="AN29" i="5"/>
  <c r="AN28" i="5"/>
  <c r="AN27" i="5"/>
  <c r="AN26" i="5"/>
  <c r="AN25" i="5"/>
  <c r="AN24" i="5"/>
  <c r="AN23" i="5"/>
  <c r="AN22" i="5"/>
  <c r="AN21" i="5"/>
  <c r="AN20" i="5"/>
  <c r="AN19" i="5"/>
  <c r="AN18" i="5"/>
  <c r="AN17" i="5"/>
  <c r="AN16" i="5"/>
  <c r="AN15" i="5"/>
  <c r="AN14" i="5"/>
  <c r="AO12" i="5"/>
  <c r="AO11" i="5"/>
  <c r="AN10" i="5"/>
  <c r="AN9" i="5"/>
  <c r="BR57" i="5"/>
  <c r="BR56" i="5"/>
  <c r="BR55" i="5"/>
  <c r="BR54" i="5"/>
  <c r="BR53" i="5"/>
  <c r="BR52" i="5"/>
  <c r="BR51" i="5"/>
  <c r="BR50" i="5"/>
  <c r="BR49" i="5"/>
  <c r="BR48" i="5"/>
  <c r="BR47" i="5"/>
  <c r="BR46" i="5"/>
  <c r="BR45" i="5"/>
  <c r="BR44" i="5"/>
  <c r="BR43" i="5"/>
  <c r="BR42" i="5"/>
  <c r="BR41" i="5"/>
  <c r="BR40" i="5"/>
  <c r="BR39" i="5"/>
  <c r="BR38" i="5"/>
  <c r="BR37" i="5"/>
  <c r="BR36" i="5"/>
  <c r="BR35" i="5"/>
  <c r="BR34" i="5"/>
  <c r="BR33" i="5"/>
  <c r="BR32" i="5"/>
  <c r="BR31" i="5"/>
  <c r="BR30" i="5"/>
  <c r="BR29" i="5"/>
  <c r="BR28" i="5"/>
  <c r="BR27" i="5"/>
  <c r="BR26" i="5"/>
  <c r="BR25" i="5"/>
  <c r="BR24" i="5"/>
  <c r="BR23" i="5"/>
  <c r="BR22" i="5"/>
  <c r="BR21" i="5"/>
  <c r="BR20" i="5"/>
  <c r="BR19" i="5"/>
  <c r="BR18" i="5"/>
  <c r="BR17" i="5"/>
  <c r="BR16" i="5"/>
  <c r="BR15" i="5"/>
  <c r="BR14" i="5"/>
  <c r="BS12" i="5"/>
  <c r="BS11" i="5"/>
  <c r="BR10" i="5"/>
  <c r="BR9" i="5"/>
  <c r="CN57" i="5"/>
  <c r="CN56" i="5"/>
  <c r="CN55" i="5"/>
  <c r="CN54" i="5"/>
  <c r="CN53" i="5"/>
  <c r="CN52" i="5"/>
  <c r="CN51" i="5"/>
  <c r="CN50" i="5"/>
  <c r="CN49" i="5"/>
  <c r="CN48" i="5"/>
  <c r="CN47" i="5"/>
  <c r="CN46" i="5"/>
  <c r="CN45" i="5"/>
  <c r="CN44" i="5"/>
  <c r="CN43" i="5"/>
  <c r="CN42" i="5"/>
  <c r="CN41" i="5"/>
  <c r="CN40" i="5"/>
  <c r="CN39" i="5"/>
  <c r="CN38" i="5"/>
  <c r="CN37" i="5"/>
  <c r="CN36" i="5"/>
  <c r="CN35" i="5"/>
  <c r="CN34" i="5"/>
  <c r="CN33" i="5"/>
  <c r="CN32" i="5"/>
  <c r="CN31" i="5"/>
  <c r="CN30" i="5"/>
  <c r="CN29" i="5"/>
  <c r="CN28" i="5"/>
  <c r="CN27" i="5"/>
  <c r="CN26" i="5"/>
  <c r="CN25" i="5"/>
  <c r="CN24" i="5"/>
  <c r="CN23" i="5"/>
  <c r="CN22" i="5"/>
  <c r="CN21" i="5"/>
  <c r="CN20" i="5"/>
  <c r="CN19" i="5"/>
  <c r="CN18" i="5"/>
  <c r="CN17" i="5"/>
  <c r="CN16" i="5"/>
  <c r="CN15" i="5"/>
  <c r="CN14" i="5"/>
  <c r="CO12" i="5"/>
  <c r="CO11" i="5"/>
  <c r="CN10" i="5"/>
  <c r="CN9" i="5"/>
  <c r="R57" i="5"/>
  <c r="R56" i="5"/>
  <c r="R55" i="5"/>
  <c r="R54" i="5"/>
  <c r="R53" i="5"/>
  <c r="R52" i="5"/>
  <c r="R51" i="5"/>
  <c r="R50" i="5"/>
  <c r="R49" i="5"/>
  <c r="R48" i="5"/>
  <c r="R47" i="5"/>
  <c r="R46" i="5"/>
  <c r="R45" i="5"/>
  <c r="R44" i="5"/>
  <c r="R43" i="5"/>
  <c r="R42" i="5"/>
  <c r="R41" i="5"/>
  <c r="R40" i="5"/>
  <c r="R39" i="5"/>
  <c r="R38" i="5"/>
  <c r="R37" i="5"/>
  <c r="R36" i="5"/>
  <c r="R35" i="5"/>
  <c r="R34" i="5"/>
  <c r="R33" i="5"/>
  <c r="R32" i="5"/>
  <c r="R31" i="5"/>
  <c r="R30" i="5"/>
  <c r="R29" i="5"/>
  <c r="R28" i="5"/>
  <c r="R27" i="5"/>
  <c r="R26" i="5"/>
  <c r="R25" i="5"/>
  <c r="R24" i="5"/>
  <c r="R23" i="5"/>
  <c r="R22" i="5"/>
  <c r="R21" i="5"/>
  <c r="R20" i="5"/>
  <c r="R19" i="5"/>
  <c r="R18" i="5"/>
  <c r="R17" i="5"/>
  <c r="R16" i="5"/>
  <c r="R15" i="5"/>
  <c r="R14" i="5"/>
  <c r="R13" i="5"/>
  <c r="Q12" i="5"/>
  <c r="R10" i="5"/>
  <c r="R9" i="5"/>
  <c r="AO57" i="5"/>
  <c r="AO56" i="5"/>
  <c r="AO55" i="5"/>
  <c r="AO54" i="5"/>
  <c r="AO53" i="5"/>
  <c r="AO52" i="5"/>
  <c r="AO51" i="5"/>
  <c r="AO50" i="5"/>
  <c r="AO49" i="5"/>
  <c r="AO48" i="5"/>
  <c r="AO47" i="5"/>
  <c r="AO46" i="5"/>
  <c r="AO45" i="5"/>
  <c r="AO44" i="5"/>
  <c r="AO43" i="5"/>
  <c r="AO42" i="5"/>
  <c r="AO41" i="5"/>
  <c r="AO40" i="5"/>
  <c r="AO39" i="5"/>
  <c r="AO38" i="5"/>
  <c r="AO37" i="5"/>
  <c r="AO36" i="5"/>
  <c r="AO35" i="5"/>
  <c r="AO34" i="5"/>
  <c r="AO33" i="5"/>
  <c r="AO32" i="5"/>
  <c r="AO31" i="5"/>
  <c r="AO30" i="5"/>
  <c r="AO29" i="5"/>
  <c r="AO28" i="5"/>
  <c r="AO27" i="5"/>
  <c r="AO26" i="5"/>
  <c r="AO25" i="5"/>
  <c r="AO24" i="5"/>
  <c r="AO23" i="5"/>
  <c r="AO22" i="5"/>
  <c r="AO21" i="5"/>
  <c r="AO20" i="5"/>
  <c r="AO19" i="5"/>
  <c r="AO18" i="5"/>
  <c r="AO17" i="5"/>
  <c r="AO16" i="5"/>
  <c r="AO15" i="5"/>
  <c r="AO14" i="5"/>
  <c r="AO13" i="5"/>
  <c r="AN12" i="5"/>
  <c r="AO10" i="5"/>
  <c r="AO9" i="5"/>
  <c r="BS57" i="5"/>
  <c r="BS56" i="5"/>
  <c r="BS55" i="5"/>
  <c r="BS54" i="5"/>
  <c r="BS53" i="5"/>
  <c r="BS52" i="5"/>
  <c r="BS51" i="5"/>
  <c r="BS50" i="5"/>
  <c r="BS49" i="5"/>
  <c r="BS48" i="5"/>
  <c r="BS47" i="5"/>
  <c r="BS46" i="5"/>
  <c r="BS45" i="5"/>
  <c r="BS44" i="5"/>
  <c r="BS43" i="5"/>
  <c r="BS42" i="5"/>
  <c r="BS41" i="5"/>
  <c r="BS40" i="5"/>
  <c r="BS39" i="5"/>
  <c r="BS38" i="5"/>
  <c r="BS37" i="5"/>
  <c r="BS36" i="5"/>
  <c r="BS35" i="5"/>
  <c r="BS34" i="5"/>
  <c r="BS33" i="5"/>
  <c r="BS32" i="5"/>
  <c r="BS31" i="5"/>
  <c r="BS30" i="5"/>
  <c r="BS29" i="5"/>
  <c r="BS28" i="5"/>
  <c r="BS27" i="5"/>
  <c r="BS26" i="5"/>
  <c r="BS25" i="5"/>
  <c r="BS24" i="5"/>
  <c r="BS23" i="5"/>
  <c r="BS22" i="5"/>
  <c r="BS21" i="5"/>
  <c r="BS20" i="5"/>
  <c r="BS19" i="5"/>
  <c r="BS18" i="5"/>
  <c r="BS17" i="5"/>
  <c r="BS16" i="5"/>
  <c r="BS15" i="5"/>
  <c r="BS14" i="5"/>
  <c r="BS13" i="5"/>
  <c r="BR12" i="5"/>
  <c r="BS10" i="5"/>
  <c r="BS9" i="5"/>
  <c r="CO57" i="5"/>
  <c r="CO56" i="5"/>
  <c r="CO55" i="5"/>
  <c r="CO54" i="5"/>
  <c r="CO53" i="5"/>
  <c r="CO52" i="5"/>
  <c r="CO51" i="5"/>
  <c r="CO50" i="5"/>
  <c r="CO49" i="5"/>
  <c r="CO48" i="5"/>
  <c r="CO47" i="5"/>
  <c r="CO46" i="5"/>
  <c r="CO45" i="5"/>
  <c r="CO44" i="5"/>
  <c r="CO43" i="5"/>
  <c r="CO42" i="5"/>
  <c r="CO41" i="5"/>
  <c r="CO40" i="5"/>
  <c r="CO39" i="5"/>
  <c r="CO38" i="5"/>
  <c r="CO37" i="5"/>
  <c r="CO36" i="5"/>
  <c r="CO35" i="5"/>
  <c r="CO34" i="5"/>
  <c r="CO33" i="5"/>
  <c r="CO32" i="5"/>
  <c r="CO31" i="5"/>
  <c r="CO30" i="5"/>
  <c r="CO29" i="5"/>
  <c r="CO28" i="5"/>
  <c r="CO27" i="5"/>
  <c r="CO26" i="5"/>
  <c r="CO25" i="5"/>
  <c r="CO24" i="5"/>
  <c r="CO23" i="5"/>
  <c r="CO22" i="5"/>
  <c r="CO21" i="5"/>
  <c r="CO20" i="5"/>
  <c r="CO19" i="5"/>
  <c r="CO18" i="5"/>
  <c r="CO17" i="5"/>
  <c r="CO16" i="5"/>
  <c r="CO15" i="5"/>
  <c r="CO14" i="5"/>
  <c r="CO13" i="5"/>
  <c r="CN12" i="5"/>
  <c r="CO10" i="5"/>
  <c r="CO9" i="5"/>
  <c r="CX56" i="4"/>
  <c r="CY56" i="4" s="1"/>
  <c r="AV56" i="4"/>
  <c r="CX54" i="4"/>
  <c r="CY54" i="4" s="1"/>
  <c r="AV54" i="4"/>
  <c r="CX52" i="4"/>
  <c r="CY52" i="4" s="1"/>
  <c r="AV52" i="4"/>
  <c r="AV51" i="4"/>
  <c r="CX51" i="4"/>
  <c r="CY51" i="4" s="1"/>
  <c r="CX49" i="4"/>
  <c r="CY49" i="4" s="1"/>
  <c r="AV49" i="4"/>
  <c r="AV47" i="4"/>
  <c r="CX47" i="4"/>
  <c r="CX45" i="4"/>
  <c r="CY45" i="4" s="1"/>
  <c r="AV45" i="4"/>
  <c r="CX42" i="4"/>
  <c r="CY42" i="4" s="1"/>
  <c r="AV42" i="4"/>
  <c r="CX13" i="4"/>
  <c r="CY13" i="4" s="1"/>
  <c r="AV13" i="4"/>
  <c r="AV57" i="4"/>
  <c r="CX57" i="4"/>
  <c r="CY57" i="4" s="1"/>
  <c r="CX55" i="4"/>
  <c r="AV55" i="4"/>
  <c r="AV53" i="4"/>
  <c r="CX53" i="4"/>
  <c r="CY53" i="4" s="1"/>
  <c r="AV50" i="4"/>
  <c r="CX50" i="4"/>
  <c r="CY50" i="4" s="1"/>
  <c r="AV48" i="4"/>
  <c r="CX48" i="4"/>
  <c r="CY48" i="4" s="1"/>
  <c r="AV46" i="4"/>
  <c r="CX46" i="4"/>
  <c r="CY46" i="4" s="1"/>
  <c r="AV44" i="4"/>
  <c r="CX44" i="4"/>
  <c r="CY44" i="4" s="1"/>
  <c r="CX43" i="4"/>
  <c r="CY43" i="4" s="1"/>
  <c r="AV43" i="4"/>
  <c r="AV41" i="4"/>
  <c r="CX41" i="4"/>
  <c r="CY41" i="4" s="1"/>
  <c r="CX40" i="4"/>
  <c r="CY40" i="4" s="1"/>
  <c r="AV40" i="4"/>
  <c r="CX39" i="4"/>
  <c r="AV39" i="4"/>
  <c r="CX38" i="4"/>
  <c r="CY38" i="4" s="1"/>
  <c r="AV38" i="4"/>
  <c r="AV37" i="4"/>
  <c r="CX37" i="4"/>
  <c r="CY37" i="4" s="1"/>
  <c r="CX36" i="4"/>
  <c r="CY36" i="4" s="1"/>
  <c r="AV36" i="4"/>
  <c r="AV35" i="4"/>
  <c r="CX35" i="4"/>
  <c r="CY35" i="4" s="1"/>
  <c r="AV34" i="4"/>
  <c r="CX34" i="4"/>
  <c r="CY34" i="4" s="1"/>
  <c r="CX33" i="4"/>
  <c r="CY33" i="4" s="1"/>
  <c r="AV33" i="4"/>
  <c r="AV32" i="4"/>
  <c r="CX32" i="4"/>
  <c r="CY32" i="4" s="1"/>
  <c r="AV31" i="4"/>
  <c r="CX31" i="4"/>
  <c r="AV30" i="4"/>
  <c r="CX30" i="4"/>
  <c r="CY30" i="4" s="1"/>
  <c r="CX29" i="4"/>
  <c r="CY29" i="4" s="1"/>
  <c r="AV29" i="4"/>
  <c r="AV28" i="4"/>
  <c r="CX28" i="4"/>
  <c r="CY28" i="4" s="1"/>
  <c r="CX27" i="4"/>
  <c r="CY27" i="4" s="1"/>
  <c r="AV27" i="4"/>
  <c r="CX26" i="4"/>
  <c r="CY26" i="4" s="1"/>
  <c r="AV26" i="4"/>
  <c r="AV25" i="4"/>
  <c r="CX25" i="4"/>
  <c r="CY25" i="4" s="1"/>
  <c r="CX24" i="4"/>
  <c r="CY24" i="4" s="1"/>
  <c r="AV24" i="4"/>
  <c r="CX23" i="4"/>
  <c r="AV23" i="4"/>
  <c r="CX22" i="4"/>
  <c r="CY22" i="4" s="1"/>
  <c r="AV22" i="4"/>
  <c r="AV21" i="4"/>
  <c r="CX21" i="4"/>
  <c r="CY21" i="4" s="1"/>
  <c r="CX20" i="4"/>
  <c r="CY20" i="4" s="1"/>
  <c r="AV20" i="4"/>
  <c r="CX19" i="4"/>
  <c r="AV19" i="4"/>
  <c r="CX18" i="4"/>
  <c r="CY18" i="4" s="1"/>
  <c r="AV18" i="4"/>
  <c r="AV17" i="4"/>
  <c r="CX17" i="4"/>
  <c r="CY17" i="4" s="1"/>
  <c r="CX16" i="4"/>
  <c r="CY16" i="4" s="1"/>
  <c r="AV16" i="4"/>
  <c r="AV15" i="4"/>
  <c r="CX15" i="4"/>
  <c r="CY15" i="4" s="1"/>
  <c r="AV14" i="4"/>
  <c r="CX14" i="4"/>
  <c r="CY14" i="4" s="1"/>
  <c r="CX12" i="4"/>
  <c r="CY12" i="4" s="1"/>
  <c r="AV12" i="4"/>
  <c r="AV11" i="4"/>
  <c r="CX11" i="4"/>
  <c r="CY11" i="4" s="1"/>
  <c r="AV10" i="4"/>
  <c r="CX10" i="4"/>
  <c r="CY10" i="4" s="1"/>
  <c r="CX9" i="4"/>
  <c r="CY9" i="4" s="1"/>
  <c r="AV9" i="4"/>
  <c r="CF54" i="4"/>
  <c r="CV54" i="4"/>
  <c r="CW54" i="4" s="1"/>
  <c r="CF50" i="4"/>
  <c r="CV50" i="4"/>
  <c r="CW50" i="4" s="1"/>
  <c r="CF46" i="4"/>
  <c r="CV46" i="4"/>
  <c r="CW46" i="4" s="1"/>
  <c r="CF42" i="4"/>
  <c r="CV42" i="4"/>
  <c r="CW42" i="4" s="1"/>
  <c r="CF38" i="4"/>
  <c r="CV38" i="4"/>
  <c r="CW38" i="4" s="1"/>
  <c r="CF34" i="4"/>
  <c r="CV34" i="4"/>
  <c r="CW34" i="4" s="1"/>
  <c r="CF30" i="4"/>
  <c r="CV30" i="4"/>
  <c r="CW30" i="4" s="1"/>
  <c r="CF26" i="4"/>
  <c r="CV26" i="4"/>
  <c r="CW26" i="4" s="1"/>
  <c r="CF22" i="4"/>
  <c r="CV22" i="4"/>
  <c r="CW22" i="4" s="1"/>
  <c r="CF18" i="4"/>
  <c r="CV18" i="4"/>
  <c r="CW18" i="4" s="1"/>
  <c r="CF14" i="4"/>
  <c r="CV14" i="4"/>
  <c r="CW14" i="4" s="1"/>
  <c r="CF10" i="4"/>
  <c r="CV10" i="4"/>
  <c r="CW10" i="4" s="1"/>
  <c r="CF56" i="4"/>
  <c r="CV56" i="4"/>
  <c r="CW56" i="4" s="1"/>
  <c r="CF52" i="4"/>
  <c r="CV52" i="4"/>
  <c r="CW52" i="4" s="1"/>
  <c r="CF48" i="4"/>
  <c r="CV48" i="4"/>
  <c r="CW48" i="4" s="1"/>
  <c r="CF44" i="4"/>
  <c r="CV44" i="4"/>
  <c r="CW44" i="4" s="1"/>
  <c r="CF40" i="4"/>
  <c r="CV40" i="4"/>
  <c r="CW40" i="4" s="1"/>
  <c r="CF36" i="4"/>
  <c r="CV36" i="4"/>
  <c r="CW36" i="4" s="1"/>
  <c r="CF32" i="4"/>
  <c r="CV32" i="4"/>
  <c r="CW32" i="4" s="1"/>
  <c r="CF28" i="4"/>
  <c r="CV28" i="4"/>
  <c r="CW28" i="4" s="1"/>
  <c r="CF24" i="4"/>
  <c r="CV24" i="4"/>
  <c r="CW24" i="4" s="1"/>
  <c r="CF20" i="4"/>
  <c r="CV20" i="4"/>
  <c r="CW20" i="4" s="1"/>
  <c r="CF16" i="4"/>
  <c r="CV16" i="4"/>
  <c r="CW16" i="4" s="1"/>
  <c r="CF12" i="4"/>
  <c r="CV12" i="4"/>
  <c r="CV57" i="4"/>
  <c r="CV53" i="4"/>
  <c r="CV49" i="4"/>
  <c r="CV45" i="4"/>
  <c r="CV41" i="4"/>
  <c r="CV37" i="4"/>
  <c r="CV33" i="4"/>
  <c r="CV29" i="4"/>
  <c r="CV25" i="4"/>
  <c r="CV21" i="4"/>
  <c r="CV17" i="4"/>
  <c r="CV13" i="4"/>
  <c r="CV11" i="4"/>
  <c r="CW11" i="4" s="1"/>
  <c r="CV9" i="4"/>
  <c r="CZ51" i="4"/>
  <c r="DA51" i="4" s="1"/>
  <c r="CZ15" i="4"/>
  <c r="DA15" i="4" s="1"/>
  <c r="CZ56" i="4"/>
  <c r="DA56" i="4" s="1"/>
  <c r="CZ52" i="4"/>
  <c r="DA52" i="4" s="1"/>
  <c r="CZ40" i="4"/>
  <c r="DA40" i="4" s="1"/>
  <c r="CZ36" i="4"/>
  <c r="DA36" i="4" s="1"/>
  <c r="DB13" i="5"/>
  <c r="DB11" i="5"/>
  <c r="CN13" i="5"/>
  <c r="CN11" i="5"/>
  <c r="BR13" i="5"/>
  <c r="BR11" i="5"/>
  <c r="Q13" i="5"/>
  <c r="Q11" i="5"/>
  <c r="CZ28" i="4" l="1"/>
  <c r="DA28" i="4" s="1"/>
  <c r="CZ44" i="4"/>
  <c r="DA44" i="4" s="1"/>
  <c r="CZ32" i="4"/>
  <c r="DA32" i="4" s="1"/>
  <c r="CZ48" i="4"/>
  <c r="DA48" i="4" s="1"/>
  <c r="CZ43" i="4"/>
  <c r="DA43" i="4" s="1"/>
  <c r="CZ35" i="4"/>
  <c r="DA35" i="4" s="1"/>
  <c r="DH14" i="5"/>
  <c r="DI14" i="5" s="1"/>
  <c r="DH18" i="5"/>
  <c r="DI18" i="5" s="1"/>
  <c r="DH44" i="5"/>
  <c r="DI44" i="5" s="1"/>
  <c r="DH56" i="5"/>
  <c r="DI56" i="5" s="1"/>
  <c r="DH16" i="5"/>
  <c r="DI16" i="5" s="1"/>
  <c r="DH36" i="5"/>
  <c r="DI36" i="5" s="1"/>
  <c r="CZ20" i="4"/>
  <c r="DA20" i="4" s="1"/>
  <c r="CZ16" i="4"/>
  <c r="DA16" i="4" s="1"/>
  <c r="CZ24" i="4"/>
  <c r="DA24" i="4" s="1"/>
  <c r="CZ27" i="4"/>
  <c r="DA27" i="4" s="1"/>
  <c r="CZ14" i="4"/>
  <c r="DA14" i="4" s="1"/>
  <c r="CZ18" i="4"/>
  <c r="DA18" i="4" s="1"/>
  <c r="CZ22" i="4"/>
  <c r="DA22" i="4" s="1"/>
  <c r="CZ26" i="4"/>
  <c r="DA26" i="4" s="1"/>
  <c r="CZ30" i="4"/>
  <c r="DA30" i="4" s="1"/>
  <c r="CZ34" i="4"/>
  <c r="DA34" i="4" s="1"/>
  <c r="CZ38" i="4"/>
  <c r="DA38" i="4" s="1"/>
  <c r="CZ42" i="4"/>
  <c r="DA42" i="4" s="1"/>
  <c r="CZ46" i="4"/>
  <c r="DA46" i="4" s="1"/>
  <c r="CZ50" i="4"/>
  <c r="DA50" i="4" s="1"/>
  <c r="CZ54" i="4"/>
  <c r="DA54" i="4" s="1"/>
  <c r="CZ11" i="4"/>
  <c r="DA11" i="4" s="1"/>
  <c r="CZ10" i="4"/>
  <c r="DA10" i="4" s="1"/>
  <c r="DH20" i="5"/>
  <c r="DI20" i="5" s="1"/>
  <c r="DH38" i="5"/>
  <c r="DI38" i="5" s="1"/>
  <c r="DH54" i="5"/>
  <c r="DI54" i="5" s="1"/>
  <c r="DH48" i="5"/>
  <c r="DI48" i="5" s="1"/>
  <c r="DE30" i="5"/>
  <c r="DH30" i="5"/>
  <c r="DI30" i="5" s="1"/>
  <c r="DE34" i="5"/>
  <c r="DH34" i="5"/>
  <c r="DI34" i="5" s="1"/>
  <c r="DE50" i="5"/>
  <c r="DH50" i="5"/>
  <c r="DI50" i="5" s="1"/>
  <c r="DE42" i="5"/>
  <c r="DH42" i="5"/>
  <c r="DI42" i="5" s="1"/>
  <c r="DE22" i="5"/>
  <c r="DH22" i="5"/>
  <c r="DI22" i="5" s="1"/>
  <c r="DE28" i="5"/>
  <c r="DH28" i="5"/>
  <c r="DI28" i="5" s="1"/>
  <c r="DE32" i="5"/>
  <c r="DH32" i="5"/>
  <c r="DI32" i="5" s="1"/>
  <c r="DE29" i="5"/>
  <c r="DH29" i="5"/>
  <c r="DI29" i="5" s="1"/>
  <c r="DE35" i="5"/>
  <c r="DH35" i="5"/>
  <c r="DI35" i="5" s="1"/>
  <c r="DE37" i="5"/>
  <c r="DH37" i="5"/>
  <c r="DI37" i="5" s="1"/>
  <c r="DE43" i="5"/>
  <c r="DH43" i="5"/>
  <c r="DI43" i="5" s="1"/>
  <c r="DE45" i="5"/>
  <c r="DH45" i="5"/>
  <c r="DI45" i="5" s="1"/>
  <c r="DE51" i="5"/>
  <c r="DH51" i="5"/>
  <c r="DI51" i="5" s="1"/>
  <c r="DE53" i="5"/>
  <c r="DH53" i="5"/>
  <c r="DI53" i="5" s="1"/>
  <c r="DE23" i="5"/>
  <c r="DH23" i="5"/>
  <c r="DI23" i="5" s="1"/>
  <c r="DE57" i="5"/>
  <c r="DH57" i="5"/>
  <c r="DI57" i="5" s="1"/>
  <c r="DE15" i="5"/>
  <c r="DH15" i="5"/>
  <c r="DI15" i="5" s="1"/>
  <c r="DE17" i="5"/>
  <c r="DH17" i="5"/>
  <c r="DI17" i="5" s="1"/>
  <c r="DE19" i="5"/>
  <c r="DH19" i="5"/>
  <c r="DI19" i="5" s="1"/>
  <c r="DE21" i="5"/>
  <c r="DH21" i="5"/>
  <c r="DI21" i="5" s="1"/>
  <c r="DE25" i="5"/>
  <c r="DH25" i="5"/>
  <c r="DI25" i="5" s="1"/>
  <c r="DE27" i="5"/>
  <c r="DH27" i="5"/>
  <c r="DI27" i="5" s="1"/>
  <c r="DE33" i="5"/>
  <c r="DH33" i="5"/>
  <c r="DI33" i="5" s="1"/>
  <c r="DE39" i="5"/>
  <c r="DH39" i="5"/>
  <c r="DI39" i="5" s="1"/>
  <c r="DE41" i="5"/>
  <c r="DH41" i="5"/>
  <c r="DI41" i="5" s="1"/>
  <c r="DE47" i="5"/>
  <c r="DH47" i="5"/>
  <c r="DI47" i="5" s="1"/>
  <c r="DE49" i="5"/>
  <c r="DH49" i="5"/>
  <c r="DI49" i="5" s="1"/>
  <c r="DE55" i="5"/>
  <c r="DH55" i="5"/>
  <c r="DI55" i="5" s="1"/>
  <c r="DE31" i="5"/>
  <c r="DH31" i="5"/>
  <c r="DI31" i="5" s="1"/>
  <c r="DE10" i="5"/>
  <c r="DH10" i="5"/>
  <c r="DI10" i="5" s="1"/>
  <c r="DE12" i="5"/>
  <c r="DH12" i="5"/>
  <c r="DI12" i="5" s="1"/>
  <c r="DE9" i="5"/>
  <c r="DH9" i="5"/>
  <c r="DI9" i="5" s="1"/>
  <c r="DE11" i="5"/>
  <c r="DH11" i="5"/>
  <c r="DI11" i="5" s="1"/>
  <c r="DE13" i="5"/>
  <c r="DH13" i="5"/>
  <c r="DI13" i="5" s="1"/>
  <c r="CY19" i="4"/>
  <c r="CZ19" i="4"/>
  <c r="DA19" i="4" s="1"/>
  <c r="CY23" i="4"/>
  <c r="CZ23" i="4"/>
  <c r="DA23" i="4" s="1"/>
  <c r="CY39" i="4"/>
  <c r="CZ39" i="4"/>
  <c r="DA39" i="4" s="1"/>
  <c r="CY55" i="4"/>
  <c r="CZ55" i="4"/>
  <c r="DA55" i="4" s="1"/>
  <c r="CY31" i="4"/>
  <c r="CZ31" i="4"/>
  <c r="DA31" i="4" s="1"/>
  <c r="CY47" i="4"/>
  <c r="CZ47" i="4"/>
  <c r="DA47" i="4" s="1"/>
  <c r="CW17" i="4"/>
  <c r="CZ17" i="4"/>
  <c r="DA17" i="4" s="1"/>
  <c r="CW25" i="4"/>
  <c r="CZ25" i="4"/>
  <c r="DA25" i="4" s="1"/>
  <c r="CW33" i="4"/>
  <c r="CZ33" i="4"/>
  <c r="DA33" i="4" s="1"/>
  <c r="CW41" i="4"/>
  <c r="CZ41" i="4"/>
  <c r="DA41" i="4" s="1"/>
  <c r="CW49" i="4"/>
  <c r="CZ49" i="4"/>
  <c r="DA49" i="4" s="1"/>
  <c r="CW57" i="4"/>
  <c r="CZ57" i="4"/>
  <c r="DA57" i="4" s="1"/>
  <c r="CW9" i="4"/>
  <c r="CZ9" i="4"/>
  <c r="DA9" i="4" s="1"/>
  <c r="CW13" i="4"/>
  <c r="CZ13" i="4"/>
  <c r="DA13" i="4" s="1"/>
  <c r="CW21" i="4"/>
  <c r="CZ21" i="4"/>
  <c r="DA21" i="4" s="1"/>
  <c r="CW29" i="4"/>
  <c r="CZ29" i="4"/>
  <c r="DA29" i="4" s="1"/>
  <c r="CW37" i="4"/>
  <c r="CZ37" i="4"/>
  <c r="DA37" i="4" s="1"/>
  <c r="CW45" i="4"/>
  <c r="CZ45" i="4"/>
  <c r="DA45" i="4" s="1"/>
  <c r="CW53" i="4"/>
  <c r="CZ53" i="4"/>
  <c r="DA53" i="4" s="1"/>
  <c r="CW12" i="4"/>
  <c r="CZ12" i="4"/>
  <c r="DA12" i="4" s="1"/>
  <c r="S9" i="22" l="1"/>
  <c r="S10" i="22"/>
  <c r="S11" i="22"/>
  <c r="S14" i="22"/>
  <c r="S16" i="22"/>
  <c r="S17" i="22"/>
  <c r="S18" i="22"/>
  <c r="S19" i="22"/>
  <c r="S20" i="22"/>
  <c r="S21" i="22"/>
  <c r="S22" i="22"/>
  <c r="S24" i="22"/>
  <c r="S25" i="22"/>
  <c r="S26" i="22"/>
  <c r="S27" i="22"/>
  <c r="S28" i="22"/>
  <c r="S29" i="22"/>
  <c r="S30" i="22"/>
  <c r="S31" i="22"/>
  <c r="S32" i="22"/>
  <c r="S33" i="22"/>
  <c r="S34" i="22"/>
  <c r="S35" i="22"/>
  <c r="S36" i="22"/>
  <c r="S37" i="22"/>
  <c r="S38" i="22"/>
  <c r="S39" i="22"/>
  <c r="S40" i="22"/>
  <c r="S41" i="22"/>
  <c r="S42" i="22"/>
  <c r="S43" i="22"/>
  <c r="S44" i="22"/>
  <c r="S45" i="22"/>
  <c r="S46" i="22"/>
  <c r="S47" i="22"/>
  <c r="S48" i="22"/>
  <c r="S49" i="22"/>
  <c r="S50" i="22"/>
  <c r="S51" i="22"/>
  <c r="S52" i="22"/>
  <c r="S53" i="22"/>
  <c r="S54" i="22"/>
  <c r="S55" i="22"/>
  <c r="S56" i="22"/>
  <c r="S57" i="22"/>
  <c r="R9" i="22"/>
  <c r="R10" i="22"/>
  <c r="R11" i="22"/>
  <c r="R12" i="22"/>
  <c r="R13" i="22"/>
  <c r="R14" i="22"/>
  <c r="R16" i="22"/>
  <c r="R17" i="22"/>
  <c r="R18" i="22"/>
  <c r="R19" i="22"/>
  <c r="R20" i="22"/>
  <c r="R21" i="22"/>
  <c r="R22" i="22"/>
  <c r="R23" i="22"/>
  <c r="R24" i="22"/>
  <c r="R25" i="22"/>
  <c r="R26" i="22"/>
  <c r="R27" i="22"/>
  <c r="R28" i="22"/>
  <c r="R29" i="22"/>
  <c r="R30" i="22"/>
  <c r="R31" i="22"/>
  <c r="R32" i="22"/>
  <c r="R33" i="22"/>
  <c r="R34" i="22"/>
  <c r="R35" i="22"/>
  <c r="R36" i="22"/>
  <c r="R37" i="22"/>
  <c r="R38" i="22"/>
  <c r="R39" i="22"/>
  <c r="R40" i="22"/>
  <c r="R41" i="22"/>
  <c r="R42" i="22"/>
  <c r="R43" i="22"/>
  <c r="R44" i="22"/>
  <c r="R45" i="22"/>
  <c r="R46" i="22"/>
  <c r="R47" i="22"/>
  <c r="R48" i="22"/>
  <c r="R49" i="22"/>
  <c r="R50" i="22"/>
  <c r="R51" i="22"/>
  <c r="R52" i="22"/>
  <c r="R53" i="22"/>
  <c r="R54" i="22"/>
  <c r="R55" i="22"/>
  <c r="R56" i="22"/>
  <c r="R57" i="22"/>
  <c r="Q9" i="22"/>
  <c r="Q10" i="22"/>
  <c r="Q11" i="22"/>
  <c r="Q12" i="22"/>
  <c r="Q13" i="22"/>
  <c r="Q14" i="22"/>
  <c r="Q15" i="22"/>
  <c r="Q16" i="22"/>
  <c r="Q17" i="22"/>
  <c r="Q18" i="22"/>
  <c r="Q19" i="22"/>
  <c r="Q20" i="22"/>
  <c r="Q21" i="22"/>
  <c r="Q22" i="22"/>
  <c r="Q23" i="22"/>
  <c r="Q24" i="22"/>
  <c r="Q25" i="22"/>
  <c r="Q26" i="22"/>
  <c r="Q27" i="22"/>
  <c r="Q28" i="22"/>
  <c r="Q29" i="22"/>
  <c r="Q30" i="22"/>
  <c r="Q31" i="22"/>
  <c r="Q32" i="22"/>
  <c r="Q33" i="22"/>
  <c r="Q34" i="22"/>
  <c r="Q35" i="22"/>
  <c r="Q36" i="22"/>
  <c r="Q37" i="22"/>
  <c r="Q38" i="22"/>
  <c r="Q39" i="22"/>
  <c r="Q40" i="22"/>
  <c r="Q41" i="22"/>
  <c r="Q42" i="22"/>
  <c r="Q43" i="22"/>
  <c r="Q44" i="22"/>
  <c r="Q45" i="22"/>
  <c r="Q46" i="22"/>
  <c r="Q47" i="22"/>
  <c r="Q48" i="22"/>
  <c r="Q49" i="22"/>
  <c r="Q50" i="22"/>
  <c r="Q51" i="22"/>
  <c r="Q52" i="22"/>
  <c r="Q53" i="22"/>
  <c r="Q54" i="22"/>
  <c r="Q55" i="22"/>
  <c r="Q56" i="22"/>
  <c r="Q57" i="22"/>
  <c r="P12" i="22"/>
  <c r="P13" i="22"/>
  <c r="P14" i="22"/>
  <c r="P15" i="22"/>
  <c r="P16" i="22"/>
  <c r="P17" i="22"/>
  <c r="P18" i="22"/>
  <c r="P19" i="22"/>
  <c r="P20" i="22"/>
  <c r="P21" i="22"/>
  <c r="P22" i="22"/>
  <c r="P23" i="22"/>
  <c r="P24" i="22"/>
  <c r="P25" i="22"/>
  <c r="P26" i="22"/>
  <c r="P27" i="22"/>
  <c r="P28" i="22"/>
  <c r="P29" i="22"/>
  <c r="P30" i="22"/>
  <c r="P31" i="22"/>
  <c r="P32" i="22"/>
  <c r="P33" i="22"/>
  <c r="P34" i="22"/>
  <c r="P35" i="22"/>
  <c r="P36" i="22"/>
  <c r="P37" i="22"/>
  <c r="P38" i="22"/>
  <c r="P39" i="22"/>
  <c r="P40" i="22"/>
  <c r="P41" i="22"/>
  <c r="P42" i="22"/>
  <c r="P43" i="22"/>
  <c r="P44" i="22"/>
  <c r="P45" i="22"/>
  <c r="P46" i="22"/>
  <c r="P47" i="22"/>
  <c r="P48" i="22"/>
  <c r="P49" i="22"/>
  <c r="P50" i="22"/>
  <c r="P51" i="22"/>
  <c r="P52" i="22"/>
  <c r="P53" i="22"/>
  <c r="P54" i="22"/>
  <c r="P55" i="22"/>
  <c r="P56" i="22"/>
  <c r="P57" i="22"/>
  <c r="AP9" i="3"/>
  <c r="AP10" i="3"/>
  <c r="AP11" i="3"/>
  <c r="AP12" i="3"/>
  <c r="AP13" i="3"/>
  <c r="AP14" i="3"/>
  <c r="AP15" i="3"/>
  <c r="AP16" i="3"/>
  <c r="AP17" i="3"/>
  <c r="AP18" i="3"/>
  <c r="AP19" i="3"/>
  <c r="AP20" i="3"/>
  <c r="AP21" i="3"/>
  <c r="AP22" i="3"/>
  <c r="AP23" i="3"/>
  <c r="AP24" i="3"/>
  <c r="AP25" i="3"/>
  <c r="AP26" i="3"/>
  <c r="AP27" i="3"/>
  <c r="AP28" i="3"/>
  <c r="AP29" i="3"/>
  <c r="AP30" i="3"/>
  <c r="AP31" i="3"/>
  <c r="AP32" i="3"/>
  <c r="AP33" i="3"/>
  <c r="AP34" i="3"/>
  <c r="AP35" i="3"/>
  <c r="AP36" i="3"/>
  <c r="AP37" i="3"/>
  <c r="AP38" i="3"/>
  <c r="AP39" i="3"/>
  <c r="AP40" i="3"/>
  <c r="AP41" i="3"/>
  <c r="AP42" i="3"/>
  <c r="AP43" i="3"/>
  <c r="AP44" i="3"/>
  <c r="AP45" i="3"/>
  <c r="AP46" i="3"/>
  <c r="AP47" i="3"/>
  <c r="AP48" i="3"/>
  <c r="AP49" i="3"/>
  <c r="AP50" i="3"/>
  <c r="AP51" i="3"/>
  <c r="AP52" i="3"/>
  <c r="AP53" i="3"/>
  <c r="AP54" i="3"/>
  <c r="AP55" i="3"/>
  <c r="AP56" i="3"/>
  <c r="AP57" i="3"/>
  <c r="AM9" i="3"/>
  <c r="AN9" i="3" s="1"/>
  <c r="O9" i="22" s="1"/>
  <c r="AM10" i="3"/>
  <c r="AN10" i="3" s="1"/>
  <c r="O10" i="22" s="1"/>
  <c r="AM11" i="3"/>
  <c r="AN11" i="3" s="1"/>
  <c r="O11" i="22" s="1"/>
  <c r="AM12" i="3"/>
  <c r="AN12" i="3" s="1"/>
  <c r="O12" i="22" s="1"/>
  <c r="AM13" i="3"/>
  <c r="AN13" i="3" s="1"/>
  <c r="O13" i="22" s="1"/>
  <c r="AM14" i="3"/>
  <c r="AN14" i="3" s="1"/>
  <c r="O14" i="22" s="1"/>
  <c r="AM15" i="3"/>
  <c r="AN15" i="3" s="1"/>
  <c r="O15" i="22" s="1"/>
  <c r="AM16" i="3"/>
  <c r="AN16" i="3" s="1"/>
  <c r="O16" i="22" s="1"/>
  <c r="AM17" i="3"/>
  <c r="AN17" i="3" s="1"/>
  <c r="O17" i="22" s="1"/>
  <c r="AM18" i="3"/>
  <c r="AN18" i="3" s="1"/>
  <c r="O18" i="22" s="1"/>
  <c r="AM19" i="3"/>
  <c r="AN19" i="3" s="1"/>
  <c r="O19" i="22" s="1"/>
  <c r="AM20" i="3"/>
  <c r="AN20" i="3" s="1"/>
  <c r="O20" i="22" s="1"/>
  <c r="AM21" i="3"/>
  <c r="AN21" i="3" s="1"/>
  <c r="O21" i="22" s="1"/>
  <c r="AM22" i="3"/>
  <c r="AN22" i="3" s="1"/>
  <c r="O22" i="22" s="1"/>
  <c r="AM23" i="3"/>
  <c r="AN23" i="3" s="1"/>
  <c r="O23" i="22" s="1"/>
  <c r="AM24" i="3"/>
  <c r="AN24" i="3" s="1"/>
  <c r="O24" i="22" s="1"/>
  <c r="AM25" i="3"/>
  <c r="AM26" i="3"/>
  <c r="AM27" i="3"/>
  <c r="AN27" i="3" s="1"/>
  <c r="O27" i="22" s="1"/>
  <c r="AM28" i="3"/>
  <c r="AN28" i="3" s="1"/>
  <c r="O28" i="22" s="1"/>
  <c r="AM29" i="3"/>
  <c r="AN29" i="3" s="1"/>
  <c r="O29" i="22" s="1"/>
  <c r="AM30" i="3"/>
  <c r="AN30" i="3" s="1"/>
  <c r="O30" i="22" s="1"/>
  <c r="AM31" i="3"/>
  <c r="AN31" i="3" s="1"/>
  <c r="O31" i="22" s="1"/>
  <c r="AM32" i="3"/>
  <c r="AN32" i="3" s="1"/>
  <c r="O32" i="22" s="1"/>
  <c r="AM33" i="3"/>
  <c r="AN33" i="3" s="1"/>
  <c r="O33" i="22" s="1"/>
  <c r="AM34" i="3"/>
  <c r="AN34" i="3" s="1"/>
  <c r="O34" i="22" s="1"/>
  <c r="AM35" i="3"/>
  <c r="AN35" i="3" s="1"/>
  <c r="O35" i="22" s="1"/>
  <c r="AM36" i="3"/>
  <c r="AN36" i="3" s="1"/>
  <c r="O36" i="22" s="1"/>
  <c r="AM37" i="3"/>
  <c r="AN37" i="3" s="1"/>
  <c r="O37" i="22" s="1"/>
  <c r="AM38" i="3"/>
  <c r="AN38" i="3" s="1"/>
  <c r="O38" i="22" s="1"/>
  <c r="AM39" i="3"/>
  <c r="AN39" i="3" s="1"/>
  <c r="O39" i="22" s="1"/>
  <c r="AM40" i="3"/>
  <c r="AN40" i="3" s="1"/>
  <c r="O40" i="22" s="1"/>
  <c r="AM41" i="3"/>
  <c r="AN41" i="3" s="1"/>
  <c r="O41" i="22" s="1"/>
  <c r="AM42" i="3"/>
  <c r="AN42" i="3" s="1"/>
  <c r="O42" i="22" s="1"/>
  <c r="AM43" i="3"/>
  <c r="AN43" i="3" s="1"/>
  <c r="O43" i="22" s="1"/>
  <c r="AM44" i="3"/>
  <c r="AN44" i="3" s="1"/>
  <c r="O44" i="22" s="1"/>
  <c r="AM45" i="3"/>
  <c r="AN45" i="3" s="1"/>
  <c r="O45" i="22" s="1"/>
  <c r="AM46" i="3"/>
  <c r="AN46" i="3" s="1"/>
  <c r="O46" i="22" s="1"/>
  <c r="AM47" i="3"/>
  <c r="AN47" i="3" s="1"/>
  <c r="O47" i="22" s="1"/>
  <c r="AM48" i="3"/>
  <c r="AN48" i="3" s="1"/>
  <c r="O48" i="22" s="1"/>
  <c r="AM49" i="3"/>
  <c r="AN49" i="3" s="1"/>
  <c r="O49" i="22" s="1"/>
  <c r="AM50" i="3"/>
  <c r="AN50" i="3" s="1"/>
  <c r="O50" i="22" s="1"/>
  <c r="AM51" i="3"/>
  <c r="AN51" i="3" s="1"/>
  <c r="O51" i="22" s="1"/>
  <c r="AM52" i="3"/>
  <c r="AN52" i="3" s="1"/>
  <c r="O52" i="22" s="1"/>
  <c r="AM53" i="3"/>
  <c r="AN53" i="3" s="1"/>
  <c r="O53" i="22" s="1"/>
  <c r="AM54" i="3"/>
  <c r="AN54" i="3" s="1"/>
  <c r="O54" i="22" s="1"/>
  <c r="AM55" i="3"/>
  <c r="AN55" i="3" s="1"/>
  <c r="O55" i="22" s="1"/>
  <c r="AM56" i="3"/>
  <c r="AN56" i="3" s="1"/>
  <c r="O56" i="22" s="1"/>
  <c r="AM57" i="3"/>
  <c r="AN57" i="3" s="1"/>
  <c r="O57" i="22" s="1"/>
  <c r="T9" i="3"/>
  <c r="U9" i="3"/>
  <c r="T10" i="3"/>
  <c r="U10" i="3"/>
  <c r="T11" i="3"/>
  <c r="U11" i="3"/>
  <c r="T12" i="3"/>
  <c r="U12" i="3"/>
  <c r="T13" i="3"/>
  <c r="U13" i="3"/>
  <c r="T14" i="3"/>
  <c r="U14" i="3"/>
  <c r="T15" i="3"/>
  <c r="U15" i="3"/>
  <c r="T16" i="3"/>
  <c r="U16" i="3"/>
  <c r="T17" i="3"/>
  <c r="U17" i="3"/>
  <c r="T18" i="3"/>
  <c r="U18" i="3"/>
  <c r="T19" i="3"/>
  <c r="U19" i="3"/>
  <c r="T20" i="3"/>
  <c r="U20" i="3"/>
  <c r="T21" i="3"/>
  <c r="U21" i="3"/>
  <c r="T22" i="3"/>
  <c r="U22" i="3"/>
  <c r="T23" i="3"/>
  <c r="U23" i="3"/>
  <c r="T24" i="3"/>
  <c r="U24" i="3"/>
  <c r="T25" i="3"/>
  <c r="U25" i="3"/>
  <c r="T26" i="3"/>
  <c r="U26" i="3"/>
  <c r="T27" i="3"/>
  <c r="U27" i="3"/>
  <c r="T28" i="3"/>
  <c r="U28" i="3"/>
  <c r="T29" i="3"/>
  <c r="U29" i="3"/>
  <c r="T30" i="3"/>
  <c r="U30" i="3"/>
  <c r="T31" i="3"/>
  <c r="U31" i="3"/>
  <c r="T32" i="3"/>
  <c r="U32" i="3"/>
  <c r="T33" i="3"/>
  <c r="U33" i="3"/>
  <c r="T34" i="3"/>
  <c r="U34" i="3"/>
  <c r="T35" i="3"/>
  <c r="U35" i="3"/>
  <c r="T36" i="3"/>
  <c r="U36" i="3"/>
  <c r="T37" i="3"/>
  <c r="U37" i="3"/>
  <c r="T38" i="3"/>
  <c r="U38" i="3"/>
  <c r="T39" i="3"/>
  <c r="U39" i="3"/>
  <c r="T40" i="3"/>
  <c r="U40" i="3"/>
  <c r="T41" i="3"/>
  <c r="U41" i="3"/>
  <c r="T42" i="3"/>
  <c r="U42" i="3"/>
  <c r="T43" i="3"/>
  <c r="U43" i="3"/>
  <c r="T44" i="3"/>
  <c r="U44" i="3"/>
  <c r="T45" i="3"/>
  <c r="U45" i="3"/>
  <c r="T46" i="3"/>
  <c r="U46" i="3"/>
  <c r="T47" i="3"/>
  <c r="U47" i="3"/>
  <c r="T48" i="3"/>
  <c r="U48" i="3"/>
  <c r="T49" i="3"/>
  <c r="U49" i="3"/>
  <c r="T50" i="3"/>
  <c r="U50" i="3"/>
  <c r="T51" i="3"/>
  <c r="U51" i="3"/>
  <c r="T52" i="3"/>
  <c r="U52" i="3"/>
  <c r="T53" i="3"/>
  <c r="U53" i="3"/>
  <c r="T54" i="3"/>
  <c r="U54" i="3"/>
  <c r="T55" i="3"/>
  <c r="U55" i="3"/>
  <c r="T56" i="3"/>
  <c r="U56" i="3"/>
  <c r="T57" i="3"/>
  <c r="U57" i="3"/>
  <c r="O9" i="3"/>
  <c r="Q9" i="3"/>
  <c r="O10" i="3"/>
  <c r="Q10" i="3"/>
  <c r="R10" i="3" s="1"/>
  <c r="N10" i="22" s="1"/>
  <c r="O11" i="3"/>
  <c r="Q11" i="3"/>
  <c r="O12" i="3"/>
  <c r="Q12" i="3"/>
  <c r="O13" i="3"/>
  <c r="Q13" i="3"/>
  <c r="R13" i="3" s="1"/>
  <c r="N13" i="22" s="1"/>
  <c r="O14" i="3"/>
  <c r="Q14" i="3"/>
  <c r="O15" i="3"/>
  <c r="Q15" i="3"/>
  <c r="O16" i="3"/>
  <c r="Q16" i="3"/>
  <c r="O17" i="3"/>
  <c r="Q17" i="3"/>
  <c r="R17" i="3" s="1"/>
  <c r="N17" i="22" s="1"/>
  <c r="O18" i="3"/>
  <c r="Q18" i="3"/>
  <c r="R18" i="3" s="1"/>
  <c r="N18" i="22" s="1"/>
  <c r="O19" i="3"/>
  <c r="Q19" i="3"/>
  <c r="R19" i="3" s="1"/>
  <c r="N19" i="22" s="1"/>
  <c r="O20" i="3"/>
  <c r="Q20" i="3"/>
  <c r="R20" i="3" s="1"/>
  <c r="N20" i="22" s="1"/>
  <c r="O21" i="3"/>
  <c r="Q21" i="3"/>
  <c r="R21" i="3" s="1"/>
  <c r="N21" i="22" s="1"/>
  <c r="O22" i="3"/>
  <c r="Q22" i="3"/>
  <c r="R22" i="3" s="1"/>
  <c r="N22" i="22" s="1"/>
  <c r="O23" i="3"/>
  <c r="Q23" i="3"/>
  <c r="O24" i="3"/>
  <c r="Q24" i="3"/>
  <c r="R24" i="3" s="1"/>
  <c r="N24" i="22" s="1"/>
  <c r="O25" i="3"/>
  <c r="Q25" i="3"/>
  <c r="R25" i="3" s="1"/>
  <c r="N25" i="22" s="1"/>
  <c r="O26" i="3"/>
  <c r="Q26" i="3"/>
  <c r="R26" i="3" s="1"/>
  <c r="N26" i="22" s="1"/>
  <c r="O27" i="3"/>
  <c r="Q27" i="3"/>
  <c r="R27" i="3" s="1"/>
  <c r="N27" i="22" s="1"/>
  <c r="O28" i="3"/>
  <c r="Q28" i="3"/>
  <c r="R28" i="3" s="1"/>
  <c r="N28" i="22" s="1"/>
  <c r="O29" i="3"/>
  <c r="Q29" i="3"/>
  <c r="R29" i="3" s="1"/>
  <c r="N29" i="22" s="1"/>
  <c r="O30" i="3"/>
  <c r="Q30" i="3"/>
  <c r="R30" i="3" s="1"/>
  <c r="N30" i="22" s="1"/>
  <c r="O31" i="3"/>
  <c r="Q31" i="3"/>
  <c r="R31" i="3" s="1"/>
  <c r="N31" i="22" s="1"/>
  <c r="O32" i="3"/>
  <c r="Q32" i="3"/>
  <c r="R32" i="3" s="1"/>
  <c r="N32" i="22" s="1"/>
  <c r="O33" i="3"/>
  <c r="Q33" i="3"/>
  <c r="R33" i="3" s="1"/>
  <c r="N33" i="22" s="1"/>
  <c r="O34" i="3"/>
  <c r="Q34" i="3"/>
  <c r="R34" i="3" s="1"/>
  <c r="N34" i="22" s="1"/>
  <c r="O35" i="3"/>
  <c r="Q35" i="3"/>
  <c r="R35" i="3" s="1"/>
  <c r="N35" i="22" s="1"/>
  <c r="O36" i="3"/>
  <c r="Q36" i="3"/>
  <c r="R36" i="3" s="1"/>
  <c r="N36" i="22" s="1"/>
  <c r="O37" i="3"/>
  <c r="Q37" i="3"/>
  <c r="R37" i="3" s="1"/>
  <c r="N37" i="22" s="1"/>
  <c r="O38" i="3"/>
  <c r="Q38" i="3"/>
  <c r="R38" i="3" s="1"/>
  <c r="N38" i="22" s="1"/>
  <c r="O39" i="3"/>
  <c r="Q39" i="3"/>
  <c r="R39" i="3" s="1"/>
  <c r="N39" i="22" s="1"/>
  <c r="O40" i="3"/>
  <c r="Q40" i="3"/>
  <c r="R40" i="3" s="1"/>
  <c r="N40" i="22" s="1"/>
  <c r="O41" i="3"/>
  <c r="Q41" i="3"/>
  <c r="R41" i="3" s="1"/>
  <c r="N41" i="22" s="1"/>
  <c r="O42" i="3"/>
  <c r="Q42" i="3"/>
  <c r="R42" i="3" s="1"/>
  <c r="N42" i="22" s="1"/>
  <c r="O43" i="3"/>
  <c r="Q43" i="3"/>
  <c r="R43" i="3" s="1"/>
  <c r="N43" i="22" s="1"/>
  <c r="O44" i="3"/>
  <c r="Q44" i="3"/>
  <c r="R44" i="3" s="1"/>
  <c r="N44" i="22" s="1"/>
  <c r="O45" i="3"/>
  <c r="Q45" i="3"/>
  <c r="R45" i="3" s="1"/>
  <c r="N45" i="22" s="1"/>
  <c r="O46" i="3"/>
  <c r="Q46" i="3"/>
  <c r="R46" i="3" s="1"/>
  <c r="N46" i="22" s="1"/>
  <c r="O47" i="3"/>
  <c r="Q47" i="3"/>
  <c r="R47" i="3" s="1"/>
  <c r="N47" i="22" s="1"/>
  <c r="O48" i="3"/>
  <c r="Q48" i="3"/>
  <c r="R48" i="3" s="1"/>
  <c r="N48" i="22" s="1"/>
  <c r="O49" i="3"/>
  <c r="Q49" i="3"/>
  <c r="R49" i="3" s="1"/>
  <c r="N49" i="22" s="1"/>
  <c r="O50" i="3"/>
  <c r="Q50" i="3"/>
  <c r="R50" i="3" s="1"/>
  <c r="N50" i="22" s="1"/>
  <c r="O51" i="3"/>
  <c r="Q51" i="3"/>
  <c r="R51" i="3" s="1"/>
  <c r="N51" i="22" s="1"/>
  <c r="O52" i="3"/>
  <c r="Q52" i="3"/>
  <c r="R52" i="3" s="1"/>
  <c r="N52" i="22" s="1"/>
  <c r="O53" i="3"/>
  <c r="Q53" i="3"/>
  <c r="R53" i="3" s="1"/>
  <c r="N53" i="22" s="1"/>
  <c r="O54" i="3"/>
  <c r="Q54" i="3"/>
  <c r="R54" i="3" s="1"/>
  <c r="N54" i="22" s="1"/>
  <c r="O55" i="3"/>
  <c r="Q55" i="3"/>
  <c r="R55" i="3" s="1"/>
  <c r="N55" i="22" s="1"/>
  <c r="O56" i="3"/>
  <c r="Q56" i="3"/>
  <c r="R56" i="3" s="1"/>
  <c r="N56" i="22" s="1"/>
  <c r="O57" i="3"/>
  <c r="Q57" i="3"/>
  <c r="R57" i="3" s="1"/>
  <c r="N57" i="22" s="1"/>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A9" i="3"/>
  <c r="CY9" i="3" s="1"/>
  <c r="B9" i="3"/>
  <c r="C9" i="3"/>
  <c r="DS9" i="3" s="1"/>
  <c r="A10" i="3"/>
  <c r="CY10" i="3" s="1"/>
  <c r="B10" i="3"/>
  <c r="C10" i="3"/>
  <c r="DS10" i="3" s="1"/>
  <c r="A11" i="3"/>
  <c r="AQ11" i="3" s="1"/>
  <c r="B11" i="3"/>
  <c r="C11" i="3"/>
  <c r="CZ11" i="3" s="1"/>
  <c r="A12" i="3"/>
  <c r="DR12" i="3" s="1"/>
  <c r="B12" i="3"/>
  <c r="C12" i="3"/>
  <c r="CZ12" i="3" s="1"/>
  <c r="A13" i="3"/>
  <c r="AQ13" i="3" s="1"/>
  <c r="B13" i="3"/>
  <c r="C13" i="3"/>
  <c r="DS13" i="3" s="1"/>
  <c r="A14" i="3"/>
  <c r="CY14" i="3" s="1"/>
  <c r="B14" i="3"/>
  <c r="C14" i="3"/>
  <c r="DS14" i="3" s="1"/>
  <c r="A15" i="3"/>
  <c r="B15" i="3"/>
  <c r="C15" i="3"/>
  <c r="A16" i="3"/>
  <c r="CY16" i="3" s="1"/>
  <c r="B16" i="3"/>
  <c r="C16" i="3"/>
  <c r="DS16" i="3" s="1"/>
  <c r="A17" i="3"/>
  <c r="B17" i="3"/>
  <c r="C17" i="3"/>
  <c r="A18" i="3"/>
  <c r="CY18" i="3" s="1"/>
  <c r="B18" i="3"/>
  <c r="C18" i="3"/>
  <c r="DS18" i="3" s="1"/>
  <c r="A19" i="3"/>
  <c r="B19" i="3"/>
  <c r="C19" i="3"/>
  <c r="A20" i="3"/>
  <c r="CY20" i="3" s="1"/>
  <c r="B20" i="3"/>
  <c r="C20" i="3"/>
  <c r="DS20" i="3" s="1"/>
  <c r="A21" i="3"/>
  <c r="B21" i="3"/>
  <c r="C21" i="3"/>
  <c r="A22" i="3"/>
  <c r="CY22" i="3" s="1"/>
  <c r="B22" i="3"/>
  <c r="C22" i="3"/>
  <c r="DS22" i="3" s="1"/>
  <c r="A23" i="3"/>
  <c r="B23" i="3"/>
  <c r="C23" i="3"/>
  <c r="DS23" i="3" s="1"/>
  <c r="A24" i="3"/>
  <c r="DR24" i="3" s="1"/>
  <c r="B24" i="3"/>
  <c r="C24" i="3"/>
  <c r="CZ24" i="3" s="1"/>
  <c r="A25" i="3"/>
  <c r="B25" i="3"/>
  <c r="C25" i="3"/>
  <c r="A26" i="3"/>
  <c r="DR26" i="3" s="1"/>
  <c r="B26" i="3"/>
  <c r="C26" i="3"/>
  <c r="CZ26" i="3" s="1"/>
  <c r="A27" i="3"/>
  <c r="B27" i="3"/>
  <c r="C27" i="3"/>
  <c r="A28" i="3"/>
  <c r="DR28" i="3" s="1"/>
  <c r="B28" i="3"/>
  <c r="C28" i="3"/>
  <c r="CZ28" i="3" s="1"/>
  <c r="A29" i="3"/>
  <c r="B29" i="3"/>
  <c r="C29" i="3"/>
  <c r="A30" i="3"/>
  <c r="DR30" i="3" s="1"/>
  <c r="B30" i="3"/>
  <c r="C30" i="3"/>
  <c r="CZ30" i="3" s="1"/>
  <c r="A31" i="3"/>
  <c r="B31" i="3"/>
  <c r="C31" i="3"/>
  <c r="A32" i="3"/>
  <c r="DR32" i="3" s="1"/>
  <c r="B32" i="3"/>
  <c r="C32" i="3"/>
  <c r="CZ32" i="3" s="1"/>
  <c r="A33" i="3"/>
  <c r="B33" i="3"/>
  <c r="C33" i="3"/>
  <c r="A34" i="3"/>
  <c r="DR34" i="3" s="1"/>
  <c r="B34" i="3"/>
  <c r="C34" i="3"/>
  <c r="CZ34" i="3" s="1"/>
  <c r="A35" i="3"/>
  <c r="B35" i="3"/>
  <c r="C35" i="3"/>
  <c r="A36" i="3"/>
  <c r="DR36" i="3" s="1"/>
  <c r="B36" i="3"/>
  <c r="C36" i="3"/>
  <c r="CZ36" i="3" s="1"/>
  <c r="A37" i="3"/>
  <c r="B37" i="3"/>
  <c r="C37" i="3"/>
  <c r="A38" i="3"/>
  <c r="DR38" i="3" s="1"/>
  <c r="B38" i="3"/>
  <c r="C38" i="3"/>
  <c r="CZ38" i="3" s="1"/>
  <c r="A39" i="3"/>
  <c r="B39" i="3"/>
  <c r="C39" i="3"/>
  <c r="A40" i="3"/>
  <c r="DR40" i="3" s="1"/>
  <c r="B40" i="3"/>
  <c r="C40" i="3"/>
  <c r="CZ40" i="3" s="1"/>
  <c r="A41" i="3"/>
  <c r="B41" i="3"/>
  <c r="C41" i="3"/>
  <c r="A42" i="3"/>
  <c r="DR42" i="3" s="1"/>
  <c r="B42" i="3"/>
  <c r="C42" i="3"/>
  <c r="CZ42" i="3" s="1"/>
  <c r="A43" i="3"/>
  <c r="B43" i="3"/>
  <c r="C43" i="3"/>
  <c r="A44" i="3"/>
  <c r="DR44" i="3" s="1"/>
  <c r="B44" i="3"/>
  <c r="C44" i="3"/>
  <c r="CZ44" i="3" s="1"/>
  <c r="A45" i="3"/>
  <c r="B45" i="3"/>
  <c r="C45" i="3"/>
  <c r="A46" i="3"/>
  <c r="DR46" i="3" s="1"/>
  <c r="B46" i="3"/>
  <c r="C46" i="3"/>
  <c r="CZ46" i="3" s="1"/>
  <c r="A47" i="3"/>
  <c r="B47" i="3"/>
  <c r="C47" i="3"/>
  <c r="A48" i="3"/>
  <c r="DR48" i="3" s="1"/>
  <c r="B48" i="3"/>
  <c r="C48" i="3"/>
  <c r="CZ48" i="3" s="1"/>
  <c r="A49" i="3"/>
  <c r="B49" i="3"/>
  <c r="C49" i="3"/>
  <c r="A50" i="3"/>
  <c r="DR50" i="3" s="1"/>
  <c r="B50" i="3"/>
  <c r="C50" i="3"/>
  <c r="CZ50" i="3" s="1"/>
  <c r="A51" i="3"/>
  <c r="B51" i="3"/>
  <c r="C51" i="3"/>
  <c r="A52" i="3"/>
  <c r="DR52" i="3" s="1"/>
  <c r="B52" i="3"/>
  <c r="C52" i="3"/>
  <c r="CZ52" i="3" s="1"/>
  <c r="A53" i="3"/>
  <c r="B53" i="3"/>
  <c r="C53" i="3"/>
  <c r="A54" i="3"/>
  <c r="DR54" i="3" s="1"/>
  <c r="B54" i="3"/>
  <c r="C54" i="3"/>
  <c r="CZ54" i="3" s="1"/>
  <c r="A55" i="3"/>
  <c r="B55" i="3"/>
  <c r="C55" i="3"/>
  <c r="A56" i="3"/>
  <c r="DR56" i="3" s="1"/>
  <c r="B56" i="3"/>
  <c r="C56" i="3"/>
  <c r="CZ56" i="3" s="1"/>
  <c r="A57" i="3"/>
  <c r="B57" i="3"/>
  <c r="C57" i="3"/>
  <c r="A1" i="3"/>
  <c r="T1" i="3" s="1"/>
  <c r="U3" i="3"/>
  <c r="AP3" i="3" s="1"/>
  <c r="BI3" i="3" s="1"/>
  <c r="CC3" i="3" s="1"/>
  <c r="CY3" i="3" s="1"/>
  <c r="DR3" i="3" s="1"/>
  <c r="A8" i="3"/>
  <c r="BI8" i="3" s="1"/>
  <c r="B8" i="3"/>
  <c r="C8" i="3"/>
  <c r="E8" i="3"/>
  <c r="G8" i="3"/>
  <c r="I8" i="3"/>
  <c r="K8" i="3"/>
  <c r="M8" i="3"/>
  <c r="O8" i="3"/>
  <c r="P8" i="3"/>
  <c r="Q8" i="3" s="1"/>
  <c r="R8" i="3" s="1"/>
  <c r="N8" i="22" s="1"/>
  <c r="T8" i="3"/>
  <c r="U8" i="3"/>
  <c r="AL8" i="3"/>
  <c r="AM8" i="3" s="1"/>
  <c r="AN8" i="3" s="1"/>
  <c r="O8" i="22" s="1"/>
  <c r="AP8" i="3"/>
  <c r="AR8" i="3"/>
  <c r="AT8" i="3"/>
  <c r="AV8" i="3"/>
  <c r="AX8" i="3"/>
  <c r="AZ8" i="3"/>
  <c r="BB8" i="3"/>
  <c r="BD8" i="3"/>
  <c r="BE8" i="3"/>
  <c r="BF8" i="3" s="1"/>
  <c r="BL8" i="3"/>
  <c r="BN8" i="3"/>
  <c r="BP8" i="3"/>
  <c r="BR8" i="3"/>
  <c r="BT8" i="3"/>
  <c r="BV8" i="3"/>
  <c r="BW8" i="3"/>
  <c r="BX8" i="3" s="1"/>
  <c r="BY8" i="3" s="1"/>
  <c r="Q8" i="22" s="1"/>
  <c r="CC8" i="3"/>
  <c r="CT8" i="3"/>
  <c r="CU8" i="3" s="1"/>
  <c r="CY8" i="3"/>
  <c r="DB8" i="3"/>
  <c r="DD8" i="3"/>
  <c r="DF8" i="3"/>
  <c r="DH8" i="3"/>
  <c r="DJ8" i="3"/>
  <c r="DL8" i="3"/>
  <c r="DM8" i="3"/>
  <c r="DN8" i="3" s="1"/>
  <c r="DO8" i="3" s="1"/>
  <c r="S8" i="22" s="1"/>
  <c r="DR8" i="3"/>
  <c r="DF9" i="2"/>
  <c r="DF10" i="2"/>
  <c r="DF11" i="2"/>
  <c r="DF12" i="2"/>
  <c r="DF13" i="2"/>
  <c r="DF14" i="2"/>
  <c r="DF15" i="2"/>
  <c r="DF16" i="2"/>
  <c r="DF17" i="2"/>
  <c r="DF18" i="2"/>
  <c r="DF19" i="2"/>
  <c r="DF20" i="2"/>
  <c r="DF21" i="2"/>
  <c r="DF22" i="2"/>
  <c r="DF23" i="2"/>
  <c r="DF24" i="2"/>
  <c r="DF25" i="2"/>
  <c r="DF26" i="2"/>
  <c r="DF27" i="2"/>
  <c r="DF28" i="2"/>
  <c r="DF29" i="2"/>
  <c r="DF30" i="2"/>
  <c r="DF31" i="2"/>
  <c r="DF32" i="2"/>
  <c r="DF33" i="2"/>
  <c r="DF34" i="2"/>
  <c r="DF35" i="2"/>
  <c r="DF36" i="2"/>
  <c r="DF37" i="2"/>
  <c r="DF38" i="2"/>
  <c r="DF39" i="2"/>
  <c r="DF40" i="2"/>
  <c r="DF41" i="2"/>
  <c r="DF42" i="2"/>
  <c r="DF43" i="2"/>
  <c r="DF44" i="2"/>
  <c r="DF45" i="2"/>
  <c r="DF46" i="2"/>
  <c r="DF47" i="2"/>
  <c r="DF48" i="2"/>
  <c r="DF49" i="2"/>
  <c r="DF50" i="2"/>
  <c r="DF51" i="2"/>
  <c r="DF52" i="2"/>
  <c r="DF53" i="2"/>
  <c r="DF54" i="2"/>
  <c r="DF55" i="2"/>
  <c r="DF56" i="2"/>
  <c r="DF57" i="2"/>
  <c r="DH9" i="2"/>
  <c r="DH10" i="2"/>
  <c r="DH11" i="2"/>
  <c r="DH12" i="2"/>
  <c r="DH13" i="2"/>
  <c r="DH14" i="2"/>
  <c r="DH15" i="2"/>
  <c r="DH16" i="2"/>
  <c r="DH17" i="2"/>
  <c r="DH18" i="2"/>
  <c r="DH19" i="2"/>
  <c r="DH20" i="2"/>
  <c r="DH21" i="2"/>
  <c r="DH22" i="2"/>
  <c r="DH23" i="2"/>
  <c r="DH24" i="2"/>
  <c r="DH25" i="2"/>
  <c r="DH26" i="2"/>
  <c r="DH27" i="2"/>
  <c r="DH28" i="2"/>
  <c r="DH29" i="2"/>
  <c r="DH30" i="2"/>
  <c r="DH31" i="2"/>
  <c r="DH32" i="2"/>
  <c r="DH33" i="2"/>
  <c r="DH34" i="2"/>
  <c r="DH35" i="2"/>
  <c r="DH36" i="2"/>
  <c r="DH37" i="2"/>
  <c r="DH38" i="2"/>
  <c r="DH39" i="2"/>
  <c r="DH40" i="2"/>
  <c r="DH41" i="2"/>
  <c r="DH42" i="2"/>
  <c r="DH43" i="2"/>
  <c r="DH44" i="2"/>
  <c r="DH45" i="2"/>
  <c r="DH46" i="2"/>
  <c r="DH47" i="2"/>
  <c r="DH48" i="2"/>
  <c r="DH49" i="2"/>
  <c r="DH50" i="2"/>
  <c r="DH51" i="2"/>
  <c r="DH52" i="2"/>
  <c r="DH53" i="2"/>
  <c r="DH54" i="2"/>
  <c r="DH55" i="2"/>
  <c r="DH56" i="2"/>
  <c r="DH57" i="2"/>
  <c r="DJ9" i="2"/>
  <c r="DJ10" i="2"/>
  <c r="DJ11" i="2"/>
  <c r="DJ12" i="2"/>
  <c r="DJ13" i="2"/>
  <c r="DJ14" i="2"/>
  <c r="DJ15" i="2"/>
  <c r="DJ16" i="2"/>
  <c r="DJ17" i="2"/>
  <c r="DJ18" i="2"/>
  <c r="DJ19" i="2"/>
  <c r="DJ20" i="2"/>
  <c r="DJ21" i="2"/>
  <c r="DJ22" i="2"/>
  <c r="DJ23" i="2"/>
  <c r="DJ24" i="2"/>
  <c r="DJ25" i="2"/>
  <c r="DJ26" i="2"/>
  <c r="DJ27" i="2"/>
  <c r="DJ28" i="2"/>
  <c r="DJ29" i="2"/>
  <c r="DJ30" i="2"/>
  <c r="DJ31" i="2"/>
  <c r="DJ32" i="2"/>
  <c r="DJ33" i="2"/>
  <c r="DJ34" i="2"/>
  <c r="DJ35" i="2"/>
  <c r="DJ36" i="2"/>
  <c r="DJ37" i="2"/>
  <c r="DJ38" i="2"/>
  <c r="DJ39" i="2"/>
  <c r="DJ40" i="2"/>
  <c r="DJ41" i="2"/>
  <c r="DJ42" i="2"/>
  <c r="DJ43" i="2"/>
  <c r="DJ44" i="2"/>
  <c r="DJ45" i="2"/>
  <c r="DJ46" i="2"/>
  <c r="DJ47" i="2"/>
  <c r="DJ48" i="2"/>
  <c r="DJ49" i="2"/>
  <c r="DJ50" i="2"/>
  <c r="DJ51" i="2"/>
  <c r="DJ52" i="2"/>
  <c r="DJ53" i="2"/>
  <c r="DJ54" i="2"/>
  <c r="DJ55" i="2"/>
  <c r="DJ56" i="2"/>
  <c r="DJ57" i="2"/>
  <c r="DL9" i="2"/>
  <c r="DL10" i="2"/>
  <c r="DL11" i="2"/>
  <c r="DL12" i="2"/>
  <c r="DL13" i="2"/>
  <c r="DL14" i="2"/>
  <c r="DL15" i="2"/>
  <c r="DL16" i="2"/>
  <c r="DL17" i="2"/>
  <c r="DL18" i="2"/>
  <c r="DL19" i="2"/>
  <c r="DL20" i="2"/>
  <c r="DL21" i="2"/>
  <c r="DL22" i="2"/>
  <c r="DL23" i="2"/>
  <c r="DL24" i="2"/>
  <c r="DL25" i="2"/>
  <c r="DL26" i="2"/>
  <c r="DL27" i="2"/>
  <c r="DL28" i="2"/>
  <c r="DL29" i="2"/>
  <c r="DL30" i="2"/>
  <c r="DL31" i="2"/>
  <c r="DL32" i="2"/>
  <c r="DL33" i="2"/>
  <c r="DL34" i="2"/>
  <c r="DL35" i="2"/>
  <c r="DL36" i="2"/>
  <c r="DL37" i="2"/>
  <c r="DL38" i="2"/>
  <c r="DL39" i="2"/>
  <c r="DL40" i="2"/>
  <c r="DL41" i="2"/>
  <c r="DL42" i="2"/>
  <c r="DL43" i="2"/>
  <c r="DL44" i="2"/>
  <c r="DL45" i="2"/>
  <c r="DL46" i="2"/>
  <c r="DL47" i="2"/>
  <c r="DL48" i="2"/>
  <c r="DL49" i="2"/>
  <c r="DL50" i="2"/>
  <c r="DL51" i="2"/>
  <c r="DL52" i="2"/>
  <c r="DL53" i="2"/>
  <c r="DL54" i="2"/>
  <c r="DL55" i="2"/>
  <c r="DL56" i="2"/>
  <c r="DL57" i="2"/>
  <c r="DM9" i="2"/>
  <c r="DN9" i="2" s="1"/>
  <c r="DM10" i="2"/>
  <c r="DN10" i="2" s="1"/>
  <c r="DM11" i="2"/>
  <c r="DN11" i="2" s="1"/>
  <c r="DO11" i="2" s="1"/>
  <c r="DM12" i="2"/>
  <c r="DN12" i="2" s="1"/>
  <c r="DM13" i="2"/>
  <c r="DN13" i="2" s="1"/>
  <c r="DM14" i="2"/>
  <c r="DN14" i="2" s="1"/>
  <c r="DM15" i="2"/>
  <c r="DN15" i="2" s="1"/>
  <c r="DO15" i="2" s="1"/>
  <c r="DM16" i="2"/>
  <c r="DN16" i="2" s="1"/>
  <c r="DM17" i="2"/>
  <c r="DN17" i="2" s="1"/>
  <c r="DM18" i="2"/>
  <c r="DN18" i="2" s="1"/>
  <c r="DM19" i="2"/>
  <c r="DN19" i="2" s="1"/>
  <c r="DM20" i="2"/>
  <c r="DN20" i="2" s="1"/>
  <c r="DM21" i="2"/>
  <c r="DN21" i="2" s="1"/>
  <c r="DO21" i="2" s="1"/>
  <c r="DM22" i="2"/>
  <c r="DN22" i="2" s="1"/>
  <c r="DM23" i="2"/>
  <c r="DN23" i="2" s="1"/>
  <c r="DM24" i="2"/>
  <c r="DN24" i="2" s="1"/>
  <c r="DM25" i="2"/>
  <c r="DN25" i="2" s="1"/>
  <c r="DM26" i="2"/>
  <c r="DN26" i="2" s="1"/>
  <c r="DM27" i="2"/>
  <c r="DN27" i="2" s="1"/>
  <c r="DO27" i="2" s="1"/>
  <c r="DM28" i="2"/>
  <c r="DN28" i="2" s="1"/>
  <c r="DM29" i="2"/>
  <c r="DN29" i="2" s="1"/>
  <c r="DM30" i="2"/>
  <c r="DN30" i="2" s="1"/>
  <c r="DM31" i="2"/>
  <c r="DN31" i="2" s="1"/>
  <c r="DO31" i="2" s="1"/>
  <c r="DM32" i="2"/>
  <c r="DN32" i="2" s="1"/>
  <c r="DM33" i="2"/>
  <c r="DN33" i="2" s="1"/>
  <c r="DM34" i="2"/>
  <c r="DN34" i="2" s="1"/>
  <c r="DM35" i="2"/>
  <c r="DN35" i="2" s="1"/>
  <c r="DO35" i="2" s="1"/>
  <c r="DM36" i="2"/>
  <c r="DN36" i="2" s="1"/>
  <c r="DM37" i="2"/>
  <c r="DN37" i="2" s="1"/>
  <c r="DM38" i="2"/>
  <c r="DN38" i="2" s="1"/>
  <c r="DM39" i="2"/>
  <c r="DN39" i="2" s="1"/>
  <c r="DO39" i="2" s="1"/>
  <c r="DM40" i="2"/>
  <c r="DN40" i="2" s="1"/>
  <c r="DM41" i="2"/>
  <c r="DN41" i="2" s="1"/>
  <c r="DM42" i="2"/>
  <c r="DN42" i="2" s="1"/>
  <c r="DM43" i="2"/>
  <c r="DN43" i="2" s="1"/>
  <c r="DO43" i="2" s="1"/>
  <c r="DM44" i="2"/>
  <c r="DN44" i="2" s="1"/>
  <c r="DM45" i="2"/>
  <c r="DN45" i="2" s="1"/>
  <c r="DM46" i="2"/>
  <c r="DN46" i="2" s="1"/>
  <c r="DM47" i="2"/>
  <c r="DN47" i="2" s="1"/>
  <c r="DO47" i="2" s="1"/>
  <c r="DM48" i="2"/>
  <c r="DN48" i="2" s="1"/>
  <c r="DM49" i="2"/>
  <c r="DN49" i="2" s="1"/>
  <c r="DM50" i="2"/>
  <c r="DN50" i="2" s="1"/>
  <c r="DM51" i="2"/>
  <c r="DN51" i="2" s="1"/>
  <c r="DO51" i="2" s="1"/>
  <c r="DM52" i="2"/>
  <c r="DN52" i="2" s="1"/>
  <c r="DM53" i="2"/>
  <c r="DN53" i="2" s="1"/>
  <c r="DM54" i="2"/>
  <c r="DN54" i="2" s="1"/>
  <c r="DM55" i="2"/>
  <c r="DN55" i="2" s="1"/>
  <c r="DO55" i="2" s="1"/>
  <c r="DM56" i="2"/>
  <c r="DN56" i="2" s="1"/>
  <c r="DM57" i="2"/>
  <c r="DN57" i="2" s="1"/>
  <c r="DO57" i="2" s="1"/>
  <c r="AL9" i="2"/>
  <c r="AM9" i="2" s="1"/>
  <c r="AN9" i="2" s="1"/>
  <c r="AL10" i="2"/>
  <c r="AM10" i="2" s="1"/>
  <c r="AN10" i="2" s="1"/>
  <c r="AL11" i="2"/>
  <c r="AM11" i="2" s="1"/>
  <c r="AN11" i="2" s="1"/>
  <c r="AL12" i="2"/>
  <c r="AM12" i="2" s="1"/>
  <c r="AN12" i="2" s="1"/>
  <c r="AL13" i="2"/>
  <c r="AM13" i="2" s="1"/>
  <c r="AN13" i="2" s="1"/>
  <c r="AL14" i="2"/>
  <c r="AM14" i="2" s="1"/>
  <c r="AN14" i="2" s="1"/>
  <c r="AL15" i="2"/>
  <c r="AM15" i="2" s="1"/>
  <c r="AN15" i="2" s="1"/>
  <c r="AL16" i="2"/>
  <c r="AM16" i="2" s="1"/>
  <c r="AN16" i="2" s="1"/>
  <c r="AL17" i="2"/>
  <c r="AM17" i="2" s="1"/>
  <c r="AN17" i="2" s="1"/>
  <c r="AL18" i="2"/>
  <c r="AM18" i="2" s="1"/>
  <c r="AN18" i="2" s="1"/>
  <c r="AL19" i="2"/>
  <c r="AM19" i="2" s="1"/>
  <c r="AN19" i="2" s="1"/>
  <c r="AL20" i="2"/>
  <c r="AM20" i="2" s="1"/>
  <c r="AN20" i="2" s="1"/>
  <c r="AL21" i="2"/>
  <c r="AM21" i="2" s="1"/>
  <c r="AN21" i="2" s="1"/>
  <c r="AL22" i="2"/>
  <c r="AM22" i="2" s="1"/>
  <c r="AN22" i="2" s="1"/>
  <c r="AL23" i="2"/>
  <c r="AM23" i="2" s="1"/>
  <c r="AN23" i="2" s="1"/>
  <c r="AL24" i="2"/>
  <c r="AM24" i="2" s="1"/>
  <c r="AN24" i="2" s="1"/>
  <c r="AL25" i="2"/>
  <c r="AM25" i="2" s="1"/>
  <c r="AN25" i="2" s="1"/>
  <c r="AL26" i="2"/>
  <c r="AM26" i="2" s="1"/>
  <c r="AN26" i="2" s="1"/>
  <c r="AL27" i="2"/>
  <c r="AM27" i="2" s="1"/>
  <c r="AN27" i="2" s="1"/>
  <c r="AL28" i="2"/>
  <c r="AM28" i="2" s="1"/>
  <c r="AN28" i="2" s="1"/>
  <c r="AL29" i="2"/>
  <c r="AM29" i="2" s="1"/>
  <c r="AN29" i="2" s="1"/>
  <c r="AL30" i="2"/>
  <c r="AM30" i="2" s="1"/>
  <c r="AN30" i="2" s="1"/>
  <c r="AL31" i="2"/>
  <c r="AM31" i="2" s="1"/>
  <c r="AN31" i="2" s="1"/>
  <c r="AL32" i="2"/>
  <c r="AM32" i="2" s="1"/>
  <c r="AN32" i="2" s="1"/>
  <c r="AL33" i="2"/>
  <c r="AM33" i="2" s="1"/>
  <c r="AN33" i="2" s="1"/>
  <c r="AL34" i="2"/>
  <c r="AM34" i="2" s="1"/>
  <c r="AN34" i="2" s="1"/>
  <c r="AL35" i="2"/>
  <c r="AM35" i="2" s="1"/>
  <c r="AN35" i="2" s="1"/>
  <c r="AL36" i="2"/>
  <c r="AM36" i="2" s="1"/>
  <c r="AN36" i="2" s="1"/>
  <c r="AL37" i="2"/>
  <c r="AM37" i="2" s="1"/>
  <c r="AN37" i="2" s="1"/>
  <c r="AL38" i="2"/>
  <c r="AM38" i="2" s="1"/>
  <c r="AN38" i="2" s="1"/>
  <c r="AL39" i="2"/>
  <c r="AM39" i="2" s="1"/>
  <c r="AN39" i="2" s="1"/>
  <c r="AL40" i="2"/>
  <c r="AM40" i="2" s="1"/>
  <c r="AN40" i="2" s="1"/>
  <c r="AL41" i="2"/>
  <c r="AM41" i="2" s="1"/>
  <c r="AN41" i="2" s="1"/>
  <c r="AL42" i="2"/>
  <c r="AM42" i="2" s="1"/>
  <c r="AN42" i="2" s="1"/>
  <c r="AL43" i="2"/>
  <c r="AM43" i="2" s="1"/>
  <c r="AN43" i="2" s="1"/>
  <c r="AL44" i="2"/>
  <c r="AM44" i="2" s="1"/>
  <c r="AN44" i="2" s="1"/>
  <c r="AL45" i="2"/>
  <c r="AM45" i="2" s="1"/>
  <c r="AN45" i="2" s="1"/>
  <c r="AL46" i="2"/>
  <c r="AM46" i="2" s="1"/>
  <c r="AN46" i="2" s="1"/>
  <c r="AL47" i="2"/>
  <c r="AM47" i="2" s="1"/>
  <c r="AN47" i="2" s="1"/>
  <c r="AL48" i="2"/>
  <c r="AM48" i="2" s="1"/>
  <c r="AN48" i="2" s="1"/>
  <c r="AL49" i="2"/>
  <c r="AM49" i="2" s="1"/>
  <c r="AN49" i="2" s="1"/>
  <c r="AL50" i="2"/>
  <c r="AM50" i="2" s="1"/>
  <c r="AN50" i="2" s="1"/>
  <c r="AL51" i="2"/>
  <c r="AM51" i="2" s="1"/>
  <c r="AN51" i="2" s="1"/>
  <c r="AL52" i="2"/>
  <c r="AM52" i="2" s="1"/>
  <c r="AN52" i="2" s="1"/>
  <c r="AL53" i="2"/>
  <c r="AM53" i="2" s="1"/>
  <c r="AN53" i="2" s="1"/>
  <c r="AL54" i="2"/>
  <c r="AM54" i="2" s="1"/>
  <c r="AN54" i="2" s="1"/>
  <c r="AL55" i="2"/>
  <c r="AM55" i="2" s="1"/>
  <c r="AN55" i="2" s="1"/>
  <c r="AL56" i="2"/>
  <c r="AM56" i="2" s="1"/>
  <c r="AN56" i="2" s="1"/>
  <c r="AL57" i="2"/>
  <c r="AM57" i="2" s="1"/>
  <c r="AN57" i="2" s="1"/>
  <c r="T9" i="2"/>
  <c r="U9" i="2"/>
  <c r="T10" i="2"/>
  <c r="U10" i="2"/>
  <c r="T11" i="2"/>
  <c r="U11" i="2"/>
  <c r="T12" i="2"/>
  <c r="U12" i="2"/>
  <c r="T13" i="2"/>
  <c r="U13" i="2"/>
  <c r="T14" i="2"/>
  <c r="U14" i="2"/>
  <c r="T15" i="2"/>
  <c r="U15" i="2"/>
  <c r="T16" i="2"/>
  <c r="U16" i="2"/>
  <c r="T17" i="2"/>
  <c r="U17" i="2"/>
  <c r="T18" i="2"/>
  <c r="U18" i="2"/>
  <c r="T19" i="2"/>
  <c r="U19" i="2"/>
  <c r="T20" i="2"/>
  <c r="U20" i="2"/>
  <c r="T21" i="2"/>
  <c r="U21" i="2"/>
  <c r="T22" i="2"/>
  <c r="U22" i="2"/>
  <c r="T23" i="2"/>
  <c r="U23" i="2"/>
  <c r="T24" i="2"/>
  <c r="U24" i="2"/>
  <c r="T25" i="2"/>
  <c r="U25" i="2"/>
  <c r="T26" i="2"/>
  <c r="U26" i="2"/>
  <c r="T27" i="2"/>
  <c r="U27" i="2"/>
  <c r="T28" i="2"/>
  <c r="U28" i="2"/>
  <c r="T29" i="2"/>
  <c r="U29" i="2"/>
  <c r="T30" i="2"/>
  <c r="U30" i="2"/>
  <c r="T31" i="2"/>
  <c r="U31" i="2"/>
  <c r="T32" i="2"/>
  <c r="U32" i="2"/>
  <c r="T33" i="2"/>
  <c r="U33" i="2"/>
  <c r="T34" i="2"/>
  <c r="U34" i="2"/>
  <c r="T35" i="2"/>
  <c r="U35" i="2"/>
  <c r="T36" i="2"/>
  <c r="U36" i="2"/>
  <c r="T37" i="2"/>
  <c r="U37" i="2"/>
  <c r="T38" i="2"/>
  <c r="U38" i="2"/>
  <c r="T39" i="2"/>
  <c r="U39" i="2"/>
  <c r="T40" i="2"/>
  <c r="U40" i="2"/>
  <c r="T41" i="2"/>
  <c r="U41" i="2"/>
  <c r="T42" i="2"/>
  <c r="U42" i="2"/>
  <c r="T43" i="2"/>
  <c r="U43" i="2"/>
  <c r="T44" i="2"/>
  <c r="U44" i="2"/>
  <c r="T45" i="2"/>
  <c r="U45" i="2"/>
  <c r="T46" i="2"/>
  <c r="U46" i="2"/>
  <c r="T47" i="2"/>
  <c r="U47" i="2"/>
  <c r="T48" i="2"/>
  <c r="U48" i="2"/>
  <c r="T49" i="2"/>
  <c r="U49" i="2"/>
  <c r="T50" i="2"/>
  <c r="U50" i="2"/>
  <c r="T51" i="2"/>
  <c r="U51" i="2"/>
  <c r="T52" i="2"/>
  <c r="U52" i="2"/>
  <c r="T53" i="2"/>
  <c r="U53" i="2"/>
  <c r="T54" i="2"/>
  <c r="U54" i="2"/>
  <c r="T55" i="2"/>
  <c r="U55" i="2"/>
  <c r="T56" i="2"/>
  <c r="U56" i="2"/>
  <c r="T57" i="2"/>
  <c r="U57" i="2"/>
  <c r="A9" i="2"/>
  <c r="BI9" i="2" s="1"/>
  <c r="B9" i="2"/>
  <c r="C9" i="2"/>
  <c r="DS9" i="2" s="1"/>
  <c r="A10" i="2"/>
  <c r="BI10" i="2" s="1"/>
  <c r="B10" i="2"/>
  <c r="C10" i="2"/>
  <c r="BJ10" i="2" s="1"/>
  <c r="A11" i="2"/>
  <c r="BI11" i="2" s="1"/>
  <c r="B11" i="2"/>
  <c r="C11" i="2"/>
  <c r="DS11" i="2" s="1"/>
  <c r="A12" i="2"/>
  <c r="BI12" i="2" s="1"/>
  <c r="B12" i="2"/>
  <c r="C12" i="2"/>
  <c r="BJ12" i="2" s="1"/>
  <c r="A13" i="2"/>
  <c r="CB13" i="2" s="1"/>
  <c r="B13" i="2"/>
  <c r="C13" i="2"/>
  <c r="BJ13" i="2" s="1"/>
  <c r="A14" i="2"/>
  <c r="DR14" i="2" s="1"/>
  <c r="B14" i="2"/>
  <c r="C14" i="2"/>
  <c r="BJ14" i="2" s="1"/>
  <c r="A15" i="2"/>
  <c r="BI15" i="2" s="1"/>
  <c r="B15" i="2"/>
  <c r="C15" i="2"/>
  <c r="BJ15" i="2" s="1"/>
  <c r="A16" i="2"/>
  <c r="BI16" i="2" s="1"/>
  <c r="B16" i="2"/>
  <c r="C16" i="2"/>
  <c r="BJ16" i="2" s="1"/>
  <c r="A17" i="2"/>
  <c r="BI17" i="2" s="1"/>
  <c r="B17" i="2"/>
  <c r="C17" i="2"/>
  <c r="BJ17" i="2" s="1"/>
  <c r="A18" i="2"/>
  <c r="DR18" i="2" s="1"/>
  <c r="B18" i="2"/>
  <c r="C18" i="2"/>
  <c r="BJ18" i="2" s="1"/>
  <c r="A19" i="2"/>
  <c r="BI19" i="2" s="1"/>
  <c r="B19" i="2"/>
  <c r="C19" i="2"/>
  <c r="BJ19" i="2" s="1"/>
  <c r="A20" i="2"/>
  <c r="CB20" i="2" s="1"/>
  <c r="B20" i="2"/>
  <c r="C20" i="2"/>
  <c r="AR20" i="2" s="1"/>
  <c r="A21" i="2"/>
  <c r="BI21" i="2" s="1"/>
  <c r="B21" i="2"/>
  <c r="C21" i="2"/>
  <c r="BJ21" i="2" s="1"/>
  <c r="A22" i="2"/>
  <c r="BI22" i="2" s="1"/>
  <c r="B22" i="2"/>
  <c r="C22" i="2"/>
  <c r="DS22" i="2" s="1"/>
  <c r="A23" i="2"/>
  <c r="BI23" i="2" s="1"/>
  <c r="B23" i="2"/>
  <c r="C23" i="2"/>
  <c r="CZ23" i="2" s="1"/>
  <c r="A24" i="2"/>
  <c r="DR24" i="2" s="1"/>
  <c r="B24" i="2"/>
  <c r="C24" i="2"/>
  <c r="BJ24" i="2" s="1"/>
  <c r="A25" i="2"/>
  <c r="DR25" i="2" s="1"/>
  <c r="B25" i="2"/>
  <c r="C25" i="2"/>
  <c r="BJ25" i="2" s="1"/>
  <c r="A26" i="2"/>
  <c r="DR26" i="2" s="1"/>
  <c r="B26" i="2"/>
  <c r="C26" i="2"/>
  <c r="BJ26" i="2" s="1"/>
  <c r="A27" i="2"/>
  <c r="DR27" i="2" s="1"/>
  <c r="B27" i="2"/>
  <c r="C27" i="2"/>
  <c r="BJ27" i="2" s="1"/>
  <c r="A28" i="2"/>
  <c r="DR28" i="2" s="1"/>
  <c r="B28" i="2"/>
  <c r="C28" i="2"/>
  <c r="BJ28" i="2" s="1"/>
  <c r="A29" i="2"/>
  <c r="DR29" i="2" s="1"/>
  <c r="B29" i="2"/>
  <c r="C29" i="2"/>
  <c r="BJ29" i="2" s="1"/>
  <c r="A30" i="2"/>
  <c r="DR30" i="2" s="1"/>
  <c r="B30" i="2"/>
  <c r="C30" i="2"/>
  <c r="BJ30" i="2" s="1"/>
  <c r="A31" i="2"/>
  <c r="DR31" i="2" s="1"/>
  <c r="B31" i="2"/>
  <c r="C31" i="2"/>
  <c r="BJ31" i="2" s="1"/>
  <c r="A32" i="2"/>
  <c r="DR32" i="2" s="1"/>
  <c r="B32" i="2"/>
  <c r="C32" i="2"/>
  <c r="BJ32" i="2" s="1"/>
  <c r="A33" i="2"/>
  <c r="DR33" i="2" s="1"/>
  <c r="B33" i="2"/>
  <c r="C33" i="2"/>
  <c r="BJ33" i="2" s="1"/>
  <c r="A34" i="2"/>
  <c r="DR34" i="2" s="1"/>
  <c r="B34" i="2"/>
  <c r="C34" i="2"/>
  <c r="BJ34" i="2" s="1"/>
  <c r="A35" i="2"/>
  <c r="DR35" i="2" s="1"/>
  <c r="B35" i="2"/>
  <c r="C35" i="2"/>
  <c r="BJ35" i="2" s="1"/>
  <c r="A36" i="2"/>
  <c r="DR36" i="2" s="1"/>
  <c r="B36" i="2"/>
  <c r="C36" i="2"/>
  <c r="BJ36" i="2" s="1"/>
  <c r="A37" i="2"/>
  <c r="DR37" i="2" s="1"/>
  <c r="B37" i="2"/>
  <c r="C37" i="2"/>
  <c r="BJ37" i="2" s="1"/>
  <c r="A38" i="2"/>
  <c r="DR38" i="2" s="1"/>
  <c r="B38" i="2"/>
  <c r="C38" i="2"/>
  <c r="BJ38" i="2" s="1"/>
  <c r="A39" i="2"/>
  <c r="DR39" i="2" s="1"/>
  <c r="B39" i="2"/>
  <c r="C39" i="2"/>
  <c r="BJ39" i="2" s="1"/>
  <c r="A40" i="2"/>
  <c r="DR40" i="2" s="1"/>
  <c r="B40" i="2"/>
  <c r="C40" i="2"/>
  <c r="BJ40" i="2" s="1"/>
  <c r="A41" i="2"/>
  <c r="DR41" i="2" s="1"/>
  <c r="B41" i="2"/>
  <c r="C41" i="2"/>
  <c r="BJ41" i="2" s="1"/>
  <c r="A42" i="2"/>
  <c r="DR42" i="2" s="1"/>
  <c r="B42" i="2"/>
  <c r="C42" i="2"/>
  <c r="BJ42" i="2" s="1"/>
  <c r="A43" i="2"/>
  <c r="DR43" i="2" s="1"/>
  <c r="B43" i="2"/>
  <c r="C43" i="2"/>
  <c r="BJ43" i="2" s="1"/>
  <c r="A44" i="2"/>
  <c r="DR44" i="2" s="1"/>
  <c r="B44" i="2"/>
  <c r="C44" i="2"/>
  <c r="BJ44" i="2" s="1"/>
  <c r="A45" i="2"/>
  <c r="DR45" i="2" s="1"/>
  <c r="B45" i="2"/>
  <c r="C45" i="2"/>
  <c r="BJ45" i="2" s="1"/>
  <c r="A46" i="2"/>
  <c r="DR46" i="2" s="1"/>
  <c r="B46" i="2"/>
  <c r="C46" i="2"/>
  <c r="BJ46" i="2" s="1"/>
  <c r="A47" i="2"/>
  <c r="DR47" i="2" s="1"/>
  <c r="B47" i="2"/>
  <c r="C47" i="2"/>
  <c r="BJ47" i="2" s="1"/>
  <c r="A48" i="2"/>
  <c r="DR48" i="2" s="1"/>
  <c r="B48" i="2"/>
  <c r="C48" i="2"/>
  <c r="BJ48" i="2" s="1"/>
  <c r="A49" i="2"/>
  <c r="DR49" i="2" s="1"/>
  <c r="B49" i="2"/>
  <c r="C49" i="2"/>
  <c r="BJ49" i="2" s="1"/>
  <c r="A50" i="2"/>
  <c r="DR50" i="2" s="1"/>
  <c r="B50" i="2"/>
  <c r="C50" i="2"/>
  <c r="BJ50" i="2" s="1"/>
  <c r="A51" i="2"/>
  <c r="DR51" i="2" s="1"/>
  <c r="B51" i="2"/>
  <c r="C51" i="2"/>
  <c r="BJ51" i="2" s="1"/>
  <c r="A52" i="2"/>
  <c r="DR52" i="2" s="1"/>
  <c r="B52" i="2"/>
  <c r="C52" i="2"/>
  <c r="BJ52" i="2" s="1"/>
  <c r="A53" i="2"/>
  <c r="DR53" i="2" s="1"/>
  <c r="B53" i="2"/>
  <c r="C53" i="2"/>
  <c r="BJ53" i="2" s="1"/>
  <c r="A54" i="2"/>
  <c r="DR54" i="2" s="1"/>
  <c r="B54" i="2"/>
  <c r="C54" i="2"/>
  <c r="BJ54" i="2" s="1"/>
  <c r="A55" i="2"/>
  <c r="DR55" i="2" s="1"/>
  <c r="B55" i="2"/>
  <c r="C55" i="2"/>
  <c r="BJ55" i="2" s="1"/>
  <c r="A56" i="2"/>
  <c r="DR56" i="2" s="1"/>
  <c r="B56" i="2"/>
  <c r="C56" i="2"/>
  <c r="BJ56" i="2" s="1"/>
  <c r="A57" i="2"/>
  <c r="DR57" i="2" s="1"/>
  <c r="B57" i="2"/>
  <c r="C57" i="2"/>
  <c r="BJ57" i="2" s="1"/>
  <c r="AP9" i="2"/>
  <c r="AQ9" i="2"/>
  <c r="AP10" i="2"/>
  <c r="AP11" i="2"/>
  <c r="AQ11" i="2"/>
  <c r="AP12" i="2"/>
  <c r="AP13" i="2"/>
  <c r="AP14" i="2"/>
  <c r="AQ14" i="2"/>
  <c r="AP15" i="2"/>
  <c r="AP16" i="2"/>
  <c r="AP17" i="2"/>
  <c r="AP18" i="2"/>
  <c r="AP19" i="2"/>
  <c r="AP20" i="2"/>
  <c r="AP21" i="2"/>
  <c r="AP22" i="2"/>
  <c r="AP23" i="2"/>
  <c r="AP24" i="2"/>
  <c r="AP25" i="2"/>
  <c r="AP26" i="2"/>
  <c r="AP27" i="2"/>
  <c r="AP28" i="2"/>
  <c r="AP29" i="2"/>
  <c r="AP30" i="2"/>
  <c r="AP31" i="2"/>
  <c r="AP32" i="2"/>
  <c r="AQ32" i="2"/>
  <c r="AP33" i="2"/>
  <c r="AP34" i="2"/>
  <c r="AP35" i="2"/>
  <c r="AP36" i="2"/>
  <c r="AQ36" i="2"/>
  <c r="AP37" i="2"/>
  <c r="AP38" i="2"/>
  <c r="AP39" i="2"/>
  <c r="AP40" i="2"/>
  <c r="AQ40" i="2"/>
  <c r="AP41" i="2"/>
  <c r="AP42" i="2"/>
  <c r="AP43" i="2"/>
  <c r="AP44" i="2"/>
  <c r="AP45" i="2"/>
  <c r="AP46" i="2"/>
  <c r="AP47" i="2"/>
  <c r="AP48" i="2"/>
  <c r="AQ48" i="2"/>
  <c r="AP49" i="2"/>
  <c r="AP50" i="2"/>
  <c r="AP51" i="2"/>
  <c r="AP52" i="2"/>
  <c r="AQ52" i="2"/>
  <c r="AP53" i="2"/>
  <c r="AP54" i="2"/>
  <c r="AP55" i="2"/>
  <c r="AP56" i="2"/>
  <c r="AQ56" i="2"/>
  <c r="AP57" i="2"/>
  <c r="DD8" i="2"/>
  <c r="DO17" i="2" l="1"/>
  <c r="DV17" i="2"/>
  <c r="DW17" i="2" s="1"/>
  <c r="DV15" i="2"/>
  <c r="DW15" i="2" s="1"/>
  <c r="DO37" i="2"/>
  <c r="DV37" i="2"/>
  <c r="DW37" i="2" s="1"/>
  <c r="DO49" i="2"/>
  <c r="DV49" i="2"/>
  <c r="DW49" i="2" s="1"/>
  <c r="DO33" i="2"/>
  <c r="DV33" i="2"/>
  <c r="DW33" i="2" s="1"/>
  <c r="DO53" i="2"/>
  <c r="DV53" i="2"/>
  <c r="DW53" i="2" s="1"/>
  <c r="DO45" i="2"/>
  <c r="DV45" i="2"/>
  <c r="DW45" i="2" s="1"/>
  <c r="DO29" i="2"/>
  <c r="DV29" i="2"/>
  <c r="DW29" i="2" s="1"/>
  <c r="DO19" i="2"/>
  <c r="DV19" i="2"/>
  <c r="DW19" i="2" s="1"/>
  <c r="DO41" i="2"/>
  <c r="DV41" i="2"/>
  <c r="DW41" i="2" s="1"/>
  <c r="DO25" i="2"/>
  <c r="DV25" i="2"/>
  <c r="DW25" i="2" s="1"/>
  <c r="AQ22" i="2"/>
  <c r="AQ44" i="2"/>
  <c r="AQ28" i="2"/>
  <c r="AQ18" i="2"/>
  <c r="DV55" i="2"/>
  <c r="DW55" i="2" s="1"/>
  <c r="DV47" i="2"/>
  <c r="DW47" i="2" s="1"/>
  <c r="DV39" i="2"/>
  <c r="DW39" i="2" s="1"/>
  <c r="DV31" i="2"/>
  <c r="DW31" i="2" s="1"/>
  <c r="DV21" i="2"/>
  <c r="DW21" i="2" s="1"/>
  <c r="DV51" i="2"/>
  <c r="DW51" i="2" s="1"/>
  <c r="DV43" i="2"/>
  <c r="DW43" i="2" s="1"/>
  <c r="DV35" i="2"/>
  <c r="DW35" i="2" s="1"/>
  <c r="DV27" i="2"/>
  <c r="DW27" i="2" s="1"/>
  <c r="AQ54" i="2"/>
  <c r="AQ50" i="2"/>
  <c r="AQ46" i="2"/>
  <c r="AQ42" i="2"/>
  <c r="AQ38" i="2"/>
  <c r="AQ34" i="2"/>
  <c r="AQ30" i="2"/>
  <c r="AQ26" i="2"/>
  <c r="AQ20" i="2"/>
  <c r="AQ16" i="2"/>
  <c r="AQ12" i="2"/>
  <c r="AQ10" i="2"/>
  <c r="CY1" i="3"/>
  <c r="DR1" i="3" s="1"/>
  <c r="AQ24" i="2"/>
  <c r="DV56" i="3"/>
  <c r="DW56" i="3" s="1"/>
  <c r="U56" i="22" s="1"/>
  <c r="DV52" i="3"/>
  <c r="DW52" i="3" s="1"/>
  <c r="U52" i="22" s="1"/>
  <c r="DV48" i="3"/>
  <c r="DW48" i="3" s="1"/>
  <c r="U48" i="22" s="1"/>
  <c r="DV44" i="3"/>
  <c r="DW44" i="3" s="1"/>
  <c r="U44" i="22" s="1"/>
  <c r="DV40" i="3"/>
  <c r="DW40" i="3" s="1"/>
  <c r="U40" i="22" s="1"/>
  <c r="DV36" i="3"/>
  <c r="DW36" i="3" s="1"/>
  <c r="U36" i="22" s="1"/>
  <c r="DV32" i="3"/>
  <c r="DW32" i="3" s="1"/>
  <c r="U32" i="22" s="1"/>
  <c r="DV28" i="3"/>
  <c r="DW28" i="3" s="1"/>
  <c r="U28" i="22" s="1"/>
  <c r="DV24" i="3"/>
  <c r="DW24" i="3" s="1"/>
  <c r="U24" i="22" s="1"/>
  <c r="DV19" i="3"/>
  <c r="DW19" i="3" s="1"/>
  <c r="U19" i="22" s="1"/>
  <c r="DV14" i="3"/>
  <c r="DW14" i="3" s="1"/>
  <c r="U14" i="22" s="1"/>
  <c r="DV55" i="3"/>
  <c r="DV54" i="3"/>
  <c r="DV53" i="3"/>
  <c r="DV51" i="3"/>
  <c r="DV50" i="3"/>
  <c r="DV49" i="3"/>
  <c r="DV47" i="3"/>
  <c r="DV46" i="3"/>
  <c r="DV45" i="3"/>
  <c r="DV43" i="3"/>
  <c r="DV42" i="3"/>
  <c r="DV41" i="3"/>
  <c r="DV39" i="3"/>
  <c r="DV38" i="3"/>
  <c r="DV37" i="3"/>
  <c r="DV35" i="3"/>
  <c r="DV34" i="3"/>
  <c r="DV33" i="3"/>
  <c r="DV31" i="3"/>
  <c r="DV30" i="3"/>
  <c r="DV29" i="3"/>
  <c r="DV27" i="3"/>
  <c r="DV26" i="3"/>
  <c r="DV25" i="3"/>
  <c r="DV22" i="3"/>
  <c r="DV21" i="3"/>
  <c r="DV20" i="3"/>
  <c r="DV18" i="3"/>
  <c r="DV17" i="3"/>
  <c r="DV16" i="3"/>
  <c r="S13" i="22"/>
  <c r="DV13" i="3"/>
  <c r="DW13" i="3" s="1"/>
  <c r="U13" i="22" s="1"/>
  <c r="S12" i="22"/>
  <c r="DV12" i="3"/>
  <c r="DW12" i="3" s="1"/>
  <c r="U12" i="22" s="1"/>
  <c r="S15" i="22"/>
  <c r="DV15" i="3"/>
  <c r="DW15" i="3" s="1"/>
  <c r="U15" i="22" s="1"/>
  <c r="CW15" i="3"/>
  <c r="R15" i="22"/>
  <c r="DX52" i="3"/>
  <c r="DY52" i="3" s="1"/>
  <c r="V52" i="22" s="1"/>
  <c r="AW52" i="22" s="1"/>
  <c r="DX40" i="3"/>
  <c r="DY40" i="3" s="1"/>
  <c r="V40" i="22" s="1"/>
  <c r="AW40" i="22" s="1"/>
  <c r="DX28" i="3"/>
  <c r="DY28" i="3" s="1"/>
  <c r="V28" i="22" s="1"/>
  <c r="AW28" i="22" s="1"/>
  <c r="DV57" i="3"/>
  <c r="DW57" i="3" s="1"/>
  <c r="U57" i="22" s="1"/>
  <c r="P11" i="22"/>
  <c r="DV11" i="3"/>
  <c r="DW11" i="3" s="1"/>
  <c r="U11" i="22" s="1"/>
  <c r="P10" i="22"/>
  <c r="DV10" i="3"/>
  <c r="DW10" i="3" s="1"/>
  <c r="U10" i="22" s="1"/>
  <c r="P9" i="22"/>
  <c r="DV9" i="3"/>
  <c r="DW9" i="3" s="1"/>
  <c r="U9" i="22" s="1"/>
  <c r="DT57" i="3"/>
  <c r="DT56" i="3"/>
  <c r="DU56" i="3" s="1"/>
  <c r="T56" i="22" s="1"/>
  <c r="DT55" i="3"/>
  <c r="DU55" i="3" s="1"/>
  <c r="T55" i="22" s="1"/>
  <c r="DT54" i="3"/>
  <c r="DU54" i="3" s="1"/>
  <c r="T54" i="22" s="1"/>
  <c r="DT53" i="3"/>
  <c r="DU53" i="3" s="1"/>
  <c r="T53" i="22" s="1"/>
  <c r="DT52" i="3"/>
  <c r="DU52" i="3" s="1"/>
  <c r="T52" i="22" s="1"/>
  <c r="DT51" i="3"/>
  <c r="DU51" i="3" s="1"/>
  <c r="T51" i="22" s="1"/>
  <c r="DT50" i="3"/>
  <c r="DU50" i="3" s="1"/>
  <c r="T50" i="22" s="1"/>
  <c r="DT49" i="3"/>
  <c r="DU49" i="3" s="1"/>
  <c r="T49" i="22" s="1"/>
  <c r="DT48" i="3"/>
  <c r="DU48" i="3" s="1"/>
  <c r="T48" i="22" s="1"/>
  <c r="DT47" i="3"/>
  <c r="DU47" i="3" s="1"/>
  <c r="T47" i="22" s="1"/>
  <c r="DT46" i="3"/>
  <c r="DU46" i="3" s="1"/>
  <c r="T46" i="22" s="1"/>
  <c r="DT45" i="3"/>
  <c r="DU45" i="3" s="1"/>
  <c r="T45" i="22" s="1"/>
  <c r="DT44" i="3"/>
  <c r="DU44" i="3" s="1"/>
  <c r="T44" i="22" s="1"/>
  <c r="DT43" i="3"/>
  <c r="DU43" i="3" s="1"/>
  <c r="T43" i="22" s="1"/>
  <c r="DT42" i="3"/>
  <c r="DU42" i="3" s="1"/>
  <c r="T42" i="22" s="1"/>
  <c r="DT41" i="3"/>
  <c r="DU41" i="3" s="1"/>
  <c r="T41" i="22" s="1"/>
  <c r="DT40" i="3"/>
  <c r="DU40" i="3" s="1"/>
  <c r="T40" i="22" s="1"/>
  <c r="DT39" i="3"/>
  <c r="DU39" i="3" s="1"/>
  <c r="T39" i="22" s="1"/>
  <c r="DT38" i="3"/>
  <c r="DU38" i="3" s="1"/>
  <c r="T38" i="22" s="1"/>
  <c r="DT37" i="3"/>
  <c r="DU37" i="3" s="1"/>
  <c r="T37" i="22" s="1"/>
  <c r="DT36" i="3"/>
  <c r="DU36" i="3" s="1"/>
  <c r="T36" i="22" s="1"/>
  <c r="DT35" i="3"/>
  <c r="DU35" i="3" s="1"/>
  <c r="T35" i="22" s="1"/>
  <c r="DT34" i="3"/>
  <c r="DU34" i="3" s="1"/>
  <c r="T34" i="22" s="1"/>
  <c r="DT33" i="3"/>
  <c r="DU33" i="3" s="1"/>
  <c r="T33" i="22" s="1"/>
  <c r="DT32" i="3"/>
  <c r="DU32" i="3" s="1"/>
  <c r="T32" i="22" s="1"/>
  <c r="DT31" i="3"/>
  <c r="DU31" i="3" s="1"/>
  <c r="T31" i="22" s="1"/>
  <c r="DT30" i="3"/>
  <c r="DU30" i="3" s="1"/>
  <c r="T30" i="22" s="1"/>
  <c r="DT29" i="3"/>
  <c r="DU29" i="3" s="1"/>
  <c r="T29" i="22" s="1"/>
  <c r="DT28" i="3"/>
  <c r="DU28" i="3" s="1"/>
  <c r="T28" i="22" s="1"/>
  <c r="DT27" i="3"/>
  <c r="DU27" i="3" s="1"/>
  <c r="T27" i="22" s="1"/>
  <c r="DT26" i="3"/>
  <c r="DU26" i="3" s="1"/>
  <c r="T26" i="22" s="1"/>
  <c r="DT25" i="3"/>
  <c r="DU25" i="3" s="1"/>
  <c r="T25" i="22" s="1"/>
  <c r="DT24" i="3"/>
  <c r="DU24" i="3" s="1"/>
  <c r="T24" i="22" s="1"/>
  <c r="DT22" i="3"/>
  <c r="DU22" i="3" s="1"/>
  <c r="T22" i="22" s="1"/>
  <c r="DT21" i="3"/>
  <c r="DU21" i="3" s="1"/>
  <c r="T21" i="22" s="1"/>
  <c r="DT20" i="3"/>
  <c r="DU20" i="3" s="1"/>
  <c r="T20" i="22" s="1"/>
  <c r="DT19" i="3"/>
  <c r="DU19" i="3" s="1"/>
  <c r="T19" i="22" s="1"/>
  <c r="DT18" i="3"/>
  <c r="DU18" i="3" s="1"/>
  <c r="T18" i="22" s="1"/>
  <c r="DT17" i="3"/>
  <c r="DU17" i="3" s="1"/>
  <c r="T17" i="22" s="1"/>
  <c r="R16" i="3"/>
  <c r="N16" i="22" s="1"/>
  <c r="DT16" i="3"/>
  <c r="DU16" i="3" s="1"/>
  <c r="T16" i="22" s="1"/>
  <c r="R9" i="3"/>
  <c r="N9" i="22" s="1"/>
  <c r="DT9" i="3"/>
  <c r="DT10" i="3"/>
  <c r="R15" i="3"/>
  <c r="N15" i="22" s="1"/>
  <c r="DT15" i="3"/>
  <c r="DU15" i="3" s="1"/>
  <c r="T15" i="22" s="1"/>
  <c r="R14" i="3"/>
  <c r="N14" i="22" s="1"/>
  <c r="DT14" i="3"/>
  <c r="DU14" i="3" s="1"/>
  <c r="T14" i="22" s="1"/>
  <c r="DT13" i="3"/>
  <c r="DU13" i="3" s="1"/>
  <c r="T13" i="22" s="1"/>
  <c r="R12" i="3"/>
  <c r="N12" i="22" s="1"/>
  <c r="DT12" i="3"/>
  <c r="DU12" i="3" s="1"/>
  <c r="T12" i="22" s="1"/>
  <c r="R11" i="3"/>
  <c r="N11" i="22" s="1"/>
  <c r="DT11" i="3"/>
  <c r="DV57" i="2"/>
  <c r="DW57" i="2" s="1"/>
  <c r="DX55" i="2"/>
  <c r="DY55" i="2" s="1"/>
  <c r="DX43" i="2"/>
  <c r="DY43" i="2" s="1"/>
  <c r="DX39" i="2"/>
  <c r="DY39" i="2" s="1"/>
  <c r="DX37" i="2"/>
  <c r="DY37" i="2" s="1"/>
  <c r="DX33" i="2"/>
  <c r="DY33" i="2" s="1"/>
  <c r="DX27" i="2"/>
  <c r="DY27" i="2" s="1"/>
  <c r="AR56" i="2"/>
  <c r="AR54" i="2"/>
  <c r="AR52" i="2"/>
  <c r="AR50" i="2"/>
  <c r="AR48" i="2"/>
  <c r="AR46" i="2"/>
  <c r="AR44" i="2"/>
  <c r="AR42" i="2"/>
  <c r="AR40" i="2"/>
  <c r="AR38" i="2"/>
  <c r="AR36" i="2"/>
  <c r="AR34" i="2"/>
  <c r="AR32" i="2"/>
  <c r="AR30" i="2"/>
  <c r="AR28" i="2"/>
  <c r="AR26" i="2"/>
  <c r="AR24" i="2"/>
  <c r="AR21" i="2"/>
  <c r="AR19" i="2"/>
  <c r="AR17" i="2"/>
  <c r="AR15" i="2"/>
  <c r="AR13" i="2"/>
  <c r="AR11" i="2"/>
  <c r="AR9" i="2"/>
  <c r="DS57" i="2"/>
  <c r="DS56" i="2"/>
  <c r="DS55" i="2"/>
  <c r="DS54" i="2"/>
  <c r="DS53" i="2"/>
  <c r="DS52" i="2"/>
  <c r="DS51" i="2"/>
  <c r="DS50" i="2"/>
  <c r="DS49" i="2"/>
  <c r="DS48" i="2"/>
  <c r="DS47" i="2"/>
  <c r="DS46" i="2"/>
  <c r="DS45" i="2"/>
  <c r="DS44" i="2"/>
  <c r="DS43" i="2"/>
  <c r="DS42" i="2"/>
  <c r="DS41" i="2"/>
  <c r="DS40" i="2"/>
  <c r="DS39" i="2"/>
  <c r="DS38" i="2"/>
  <c r="DS37" i="2"/>
  <c r="DS36" i="2"/>
  <c r="DS35" i="2"/>
  <c r="DS34" i="2"/>
  <c r="DS33" i="2"/>
  <c r="DS32" i="2"/>
  <c r="DS31" i="2"/>
  <c r="DS30" i="2"/>
  <c r="DS29" i="2"/>
  <c r="DS28" i="2"/>
  <c r="DS27" i="2"/>
  <c r="DS26" i="2"/>
  <c r="DS25" i="2"/>
  <c r="DS24" i="2"/>
  <c r="DR23" i="2"/>
  <c r="DR22" i="2"/>
  <c r="DS21" i="2"/>
  <c r="DS20" i="2"/>
  <c r="DS19" i="2"/>
  <c r="DS18" i="2"/>
  <c r="DR17" i="2"/>
  <c r="DR16" i="2"/>
  <c r="DS15" i="2"/>
  <c r="DS14" i="2"/>
  <c r="DS13" i="2"/>
  <c r="DR12" i="2"/>
  <c r="DR11" i="2"/>
  <c r="DR10" i="2"/>
  <c r="DR9" i="2"/>
  <c r="CY57" i="2"/>
  <c r="CY56" i="2"/>
  <c r="CY55" i="2"/>
  <c r="CY54" i="2"/>
  <c r="CY53" i="2"/>
  <c r="CY52" i="2"/>
  <c r="CY51" i="2"/>
  <c r="CY50" i="2"/>
  <c r="CY49" i="2"/>
  <c r="CY48" i="2"/>
  <c r="CY47" i="2"/>
  <c r="CY46" i="2"/>
  <c r="CY45" i="2"/>
  <c r="CY44" i="2"/>
  <c r="CY43" i="2"/>
  <c r="CY42" i="2"/>
  <c r="CY41" i="2"/>
  <c r="CY40" i="2"/>
  <c r="CY39" i="2"/>
  <c r="CY38" i="2"/>
  <c r="CY37" i="2"/>
  <c r="CY36" i="2"/>
  <c r="CY35" i="2"/>
  <c r="CY34" i="2"/>
  <c r="CY33" i="2"/>
  <c r="CY32" i="2"/>
  <c r="CY31" i="2"/>
  <c r="CY30" i="2"/>
  <c r="CY29" i="2"/>
  <c r="CY28" i="2"/>
  <c r="CY27" i="2"/>
  <c r="CY26" i="2"/>
  <c r="CY25" i="2"/>
  <c r="CY24" i="2"/>
  <c r="CZ22" i="2"/>
  <c r="CZ21" i="2"/>
  <c r="CZ20" i="2"/>
  <c r="CY19" i="2"/>
  <c r="CY18" i="2"/>
  <c r="CY17" i="2"/>
  <c r="CY16" i="2"/>
  <c r="CY15" i="2"/>
  <c r="CY14" i="2"/>
  <c r="CZ12" i="2"/>
  <c r="CZ11" i="2"/>
  <c r="CZ10" i="2"/>
  <c r="CZ9" i="2"/>
  <c r="CB57" i="2"/>
  <c r="CB56" i="2"/>
  <c r="CB55" i="2"/>
  <c r="CB54" i="2"/>
  <c r="CB53" i="2"/>
  <c r="CB52" i="2"/>
  <c r="CB51" i="2"/>
  <c r="CB50" i="2"/>
  <c r="CB49" i="2"/>
  <c r="CB48" i="2"/>
  <c r="CB47" i="2"/>
  <c r="CB46" i="2"/>
  <c r="CB45" i="2"/>
  <c r="CB44" i="2"/>
  <c r="CB43" i="2"/>
  <c r="CB42" i="2"/>
  <c r="CB41" i="2"/>
  <c r="CB40" i="2"/>
  <c r="CB39" i="2"/>
  <c r="CB38" i="2"/>
  <c r="CB37" i="2"/>
  <c r="CB36" i="2"/>
  <c r="CB35" i="2"/>
  <c r="CB34" i="2"/>
  <c r="CB33" i="2"/>
  <c r="CB32" i="2"/>
  <c r="CB31" i="2"/>
  <c r="CB30" i="2"/>
  <c r="CB29" i="2"/>
  <c r="CB28" i="2"/>
  <c r="CB27" i="2"/>
  <c r="CB26" i="2"/>
  <c r="CB25" i="2"/>
  <c r="CB24" i="2"/>
  <c r="CC22" i="2"/>
  <c r="CC21" i="2"/>
  <c r="CC20" i="2"/>
  <c r="CB19" i="2"/>
  <c r="CB18" i="2"/>
  <c r="CB17" i="2"/>
  <c r="CB16" i="2"/>
  <c r="CB15" i="2"/>
  <c r="CB14" i="2"/>
  <c r="CC12" i="2"/>
  <c r="CC11" i="2"/>
  <c r="CC10" i="2"/>
  <c r="CC9" i="2"/>
  <c r="BI57" i="2"/>
  <c r="BI56" i="2"/>
  <c r="BI55" i="2"/>
  <c r="BI54" i="2"/>
  <c r="BI53" i="2"/>
  <c r="BI52" i="2"/>
  <c r="BI51" i="2"/>
  <c r="BI50" i="2"/>
  <c r="BI49" i="2"/>
  <c r="BI48" i="2"/>
  <c r="BI47" i="2"/>
  <c r="BI46" i="2"/>
  <c r="BI45" i="2"/>
  <c r="BI44" i="2"/>
  <c r="BI43" i="2"/>
  <c r="BI42" i="2"/>
  <c r="BI41" i="2"/>
  <c r="BI40" i="2"/>
  <c r="BI39" i="2"/>
  <c r="BI38" i="2"/>
  <c r="BI37" i="2"/>
  <c r="BI36" i="2"/>
  <c r="BI35" i="2"/>
  <c r="BI34" i="2"/>
  <c r="BI33" i="2"/>
  <c r="BI32" i="2"/>
  <c r="BI31" i="2"/>
  <c r="BI30" i="2"/>
  <c r="BI29" i="2"/>
  <c r="BI28" i="2"/>
  <c r="BI27" i="2"/>
  <c r="BI26" i="2"/>
  <c r="BI25" i="2"/>
  <c r="BI24" i="2"/>
  <c r="BJ22" i="2"/>
  <c r="BJ20" i="2"/>
  <c r="BI18" i="2"/>
  <c r="BI14" i="2"/>
  <c r="BJ11" i="2"/>
  <c r="BJ9" i="2"/>
  <c r="BJ8" i="3"/>
  <c r="CZ8" i="3"/>
  <c r="DS8" i="3"/>
  <c r="AQ8" i="3"/>
  <c r="CB8" i="3"/>
  <c r="CZ57" i="3"/>
  <c r="CC57" i="3"/>
  <c r="BJ57" i="3"/>
  <c r="AR57" i="3"/>
  <c r="DS57" i="3"/>
  <c r="DR57" i="3"/>
  <c r="CY57" i="3"/>
  <c r="CB57" i="3"/>
  <c r="BI57" i="3"/>
  <c r="AQ57" i="3"/>
  <c r="CZ55" i="3"/>
  <c r="CC55" i="3"/>
  <c r="BJ55" i="3"/>
  <c r="AR55" i="3"/>
  <c r="DS55" i="3"/>
  <c r="DR55" i="3"/>
  <c r="CY55" i="3"/>
  <c r="CB55" i="3"/>
  <c r="BI55" i="3"/>
  <c r="AQ55" i="3"/>
  <c r="CZ53" i="3"/>
  <c r="CC53" i="3"/>
  <c r="BJ53" i="3"/>
  <c r="AR53" i="3"/>
  <c r="DS53" i="3"/>
  <c r="DR53" i="3"/>
  <c r="CY53" i="3"/>
  <c r="CB53" i="3"/>
  <c r="BI53" i="3"/>
  <c r="AQ53" i="3"/>
  <c r="CZ51" i="3"/>
  <c r="CC51" i="3"/>
  <c r="BJ51" i="3"/>
  <c r="AR51" i="3"/>
  <c r="DS51" i="3"/>
  <c r="DR51" i="3"/>
  <c r="CY51" i="3"/>
  <c r="CB51" i="3"/>
  <c r="BI51" i="3"/>
  <c r="AQ51" i="3"/>
  <c r="CZ49" i="3"/>
  <c r="CC49" i="3"/>
  <c r="BJ49" i="3"/>
  <c r="AR49" i="3"/>
  <c r="DS49" i="3"/>
  <c r="DR49" i="3"/>
  <c r="CY49" i="3"/>
  <c r="CB49" i="3"/>
  <c r="BI49" i="3"/>
  <c r="AQ49" i="3"/>
  <c r="CZ47" i="3"/>
  <c r="CC47" i="3"/>
  <c r="BJ47" i="3"/>
  <c r="AR47" i="3"/>
  <c r="DS47" i="3"/>
  <c r="DR47" i="3"/>
  <c r="CY47" i="3"/>
  <c r="CB47" i="3"/>
  <c r="BI47" i="3"/>
  <c r="AQ47" i="3"/>
  <c r="CZ45" i="3"/>
  <c r="CC45" i="3"/>
  <c r="BJ45" i="3"/>
  <c r="AR45" i="3"/>
  <c r="DS45" i="3"/>
  <c r="DR45" i="3"/>
  <c r="CY45" i="3"/>
  <c r="CB45" i="3"/>
  <c r="BI45" i="3"/>
  <c r="AQ45" i="3"/>
  <c r="CZ43" i="3"/>
  <c r="CC43" i="3"/>
  <c r="BJ43" i="3"/>
  <c r="AR43" i="3"/>
  <c r="DS43" i="3"/>
  <c r="DR43" i="3"/>
  <c r="CY43" i="3"/>
  <c r="CB43" i="3"/>
  <c r="BI43" i="3"/>
  <c r="AQ43" i="3"/>
  <c r="CZ41" i="3"/>
  <c r="CC41" i="3"/>
  <c r="BJ41" i="3"/>
  <c r="AR41" i="3"/>
  <c r="DS41" i="3"/>
  <c r="DR41" i="3"/>
  <c r="CY41" i="3"/>
  <c r="CB41" i="3"/>
  <c r="BI41" i="3"/>
  <c r="AQ41" i="3"/>
  <c r="CZ39" i="3"/>
  <c r="CC39" i="3"/>
  <c r="BJ39" i="3"/>
  <c r="AR39" i="3"/>
  <c r="DS39" i="3"/>
  <c r="DR39" i="3"/>
  <c r="CY39" i="3"/>
  <c r="CB39" i="3"/>
  <c r="BI39" i="3"/>
  <c r="AQ39" i="3"/>
  <c r="CZ37" i="3"/>
  <c r="CC37" i="3"/>
  <c r="BJ37" i="3"/>
  <c r="AR37" i="3"/>
  <c r="DS37" i="3"/>
  <c r="DR37" i="3"/>
  <c r="CY37" i="3"/>
  <c r="CB37" i="3"/>
  <c r="BI37" i="3"/>
  <c r="AQ37" i="3"/>
  <c r="CZ35" i="3"/>
  <c r="CC35" i="3"/>
  <c r="BJ35" i="3"/>
  <c r="AR35" i="3"/>
  <c r="DS35" i="3"/>
  <c r="DR35" i="3"/>
  <c r="CY35" i="3"/>
  <c r="CB35" i="3"/>
  <c r="BI35" i="3"/>
  <c r="AQ35" i="3"/>
  <c r="CZ33" i="3"/>
  <c r="CC33" i="3"/>
  <c r="BJ33" i="3"/>
  <c r="AR33" i="3"/>
  <c r="DS33" i="3"/>
  <c r="DR33" i="3"/>
  <c r="CY33" i="3"/>
  <c r="CB33" i="3"/>
  <c r="BI33" i="3"/>
  <c r="AQ33" i="3"/>
  <c r="CZ31" i="3"/>
  <c r="CC31" i="3"/>
  <c r="BJ31" i="3"/>
  <c r="AR31" i="3"/>
  <c r="DS31" i="3"/>
  <c r="DR31" i="3"/>
  <c r="CY31" i="3"/>
  <c r="CB31" i="3"/>
  <c r="BI31" i="3"/>
  <c r="AQ31" i="3"/>
  <c r="CZ29" i="3"/>
  <c r="CC29" i="3"/>
  <c r="BJ29" i="3"/>
  <c r="AR29" i="3"/>
  <c r="DS29" i="3"/>
  <c r="DR29" i="3"/>
  <c r="CY29" i="3"/>
  <c r="CB29" i="3"/>
  <c r="BI29" i="3"/>
  <c r="AQ29" i="3"/>
  <c r="CZ27" i="3"/>
  <c r="CC27" i="3"/>
  <c r="BJ27" i="3"/>
  <c r="AR27" i="3"/>
  <c r="DS27" i="3"/>
  <c r="DR27" i="3"/>
  <c r="CY27" i="3"/>
  <c r="CB27" i="3"/>
  <c r="BI27" i="3"/>
  <c r="AQ27" i="3"/>
  <c r="CZ25" i="3"/>
  <c r="CC25" i="3"/>
  <c r="BJ25" i="3"/>
  <c r="AR25" i="3"/>
  <c r="DS25" i="3"/>
  <c r="DR25" i="3"/>
  <c r="CY25" i="3"/>
  <c r="CB25" i="3"/>
  <c r="BI25" i="3"/>
  <c r="AQ25" i="3"/>
  <c r="CY23" i="3"/>
  <c r="CB23" i="3"/>
  <c r="BI23" i="3"/>
  <c r="AQ23" i="3"/>
  <c r="DR23" i="3"/>
  <c r="DS21" i="3"/>
  <c r="CZ21" i="3"/>
  <c r="CC21" i="3"/>
  <c r="BJ21" i="3"/>
  <c r="AR21" i="3"/>
  <c r="CY21" i="3"/>
  <c r="CB21" i="3"/>
  <c r="BI21" i="3"/>
  <c r="AQ21" i="3"/>
  <c r="DR21" i="3"/>
  <c r="DS19" i="3"/>
  <c r="CZ19" i="3"/>
  <c r="CC19" i="3"/>
  <c r="BJ19" i="3"/>
  <c r="AR19" i="3"/>
  <c r="CY19" i="3"/>
  <c r="CB19" i="3"/>
  <c r="BI19" i="3"/>
  <c r="AQ19" i="3"/>
  <c r="DR19" i="3"/>
  <c r="DS17" i="3"/>
  <c r="CZ17" i="3"/>
  <c r="CC17" i="3"/>
  <c r="BJ17" i="3"/>
  <c r="AR17" i="3"/>
  <c r="CY17" i="3"/>
  <c r="CB17" i="3"/>
  <c r="BI17" i="3"/>
  <c r="AQ17" i="3"/>
  <c r="DR17" i="3"/>
  <c r="DS15" i="3"/>
  <c r="CZ15" i="3"/>
  <c r="CC15" i="3"/>
  <c r="BJ15" i="3"/>
  <c r="AR15" i="3"/>
  <c r="CY15" i="3"/>
  <c r="CB15" i="3"/>
  <c r="BI15" i="3"/>
  <c r="AQ15" i="3"/>
  <c r="DR15" i="3"/>
  <c r="AQ57" i="2"/>
  <c r="AQ55" i="2"/>
  <c r="AQ53" i="2"/>
  <c r="AQ51" i="2"/>
  <c r="AQ49" i="2"/>
  <c r="AQ47" i="2"/>
  <c r="AQ45" i="2"/>
  <c r="AQ43" i="2"/>
  <c r="AQ41" i="2"/>
  <c r="AQ39" i="2"/>
  <c r="AQ37" i="2"/>
  <c r="AQ35" i="2"/>
  <c r="AQ33" i="2"/>
  <c r="AQ31" i="2"/>
  <c r="AQ29" i="2"/>
  <c r="AQ27" i="2"/>
  <c r="AQ25" i="2"/>
  <c r="AQ23" i="2"/>
  <c r="AQ21" i="2"/>
  <c r="AQ19" i="2"/>
  <c r="AQ17" i="2"/>
  <c r="AQ15" i="2"/>
  <c r="AR57" i="2"/>
  <c r="AR55" i="2"/>
  <c r="AR53" i="2"/>
  <c r="AR51" i="2"/>
  <c r="AR49" i="2"/>
  <c r="AR47" i="2"/>
  <c r="AR45" i="2"/>
  <c r="AR43" i="2"/>
  <c r="AR41" i="2"/>
  <c r="AR39" i="2"/>
  <c r="AR37" i="2"/>
  <c r="AR35" i="2"/>
  <c r="AR33" i="2"/>
  <c r="AR31" i="2"/>
  <c r="AR29" i="2"/>
  <c r="AR27" i="2"/>
  <c r="AR25" i="2"/>
  <c r="AR22" i="2"/>
  <c r="AR18" i="2"/>
  <c r="AR16" i="2"/>
  <c r="AR14" i="2"/>
  <c r="AR12" i="2"/>
  <c r="AR10" i="2"/>
  <c r="DR21" i="2"/>
  <c r="DR19" i="2"/>
  <c r="DS17" i="2"/>
  <c r="DS16" i="2"/>
  <c r="DR15" i="2"/>
  <c r="DS12" i="2"/>
  <c r="DS10" i="2"/>
  <c r="CZ57" i="2"/>
  <c r="CZ56" i="2"/>
  <c r="CZ55" i="2"/>
  <c r="CZ54" i="2"/>
  <c r="CZ53" i="2"/>
  <c r="CZ52" i="2"/>
  <c r="CZ51" i="2"/>
  <c r="CZ50" i="2"/>
  <c r="CZ49" i="2"/>
  <c r="CZ48" i="2"/>
  <c r="CZ47" i="2"/>
  <c r="CZ46" i="2"/>
  <c r="CZ45" i="2"/>
  <c r="CZ44" i="2"/>
  <c r="CZ43" i="2"/>
  <c r="CZ42" i="2"/>
  <c r="CZ41" i="2"/>
  <c r="CZ40" i="2"/>
  <c r="CZ39" i="2"/>
  <c r="CZ38" i="2"/>
  <c r="CZ37" i="2"/>
  <c r="CZ36" i="2"/>
  <c r="CZ35" i="2"/>
  <c r="CZ34" i="2"/>
  <c r="CZ33" i="2"/>
  <c r="CZ32" i="2"/>
  <c r="CZ31" i="2"/>
  <c r="CZ30" i="2"/>
  <c r="CZ29" i="2"/>
  <c r="CZ28" i="2"/>
  <c r="CZ27" i="2"/>
  <c r="CZ26" i="2"/>
  <c r="CZ25" i="2"/>
  <c r="CZ24" i="2"/>
  <c r="CY23" i="2"/>
  <c r="CY22" i="2"/>
  <c r="CY21" i="2"/>
  <c r="CZ19" i="2"/>
  <c r="CZ18" i="2"/>
  <c r="CZ17" i="2"/>
  <c r="CZ16" i="2"/>
  <c r="CZ15" i="2"/>
  <c r="CZ14" i="2"/>
  <c r="CZ13" i="2"/>
  <c r="CY12" i="2"/>
  <c r="CY11" i="2"/>
  <c r="CY10" i="2"/>
  <c r="CY9" i="2"/>
  <c r="CC57" i="2"/>
  <c r="CC56" i="2"/>
  <c r="CC55" i="2"/>
  <c r="CC54" i="2"/>
  <c r="CC53" i="2"/>
  <c r="CC52" i="2"/>
  <c r="CC51" i="2"/>
  <c r="CC50" i="2"/>
  <c r="CC49" i="2"/>
  <c r="CC48" i="2"/>
  <c r="CC47" i="2"/>
  <c r="CC46" i="2"/>
  <c r="CC45" i="2"/>
  <c r="CC44" i="2"/>
  <c r="CC43" i="2"/>
  <c r="CC42" i="2"/>
  <c r="CC41" i="2"/>
  <c r="CC40" i="2"/>
  <c r="CC39" i="2"/>
  <c r="CC38" i="2"/>
  <c r="CC37" i="2"/>
  <c r="CC36" i="2"/>
  <c r="CC35" i="2"/>
  <c r="CC34" i="2"/>
  <c r="CC33" i="2"/>
  <c r="CC32" i="2"/>
  <c r="CC31" i="2"/>
  <c r="CC30" i="2"/>
  <c r="CC29" i="2"/>
  <c r="CC28" i="2"/>
  <c r="CC27" i="2"/>
  <c r="CC26" i="2"/>
  <c r="CC25" i="2"/>
  <c r="CC24" i="2"/>
  <c r="CB23" i="2"/>
  <c r="CB22" i="2"/>
  <c r="CB21" i="2"/>
  <c r="CC19" i="2"/>
  <c r="CC18" i="2"/>
  <c r="CC17" i="2"/>
  <c r="CC16" i="2"/>
  <c r="CC15" i="2"/>
  <c r="CC14" i="2"/>
  <c r="CC13" i="2"/>
  <c r="CB12" i="2"/>
  <c r="CB11" i="2"/>
  <c r="CB10" i="2"/>
  <c r="CB9" i="2"/>
  <c r="AR56" i="3"/>
  <c r="AR54" i="3"/>
  <c r="AR52" i="3"/>
  <c r="AR50" i="3"/>
  <c r="AR48" i="3"/>
  <c r="AR46" i="3"/>
  <c r="AR44" i="3"/>
  <c r="AR42" i="3"/>
  <c r="AR40" i="3"/>
  <c r="AR38" i="3"/>
  <c r="AR36" i="3"/>
  <c r="AR34" i="3"/>
  <c r="AR32" i="3"/>
  <c r="AR30" i="3"/>
  <c r="AR28" i="3"/>
  <c r="AR26" i="3"/>
  <c r="AR24" i="3"/>
  <c r="AQ22" i="3"/>
  <c r="AQ20" i="3"/>
  <c r="AQ18" i="3"/>
  <c r="AQ16" i="3"/>
  <c r="AQ14" i="3"/>
  <c r="AR13" i="3"/>
  <c r="AR12" i="3"/>
  <c r="AQ10" i="3"/>
  <c r="AR9" i="3"/>
  <c r="BI56" i="3"/>
  <c r="BI54" i="3"/>
  <c r="BI52" i="3"/>
  <c r="BI50" i="3"/>
  <c r="BI48" i="3"/>
  <c r="BI46" i="3"/>
  <c r="BI44" i="3"/>
  <c r="BI42" i="3"/>
  <c r="BI40" i="3"/>
  <c r="BI38" i="3"/>
  <c r="BI36" i="3"/>
  <c r="BI34" i="3"/>
  <c r="BI32" i="3"/>
  <c r="BI30" i="3"/>
  <c r="BI28" i="3"/>
  <c r="BI26" i="3"/>
  <c r="BI24" i="3"/>
  <c r="BJ22" i="3"/>
  <c r="BJ20" i="3"/>
  <c r="BJ18" i="3"/>
  <c r="BJ16" i="3"/>
  <c r="BJ14" i="3"/>
  <c r="BJ13" i="3"/>
  <c r="BI12" i="3"/>
  <c r="BJ10" i="3"/>
  <c r="BJ9" i="3"/>
  <c r="CB56" i="3"/>
  <c r="CB54" i="3"/>
  <c r="CB52" i="3"/>
  <c r="CB50" i="3"/>
  <c r="CB48" i="3"/>
  <c r="CB46" i="3"/>
  <c r="CB44" i="3"/>
  <c r="CB42" i="3"/>
  <c r="CB40" i="3"/>
  <c r="CB38" i="3"/>
  <c r="CB36" i="3"/>
  <c r="CB34" i="3"/>
  <c r="CB32" i="3"/>
  <c r="CB30" i="3"/>
  <c r="CB28" i="3"/>
  <c r="CB26" i="3"/>
  <c r="CB24" i="3"/>
  <c r="CC22" i="3"/>
  <c r="CC20" i="3"/>
  <c r="CC18" i="3"/>
  <c r="CC16" i="3"/>
  <c r="CC14" i="3"/>
  <c r="CC13" i="3"/>
  <c r="CB12" i="3"/>
  <c r="CC10" i="3"/>
  <c r="CC9" i="3"/>
  <c r="CY56" i="3"/>
  <c r="CY54" i="3"/>
  <c r="CY52" i="3"/>
  <c r="CY50" i="3"/>
  <c r="CY48" i="3"/>
  <c r="CY46" i="3"/>
  <c r="CY44" i="3"/>
  <c r="CY42" i="3"/>
  <c r="CY40" i="3"/>
  <c r="CY38" i="3"/>
  <c r="CY36" i="3"/>
  <c r="CY34" i="3"/>
  <c r="CY32" i="3"/>
  <c r="CY30" i="3"/>
  <c r="CY28" i="3"/>
  <c r="CY26" i="3"/>
  <c r="CY24" i="3"/>
  <c r="CZ22" i="3"/>
  <c r="CZ20" i="3"/>
  <c r="CZ18" i="3"/>
  <c r="CZ16" i="3"/>
  <c r="CZ14" i="3"/>
  <c r="CZ13" i="3"/>
  <c r="CY12" i="3"/>
  <c r="CZ10" i="3"/>
  <c r="CZ9" i="3"/>
  <c r="DS56" i="3"/>
  <c r="DS54" i="3"/>
  <c r="DS52" i="3"/>
  <c r="DS50" i="3"/>
  <c r="DS48" i="3"/>
  <c r="DS46" i="3"/>
  <c r="DS44" i="3"/>
  <c r="DS42" i="3"/>
  <c r="DS40" i="3"/>
  <c r="DS38" i="3"/>
  <c r="DS36" i="3"/>
  <c r="DS34" i="3"/>
  <c r="DS32" i="3"/>
  <c r="DS30" i="3"/>
  <c r="DS28" i="3"/>
  <c r="DS26" i="3"/>
  <c r="DS24" i="3"/>
  <c r="DR22" i="3"/>
  <c r="DR20" i="3"/>
  <c r="DR18" i="3"/>
  <c r="DR16" i="3"/>
  <c r="DR14" i="3"/>
  <c r="DS12" i="3"/>
  <c r="DS11" i="3"/>
  <c r="DR10" i="3"/>
  <c r="DR9" i="3"/>
  <c r="AQ56" i="3"/>
  <c r="AQ54" i="3"/>
  <c r="AQ52" i="3"/>
  <c r="AQ50" i="3"/>
  <c r="AQ48" i="3"/>
  <c r="AQ46" i="3"/>
  <c r="AQ44" i="3"/>
  <c r="AQ42" i="3"/>
  <c r="AQ40" i="3"/>
  <c r="AQ38" i="3"/>
  <c r="AQ36" i="3"/>
  <c r="AQ34" i="3"/>
  <c r="AQ32" i="3"/>
  <c r="AQ30" i="3"/>
  <c r="AQ28" i="3"/>
  <c r="AQ26" i="3"/>
  <c r="AQ24" i="3"/>
  <c r="AR22" i="3"/>
  <c r="AR20" i="3"/>
  <c r="AR18" i="3"/>
  <c r="AR16" i="3"/>
  <c r="AR14" i="3"/>
  <c r="AQ12" i="3"/>
  <c r="AR11" i="3"/>
  <c r="AR10" i="3"/>
  <c r="AQ9" i="3"/>
  <c r="BJ56" i="3"/>
  <c r="BJ54" i="3"/>
  <c r="BJ52" i="3"/>
  <c r="BJ50" i="3"/>
  <c r="BJ48" i="3"/>
  <c r="BJ46" i="3"/>
  <c r="BJ44" i="3"/>
  <c r="BJ42" i="3"/>
  <c r="BJ40" i="3"/>
  <c r="BJ38" i="3"/>
  <c r="BJ36" i="3"/>
  <c r="BJ34" i="3"/>
  <c r="BJ32" i="3"/>
  <c r="BJ30" i="3"/>
  <c r="BJ28" i="3"/>
  <c r="BJ26" i="3"/>
  <c r="BJ24" i="3"/>
  <c r="BI22" i="3"/>
  <c r="BI20" i="3"/>
  <c r="BI18" i="3"/>
  <c r="BI16" i="3"/>
  <c r="BI14" i="3"/>
  <c r="BJ12" i="3"/>
  <c r="BJ11" i="3"/>
  <c r="BI10" i="3"/>
  <c r="BI9" i="3"/>
  <c r="CC56" i="3"/>
  <c r="CC54" i="3"/>
  <c r="CC52" i="3"/>
  <c r="CC50" i="3"/>
  <c r="CC48" i="3"/>
  <c r="CC46" i="3"/>
  <c r="CC44" i="3"/>
  <c r="CC42" i="3"/>
  <c r="CC40" i="3"/>
  <c r="CC38" i="3"/>
  <c r="CC36" i="3"/>
  <c r="CC34" i="3"/>
  <c r="CC32" i="3"/>
  <c r="CC30" i="3"/>
  <c r="CC28" i="3"/>
  <c r="CC26" i="3"/>
  <c r="CC24" i="3"/>
  <c r="CB22" i="3"/>
  <c r="CB20" i="3"/>
  <c r="CB18" i="3"/>
  <c r="CB16" i="3"/>
  <c r="CB14" i="3"/>
  <c r="CC12" i="3"/>
  <c r="CC11" i="3"/>
  <c r="CB10" i="3"/>
  <c r="CB9" i="3"/>
  <c r="DO13" i="2"/>
  <c r="DV13" i="2"/>
  <c r="DW13" i="2" s="1"/>
  <c r="DO9" i="2"/>
  <c r="DV9" i="2"/>
  <c r="DW9" i="2" s="1"/>
  <c r="DR20" i="2"/>
  <c r="BI20" i="2"/>
  <c r="CY20" i="2"/>
  <c r="BI1" i="3"/>
  <c r="CB1" i="3" s="1"/>
  <c r="AP1" i="3"/>
  <c r="DX21" i="2"/>
  <c r="DY21" i="2" s="1"/>
  <c r="DX17" i="2"/>
  <c r="DY17" i="2" s="1"/>
  <c r="AR23" i="2"/>
  <c r="CC23" i="2"/>
  <c r="BJ23" i="2"/>
  <c r="AR23" i="3"/>
  <c r="CC23" i="3"/>
  <c r="DS23" i="2"/>
  <c r="BJ23" i="3"/>
  <c r="CZ23" i="3"/>
  <c r="S23" i="22"/>
  <c r="DV23" i="3"/>
  <c r="DW23" i="3" s="1"/>
  <c r="U23" i="22" s="1"/>
  <c r="R23" i="3"/>
  <c r="N23" i="22" s="1"/>
  <c r="DT23" i="3"/>
  <c r="DU23" i="3" s="1"/>
  <c r="T23" i="22" s="1"/>
  <c r="DO23" i="2"/>
  <c r="DV23" i="2"/>
  <c r="DW23" i="2" s="1"/>
  <c r="DV11" i="2"/>
  <c r="DW11" i="2" s="1"/>
  <c r="BI13" i="2"/>
  <c r="DR13" i="2"/>
  <c r="CY13" i="2"/>
  <c r="DR13" i="3"/>
  <c r="DR11" i="3"/>
  <c r="CY13" i="3"/>
  <c r="CY11" i="3"/>
  <c r="CB13" i="3"/>
  <c r="CB11" i="3"/>
  <c r="BI13" i="3"/>
  <c r="BI11" i="3"/>
  <c r="AN26" i="3"/>
  <c r="O26" i="22" s="1"/>
  <c r="AN25" i="3"/>
  <c r="O25" i="22" s="1"/>
  <c r="BY60" i="3"/>
  <c r="Q60" i="22" s="1"/>
  <c r="BY62" i="3"/>
  <c r="Q62" i="22" s="1"/>
  <c r="BY59" i="3"/>
  <c r="Q59" i="22" s="1"/>
  <c r="BY61" i="3"/>
  <c r="Q61" i="22" s="1"/>
  <c r="BY58" i="3"/>
  <c r="Q58" i="22" s="1"/>
  <c r="AN59" i="3"/>
  <c r="O59" i="22" s="1"/>
  <c r="AN61" i="3"/>
  <c r="O61" i="22" s="1"/>
  <c r="AN60" i="3"/>
  <c r="O60" i="22" s="1"/>
  <c r="CV8" i="3"/>
  <c r="R8" i="22" s="1"/>
  <c r="DT8" i="3"/>
  <c r="DU8" i="3" s="1"/>
  <c r="T8" i="22" s="1"/>
  <c r="BG8" i="3"/>
  <c r="P8" i="22" s="1"/>
  <c r="DV8" i="3"/>
  <c r="CW13" i="3"/>
  <c r="DT56" i="2"/>
  <c r="DU56" i="2" s="1"/>
  <c r="DT54" i="2"/>
  <c r="DU54" i="2" s="1"/>
  <c r="DT52" i="2"/>
  <c r="DU52" i="2" s="1"/>
  <c r="DT50" i="2"/>
  <c r="DU50" i="2" s="1"/>
  <c r="DT48" i="2"/>
  <c r="DU48" i="2" s="1"/>
  <c r="DT46" i="2"/>
  <c r="DU46" i="2" s="1"/>
  <c r="DT44" i="2"/>
  <c r="DU44" i="2" s="1"/>
  <c r="DT42" i="2"/>
  <c r="DU42" i="2" s="1"/>
  <c r="DT40" i="2"/>
  <c r="DU40" i="2" s="1"/>
  <c r="DT38" i="2"/>
  <c r="DU38" i="2" s="1"/>
  <c r="DT36" i="2"/>
  <c r="DU36" i="2" s="1"/>
  <c r="DT34" i="2"/>
  <c r="DU34" i="2" s="1"/>
  <c r="DT32" i="2"/>
  <c r="DU32" i="2" s="1"/>
  <c r="DT30" i="2"/>
  <c r="DU30" i="2" s="1"/>
  <c r="DT28" i="2"/>
  <c r="DU28" i="2" s="1"/>
  <c r="DT26" i="2"/>
  <c r="DU26" i="2" s="1"/>
  <c r="DT24" i="2"/>
  <c r="DU24" i="2" s="1"/>
  <c r="DT22" i="2"/>
  <c r="DU22" i="2" s="1"/>
  <c r="DT20" i="2"/>
  <c r="DU20" i="2" s="1"/>
  <c r="DT18" i="2"/>
  <c r="DU18" i="2" s="1"/>
  <c r="DT16" i="2"/>
  <c r="DU16" i="2" s="1"/>
  <c r="DT14" i="2"/>
  <c r="DU14" i="2" s="1"/>
  <c r="DT12" i="2"/>
  <c r="DU12" i="2" s="1"/>
  <c r="DT57" i="2"/>
  <c r="DT53" i="2"/>
  <c r="DU53" i="2" s="1"/>
  <c r="DT49" i="2"/>
  <c r="DU49" i="2" s="1"/>
  <c r="DT45" i="2"/>
  <c r="DU45" i="2" s="1"/>
  <c r="DT41" i="2"/>
  <c r="DU41" i="2" s="1"/>
  <c r="DT37" i="2"/>
  <c r="DU37" i="2" s="1"/>
  <c r="DT33" i="2"/>
  <c r="DU33" i="2" s="1"/>
  <c r="DT29" i="2"/>
  <c r="DU29" i="2" s="1"/>
  <c r="DT25" i="2"/>
  <c r="DU25" i="2" s="1"/>
  <c r="DT21" i="2"/>
  <c r="DU21" i="2" s="1"/>
  <c r="DT17" i="2"/>
  <c r="DU17" i="2" s="1"/>
  <c r="DT13" i="2"/>
  <c r="DU13" i="2" s="1"/>
  <c r="DT10" i="2"/>
  <c r="DU10" i="2" s="1"/>
  <c r="DT55" i="2"/>
  <c r="DU55" i="2" s="1"/>
  <c r="DT51" i="2"/>
  <c r="DU51" i="2" s="1"/>
  <c r="DT47" i="2"/>
  <c r="DU47" i="2" s="1"/>
  <c r="DT43" i="2"/>
  <c r="DU43" i="2" s="1"/>
  <c r="DT39" i="2"/>
  <c r="DU39" i="2" s="1"/>
  <c r="DT35" i="2"/>
  <c r="DU35" i="2" s="1"/>
  <c r="DT31" i="2"/>
  <c r="DU31" i="2" s="1"/>
  <c r="DT27" i="2"/>
  <c r="DU27" i="2" s="1"/>
  <c r="DT23" i="2"/>
  <c r="DU23" i="2" s="1"/>
  <c r="DT19" i="2"/>
  <c r="DU19" i="2" s="1"/>
  <c r="DT15" i="2"/>
  <c r="DU15" i="2" s="1"/>
  <c r="DT11" i="2"/>
  <c r="DT9" i="2"/>
  <c r="DO54" i="2"/>
  <c r="DV54" i="2"/>
  <c r="DO50" i="2"/>
  <c r="DV50" i="2"/>
  <c r="DO46" i="2"/>
  <c r="DV46" i="2"/>
  <c r="DO42" i="2"/>
  <c r="DV42" i="2"/>
  <c r="DO38" i="2"/>
  <c r="DV38" i="2"/>
  <c r="DO34" i="2"/>
  <c r="DV34" i="2"/>
  <c r="DO30" i="2"/>
  <c r="DV30" i="2"/>
  <c r="DO26" i="2"/>
  <c r="DV26" i="2"/>
  <c r="DO22" i="2"/>
  <c r="DV22" i="2"/>
  <c r="DO18" i="2"/>
  <c r="DV18" i="2"/>
  <c r="DO14" i="2"/>
  <c r="DV14" i="2"/>
  <c r="DO10" i="2"/>
  <c r="DV10" i="2"/>
  <c r="DO56" i="2"/>
  <c r="DV56" i="2"/>
  <c r="DO52" i="2"/>
  <c r="DV52" i="2"/>
  <c r="DO48" i="2"/>
  <c r="DV48" i="2"/>
  <c r="DO44" i="2"/>
  <c r="DV44" i="2"/>
  <c r="DO40" i="2"/>
  <c r="DV40" i="2"/>
  <c r="DO36" i="2"/>
  <c r="DV36" i="2"/>
  <c r="DO32" i="2"/>
  <c r="DV32" i="2"/>
  <c r="DO28" i="2"/>
  <c r="DV28" i="2"/>
  <c r="DO24" i="2"/>
  <c r="DV24" i="2"/>
  <c r="DO20" i="2"/>
  <c r="DV20" i="2"/>
  <c r="DO16" i="2"/>
  <c r="DV16" i="2"/>
  <c r="DO12" i="2"/>
  <c r="DV12" i="2"/>
  <c r="T2" i="7"/>
  <c r="AQ9" i="22"/>
  <c r="AQ10" i="22"/>
  <c r="AQ12" i="22"/>
  <c r="AQ13" i="22"/>
  <c r="AQ14" i="22"/>
  <c r="AQ15" i="22"/>
  <c r="AQ16" i="22"/>
  <c r="AQ17" i="22"/>
  <c r="AQ18" i="22"/>
  <c r="AQ19" i="22"/>
  <c r="AQ20" i="22"/>
  <c r="AQ21" i="22"/>
  <c r="AQ22" i="22"/>
  <c r="AQ24" i="22"/>
  <c r="AQ25" i="22"/>
  <c r="AQ26" i="22"/>
  <c r="AQ27" i="22"/>
  <c r="AQ28" i="22"/>
  <c r="AQ29" i="22"/>
  <c r="AQ30" i="22"/>
  <c r="AQ31" i="22"/>
  <c r="AQ32" i="22"/>
  <c r="AQ33" i="22"/>
  <c r="AQ34" i="22"/>
  <c r="AQ35" i="22"/>
  <c r="AQ36" i="22"/>
  <c r="AQ37" i="22"/>
  <c r="AQ38" i="22"/>
  <c r="AQ39" i="22"/>
  <c r="AQ40" i="22"/>
  <c r="AQ41" i="22"/>
  <c r="AQ42" i="22"/>
  <c r="AQ43" i="22"/>
  <c r="AQ44" i="22"/>
  <c r="AQ45" i="22"/>
  <c r="AQ46" i="22"/>
  <c r="AQ47" i="22"/>
  <c r="AQ48" i="22"/>
  <c r="AQ49" i="22"/>
  <c r="AQ50" i="22"/>
  <c r="AQ51" i="22"/>
  <c r="AQ52" i="22"/>
  <c r="AQ53" i="22"/>
  <c r="AQ54" i="22"/>
  <c r="AQ55" i="22"/>
  <c r="AQ56" i="22"/>
  <c r="AQ57" i="22"/>
  <c r="AQ58" i="22"/>
  <c r="AQ59" i="22"/>
  <c r="AQ60" i="22"/>
  <c r="AQ61" i="22"/>
  <c r="AQ62" i="22"/>
  <c r="AP58" i="22"/>
  <c r="AP59" i="22"/>
  <c r="AP60" i="22"/>
  <c r="AP61" i="22"/>
  <c r="AP62" i="22"/>
  <c r="AO9" i="22"/>
  <c r="AO10" i="22"/>
  <c r="AO12" i="22"/>
  <c r="AO13" i="22"/>
  <c r="AO14" i="22"/>
  <c r="AO15" i="22"/>
  <c r="AO16" i="22"/>
  <c r="AO17" i="22"/>
  <c r="AO18" i="22"/>
  <c r="AO19" i="22"/>
  <c r="AO20" i="22"/>
  <c r="AO21" i="22"/>
  <c r="AO22" i="22"/>
  <c r="AO24" i="22"/>
  <c r="AO25" i="22"/>
  <c r="AO26" i="22"/>
  <c r="AO27" i="22"/>
  <c r="AO28" i="22"/>
  <c r="AO29" i="22"/>
  <c r="AO30" i="22"/>
  <c r="AO31" i="22"/>
  <c r="AO32" i="22"/>
  <c r="AO33" i="22"/>
  <c r="AO34" i="22"/>
  <c r="AO35" i="22"/>
  <c r="AO36" i="22"/>
  <c r="AO37" i="22"/>
  <c r="AO38" i="22"/>
  <c r="AO39" i="22"/>
  <c r="AO40" i="22"/>
  <c r="AO41" i="22"/>
  <c r="AO42" i="22"/>
  <c r="AO43" i="22"/>
  <c r="AO44" i="22"/>
  <c r="AO45" i="22"/>
  <c r="AO46" i="22"/>
  <c r="AO47" i="22"/>
  <c r="AO48" i="22"/>
  <c r="AO49" i="22"/>
  <c r="AO50" i="22"/>
  <c r="AO51" i="22"/>
  <c r="AO52" i="22"/>
  <c r="AO53" i="22"/>
  <c r="AO54" i="22"/>
  <c r="AO55" i="22"/>
  <c r="AO56" i="22"/>
  <c r="AO57" i="22"/>
  <c r="AL9" i="22"/>
  <c r="AL10" i="22"/>
  <c r="AL12" i="22"/>
  <c r="AL13" i="22"/>
  <c r="AL14" i="22"/>
  <c r="AL15" i="22"/>
  <c r="AL16" i="22"/>
  <c r="AL17" i="22"/>
  <c r="AL18" i="22"/>
  <c r="AL19" i="22"/>
  <c r="AL20" i="22"/>
  <c r="AL21" i="22"/>
  <c r="AL22" i="22"/>
  <c r="AL24" i="22"/>
  <c r="AL25" i="22"/>
  <c r="AL26" i="22"/>
  <c r="AL27" i="22"/>
  <c r="AL28" i="22"/>
  <c r="AL29" i="22"/>
  <c r="AL30" i="22"/>
  <c r="AL31" i="22"/>
  <c r="AL32" i="22"/>
  <c r="AL33" i="22"/>
  <c r="AL34" i="22"/>
  <c r="AL35" i="22"/>
  <c r="AL36" i="22"/>
  <c r="AL37" i="22"/>
  <c r="AL38" i="22"/>
  <c r="AL39" i="22"/>
  <c r="AL40" i="22"/>
  <c r="AL41" i="22"/>
  <c r="AL42" i="22"/>
  <c r="AL43" i="22"/>
  <c r="AL44" i="22"/>
  <c r="AL45" i="22"/>
  <c r="AL46" i="22"/>
  <c r="AL47" i="22"/>
  <c r="AL48" i="22"/>
  <c r="AL49" i="22"/>
  <c r="AL50" i="22"/>
  <c r="AL51" i="22"/>
  <c r="AL52" i="22"/>
  <c r="AL53" i="22"/>
  <c r="AL54" i="22"/>
  <c r="AL55" i="22"/>
  <c r="AL56" i="22"/>
  <c r="AL57" i="22"/>
  <c r="AK9" i="22"/>
  <c r="AK10" i="22"/>
  <c r="AK12" i="22"/>
  <c r="AK13" i="22"/>
  <c r="AK14" i="22"/>
  <c r="AK15" i="22"/>
  <c r="AK16" i="22"/>
  <c r="AK17" i="22"/>
  <c r="AK18" i="22"/>
  <c r="AK19" i="22"/>
  <c r="AK20" i="22"/>
  <c r="AK21" i="22"/>
  <c r="AK22" i="22"/>
  <c r="AK24" i="22"/>
  <c r="AK25" i="22"/>
  <c r="AK26" i="22"/>
  <c r="AK27" i="22"/>
  <c r="AK28" i="22"/>
  <c r="AK29" i="22"/>
  <c r="AK30" i="22"/>
  <c r="AK31" i="22"/>
  <c r="AK32" i="22"/>
  <c r="AK33" i="22"/>
  <c r="AK34" i="22"/>
  <c r="AK35" i="22"/>
  <c r="AK36" i="22"/>
  <c r="AK37" i="22"/>
  <c r="AK38" i="22"/>
  <c r="AK39" i="22"/>
  <c r="AK40" i="22"/>
  <c r="AK41" i="22"/>
  <c r="AK42" i="22"/>
  <c r="AK43" i="22"/>
  <c r="AK44" i="22"/>
  <c r="AK45" i="22"/>
  <c r="AK46" i="22"/>
  <c r="AK47" i="22"/>
  <c r="AK48" i="22"/>
  <c r="AK49" i="22"/>
  <c r="AK50" i="22"/>
  <c r="AK51" i="22"/>
  <c r="AK52" i="22"/>
  <c r="AK53" i="22"/>
  <c r="AK54" i="22"/>
  <c r="AK55" i="22"/>
  <c r="AK56" i="22"/>
  <c r="AK57" i="22"/>
  <c r="AA9" i="22"/>
  <c r="AA10" i="22"/>
  <c r="AA12" i="22"/>
  <c r="AA13" i="22"/>
  <c r="AA14" i="22"/>
  <c r="AA15" i="22"/>
  <c r="AA16" i="22"/>
  <c r="AA17" i="22"/>
  <c r="AA18" i="22"/>
  <c r="AA19" i="22"/>
  <c r="AA20" i="22"/>
  <c r="AA21" i="22"/>
  <c r="AA22" i="22"/>
  <c r="AA24" i="22"/>
  <c r="AA25" i="22"/>
  <c r="AA26" i="22"/>
  <c r="AA27" i="22"/>
  <c r="AA28" i="22"/>
  <c r="AA29" i="22"/>
  <c r="AA30" i="22"/>
  <c r="AA31" i="22"/>
  <c r="AA32" i="22"/>
  <c r="AA33" i="22"/>
  <c r="AA34" i="22"/>
  <c r="AA35" i="22"/>
  <c r="AA36" i="22"/>
  <c r="AA37" i="22"/>
  <c r="AA38" i="22"/>
  <c r="AA39" i="22"/>
  <c r="AA40" i="22"/>
  <c r="AA41" i="22"/>
  <c r="AA42" i="22"/>
  <c r="AA43" i="22"/>
  <c r="AA44" i="22"/>
  <c r="AA45" i="22"/>
  <c r="AA46" i="22"/>
  <c r="AA47" i="22"/>
  <c r="AA48" i="22"/>
  <c r="AA49" i="22"/>
  <c r="AA50" i="22"/>
  <c r="AA51" i="22"/>
  <c r="AA52" i="22"/>
  <c r="AA53" i="22"/>
  <c r="AA54" i="22"/>
  <c r="AA55" i="22"/>
  <c r="AA56" i="22"/>
  <c r="AA57" i="22"/>
  <c r="DX51" i="2" l="1"/>
  <c r="DY51" i="2" s="1"/>
  <c r="DX19" i="3"/>
  <c r="DY19" i="3" s="1"/>
  <c r="V19" i="22" s="1"/>
  <c r="AW19" i="22" s="1"/>
  <c r="DX36" i="3"/>
  <c r="DY36" i="3" s="1"/>
  <c r="V36" i="22" s="1"/>
  <c r="AW36" i="22" s="1"/>
  <c r="DX44" i="3"/>
  <c r="DY44" i="3" s="1"/>
  <c r="V44" i="22" s="1"/>
  <c r="AW44" i="22" s="1"/>
  <c r="DX24" i="3"/>
  <c r="DY24" i="3" s="1"/>
  <c r="V24" i="22" s="1"/>
  <c r="AW24" i="22" s="1"/>
  <c r="DX56" i="3"/>
  <c r="DY56" i="3" s="1"/>
  <c r="V56" i="22" s="1"/>
  <c r="AW56" i="22" s="1"/>
  <c r="DX15" i="2"/>
  <c r="DY15" i="2" s="1"/>
  <c r="DX19" i="2"/>
  <c r="DY19" i="2" s="1"/>
  <c r="DX25" i="2"/>
  <c r="DY25" i="2" s="1"/>
  <c r="DX31" i="2"/>
  <c r="DY31" i="2" s="1"/>
  <c r="DX35" i="2"/>
  <c r="DY35" i="2" s="1"/>
  <c r="DX45" i="2"/>
  <c r="DY45" i="2" s="1"/>
  <c r="DX13" i="3"/>
  <c r="DY13" i="3" s="1"/>
  <c r="V13" i="22" s="1"/>
  <c r="AW13" i="22" s="1"/>
  <c r="DX13" i="2"/>
  <c r="DY13" i="2" s="1"/>
  <c r="DX29" i="2"/>
  <c r="DY29" i="2" s="1"/>
  <c r="DX53" i="2"/>
  <c r="DY53" i="2" s="1"/>
  <c r="DX14" i="3"/>
  <c r="DY14" i="3" s="1"/>
  <c r="V14" i="22" s="1"/>
  <c r="AW14" i="22" s="1"/>
  <c r="DX47" i="2"/>
  <c r="DY47" i="2" s="1"/>
  <c r="AN62" i="3"/>
  <c r="O62" i="22" s="1"/>
  <c r="AN58" i="3"/>
  <c r="O58" i="22" s="1"/>
  <c r="DX41" i="2"/>
  <c r="DY41" i="2" s="1"/>
  <c r="DX49" i="2"/>
  <c r="DY49" i="2" s="1"/>
  <c r="DX15" i="3"/>
  <c r="DY15" i="3" s="1"/>
  <c r="V15" i="22" s="1"/>
  <c r="AW15" i="22" s="1"/>
  <c r="DX32" i="3"/>
  <c r="DY32" i="3" s="1"/>
  <c r="V32" i="22" s="1"/>
  <c r="AW32" i="22" s="1"/>
  <c r="DX48" i="3"/>
  <c r="DY48" i="3" s="1"/>
  <c r="V48" i="22" s="1"/>
  <c r="AW48" i="22" s="1"/>
  <c r="DW16" i="3"/>
  <c r="U16" i="22" s="1"/>
  <c r="DX16" i="3"/>
  <c r="DY16" i="3" s="1"/>
  <c r="V16" i="22" s="1"/>
  <c r="AW16" i="22" s="1"/>
  <c r="DX18" i="3"/>
  <c r="DY18" i="3" s="1"/>
  <c r="V18" i="22" s="1"/>
  <c r="AW18" i="22" s="1"/>
  <c r="DW18" i="3"/>
  <c r="U18" i="22" s="1"/>
  <c r="DW21" i="3"/>
  <c r="U21" i="22" s="1"/>
  <c r="DX21" i="3"/>
  <c r="DY21" i="3" s="1"/>
  <c r="V21" i="22" s="1"/>
  <c r="AW21" i="22" s="1"/>
  <c r="DW25" i="3"/>
  <c r="U25" i="22" s="1"/>
  <c r="DX25" i="3"/>
  <c r="DY25" i="3" s="1"/>
  <c r="V25" i="22" s="1"/>
  <c r="AW25" i="22" s="1"/>
  <c r="DX27" i="3"/>
  <c r="DY27" i="3" s="1"/>
  <c r="V27" i="22" s="1"/>
  <c r="AW27" i="22" s="1"/>
  <c r="DW27" i="3"/>
  <c r="U27" i="22" s="1"/>
  <c r="DW30" i="3"/>
  <c r="U30" i="22" s="1"/>
  <c r="DX30" i="3"/>
  <c r="DY30" i="3" s="1"/>
  <c r="V30" i="22" s="1"/>
  <c r="AW30" i="22" s="1"/>
  <c r="DW33" i="3"/>
  <c r="U33" i="22" s="1"/>
  <c r="DX33" i="3"/>
  <c r="DY33" i="3" s="1"/>
  <c r="V33" i="22" s="1"/>
  <c r="AW33" i="22" s="1"/>
  <c r="DX35" i="3"/>
  <c r="DY35" i="3" s="1"/>
  <c r="V35" i="22" s="1"/>
  <c r="AW35" i="22" s="1"/>
  <c r="DW35" i="3"/>
  <c r="U35" i="22" s="1"/>
  <c r="DW38" i="3"/>
  <c r="U38" i="22" s="1"/>
  <c r="DX38" i="3"/>
  <c r="DY38" i="3" s="1"/>
  <c r="V38" i="22" s="1"/>
  <c r="AW38" i="22" s="1"/>
  <c r="DW41" i="3"/>
  <c r="U41" i="22" s="1"/>
  <c r="DX41" i="3"/>
  <c r="DY41" i="3" s="1"/>
  <c r="V41" i="22" s="1"/>
  <c r="AW41" i="22" s="1"/>
  <c r="DX43" i="3"/>
  <c r="DY43" i="3" s="1"/>
  <c r="V43" i="22" s="1"/>
  <c r="AW43" i="22" s="1"/>
  <c r="DW43" i="3"/>
  <c r="U43" i="22" s="1"/>
  <c r="DW46" i="3"/>
  <c r="U46" i="22" s="1"/>
  <c r="DX46" i="3"/>
  <c r="DY46" i="3" s="1"/>
  <c r="V46" i="22" s="1"/>
  <c r="AW46" i="22" s="1"/>
  <c r="DW49" i="3"/>
  <c r="U49" i="22" s="1"/>
  <c r="DX49" i="3"/>
  <c r="DY49" i="3" s="1"/>
  <c r="V49" i="22" s="1"/>
  <c r="AW49" i="22" s="1"/>
  <c r="DX51" i="3"/>
  <c r="DY51" i="3" s="1"/>
  <c r="V51" i="22" s="1"/>
  <c r="AW51" i="22" s="1"/>
  <c r="DW51" i="3"/>
  <c r="U51" i="22" s="1"/>
  <c r="DW54" i="3"/>
  <c r="U54" i="22" s="1"/>
  <c r="DX54" i="3"/>
  <c r="DY54" i="3" s="1"/>
  <c r="V54" i="22" s="1"/>
  <c r="AW54" i="22" s="1"/>
  <c r="DW17" i="3"/>
  <c r="U17" i="22" s="1"/>
  <c r="DX17" i="3"/>
  <c r="DY17" i="3" s="1"/>
  <c r="V17" i="22" s="1"/>
  <c r="AW17" i="22" s="1"/>
  <c r="DW20" i="3"/>
  <c r="U20" i="22" s="1"/>
  <c r="DX20" i="3"/>
  <c r="DY20" i="3" s="1"/>
  <c r="V20" i="22" s="1"/>
  <c r="AW20" i="22" s="1"/>
  <c r="DX22" i="3"/>
  <c r="DY22" i="3" s="1"/>
  <c r="V22" i="22" s="1"/>
  <c r="AW22" i="22" s="1"/>
  <c r="DW22" i="3"/>
  <c r="U22" i="22" s="1"/>
  <c r="DW26" i="3"/>
  <c r="U26" i="22" s="1"/>
  <c r="DX26" i="3"/>
  <c r="DY26" i="3" s="1"/>
  <c r="V26" i="22" s="1"/>
  <c r="AW26" i="22" s="1"/>
  <c r="DW29" i="3"/>
  <c r="U29" i="22" s="1"/>
  <c r="DX29" i="3"/>
  <c r="DY29" i="3" s="1"/>
  <c r="V29" i="22" s="1"/>
  <c r="AW29" i="22" s="1"/>
  <c r="DX31" i="3"/>
  <c r="DY31" i="3" s="1"/>
  <c r="V31" i="22" s="1"/>
  <c r="AW31" i="22" s="1"/>
  <c r="DW31" i="3"/>
  <c r="U31" i="22" s="1"/>
  <c r="DW34" i="3"/>
  <c r="U34" i="22" s="1"/>
  <c r="DX34" i="3"/>
  <c r="DY34" i="3" s="1"/>
  <c r="V34" i="22" s="1"/>
  <c r="AW34" i="22" s="1"/>
  <c r="DW37" i="3"/>
  <c r="U37" i="22" s="1"/>
  <c r="DX37" i="3"/>
  <c r="DY37" i="3" s="1"/>
  <c r="V37" i="22" s="1"/>
  <c r="AW37" i="22" s="1"/>
  <c r="DX39" i="3"/>
  <c r="DY39" i="3" s="1"/>
  <c r="V39" i="22" s="1"/>
  <c r="AW39" i="22" s="1"/>
  <c r="DW39" i="3"/>
  <c r="U39" i="22" s="1"/>
  <c r="DW42" i="3"/>
  <c r="U42" i="22" s="1"/>
  <c r="DX42" i="3"/>
  <c r="DY42" i="3" s="1"/>
  <c r="V42" i="22" s="1"/>
  <c r="AW42" i="22" s="1"/>
  <c r="DW45" i="3"/>
  <c r="U45" i="22" s="1"/>
  <c r="DX45" i="3"/>
  <c r="DY45" i="3" s="1"/>
  <c r="V45" i="22" s="1"/>
  <c r="AW45" i="22" s="1"/>
  <c r="DX47" i="3"/>
  <c r="DY47" i="3" s="1"/>
  <c r="V47" i="22" s="1"/>
  <c r="AW47" i="22" s="1"/>
  <c r="DW47" i="3"/>
  <c r="U47" i="22" s="1"/>
  <c r="DW50" i="3"/>
  <c r="U50" i="22" s="1"/>
  <c r="DX50" i="3"/>
  <c r="DY50" i="3" s="1"/>
  <c r="V50" i="22" s="1"/>
  <c r="AW50" i="22" s="1"/>
  <c r="DW53" i="3"/>
  <c r="U53" i="22" s="1"/>
  <c r="DX53" i="3"/>
  <c r="DY53" i="3" s="1"/>
  <c r="V53" i="22" s="1"/>
  <c r="AW53" i="22" s="1"/>
  <c r="DX55" i="3"/>
  <c r="DY55" i="3" s="1"/>
  <c r="V55" i="22" s="1"/>
  <c r="AW55" i="22" s="1"/>
  <c r="DW55" i="3"/>
  <c r="U55" i="22" s="1"/>
  <c r="DX12" i="3"/>
  <c r="DY12" i="3" s="1"/>
  <c r="V12" i="22" s="1"/>
  <c r="AW12" i="22" s="1"/>
  <c r="DU57" i="3"/>
  <c r="T57" i="22" s="1"/>
  <c r="DX57" i="3"/>
  <c r="DY57" i="3" s="1"/>
  <c r="V57" i="22" s="1"/>
  <c r="AW57" i="22" s="1"/>
  <c r="DU10" i="3"/>
  <c r="T10" i="22" s="1"/>
  <c r="DX10" i="3"/>
  <c r="DY10" i="3" s="1"/>
  <c r="V10" i="22" s="1"/>
  <c r="AW10" i="22" s="1"/>
  <c r="DU9" i="3"/>
  <c r="T9" i="22" s="1"/>
  <c r="DX9" i="3"/>
  <c r="DY9" i="3" s="1"/>
  <c r="V9" i="22" s="1"/>
  <c r="AW9" i="22" s="1"/>
  <c r="DU11" i="3"/>
  <c r="T11" i="22" s="1"/>
  <c r="DX11" i="3"/>
  <c r="DY11" i="3" s="1"/>
  <c r="V11" i="22" s="1"/>
  <c r="AW11" i="22" s="1"/>
  <c r="DX23" i="3"/>
  <c r="DY23" i="3" s="1"/>
  <c r="V23" i="22" s="1"/>
  <c r="AW23" i="22" s="1"/>
  <c r="DX23" i="2"/>
  <c r="DY23" i="2" s="1"/>
  <c r="DX8" i="3"/>
  <c r="DY8" i="3" s="1"/>
  <c r="V8" i="22" s="1"/>
  <c r="DW8" i="3"/>
  <c r="U8" i="22" s="1"/>
  <c r="CV58" i="3"/>
  <c r="R58" i="22" s="1"/>
  <c r="CV60" i="3"/>
  <c r="R60" i="22" s="1"/>
  <c r="CV62" i="3"/>
  <c r="R62" i="22" s="1"/>
  <c r="CV59" i="3"/>
  <c r="R59" i="22" s="1"/>
  <c r="CV61" i="3"/>
  <c r="R61" i="22" s="1"/>
  <c r="R61" i="3"/>
  <c r="N61" i="22" s="1"/>
  <c r="R58" i="3"/>
  <c r="N58" i="22" s="1"/>
  <c r="R60" i="3"/>
  <c r="N60" i="22" s="1"/>
  <c r="R62" i="3"/>
  <c r="N62" i="22" s="1"/>
  <c r="R59" i="3"/>
  <c r="N59" i="22" s="1"/>
  <c r="BG59" i="3"/>
  <c r="P59" i="22" s="1"/>
  <c r="BG58" i="3"/>
  <c r="P58" i="22" s="1"/>
  <c r="BG60" i="3"/>
  <c r="P60" i="22" s="1"/>
  <c r="BG62" i="3"/>
  <c r="P62" i="22" s="1"/>
  <c r="BG61" i="3"/>
  <c r="P61" i="22" s="1"/>
  <c r="DO59" i="3"/>
  <c r="S59" i="22" s="1"/>
  <c r="DO61" i="3"/>
  <c r="S61" i="22" s="1"/>
  <c r="DO58" i="3"/>
  <c r="S58" i="22" s="1"/>
  <c r="DO60" i="3"/>
  <c r="S60" i="22" s="1"/>
  <c r="DO62" i="3"/>
  <c r="S62" i="22" s="1"/>
  <c r="DU9" i="2"/>
  <c r="DX9" i="2"/>
  <c r="DY9" i="2" s="1"/>
  <c r="DU11" i="2"/>
  <c r="DX11" i="2"/>
  <c r="DY11" i="2" s="1"/>
  <c r="DU57" i="2"/>
  <c r="DX57" i="2"/>
  <c r="DY57" i="2" s="1"/>
  <c r="DX12" i="2"/>
  <c r="DY12" i="2" s="1"/>
  <c r="DW12" i="2"/>
  <c r="DX16" i="2"/>
  <c r="DY16" i="2" s="1"/>
  <c r="DW16" i="2"/>
  <c r="DX20" i="2"/>
  <c r="DY20" i="2" s="1"/>
  <c r="DW20" i="2"/>
  <c r="DX24" i="2"/>
  <c r="DY24" i="2" s="1"/>
  <c r="DW24" i="2"/>
  <c r="DX28" i="2"/>
  <c r="DY28" i="2" s="1"/>
  <c r="DW28" i="2"/>
  <c r="DX32" i="2"/>
  <c r="DY32" i="2" s="1"/>
  <c r="DW32" i="2"/>
  <c r="DX36" i="2"/>
  <c r="DY36" i="2" s="1"/>
  <c r="DW36" i="2"/>
  <c r="DX40" i="2"/>
  <c r="DY40" i="2" s="1"/>
  <c r="DW40" i="2"/>
  <c r="DX44" i="2"/>
  <c r="DY44" i="2" s="1"/>
  <c r="DW44" i="2"/>
  <c r="DX48" i="2"/>
  <c r="DY48" i="2" s="1"/>
  <c r="DW48" i="2"/>
  <c r="DX52" i="2"/>
  <c r="DY52" i="2" s="1"/>
  <c r="DW52" i="2"/>
  <c r="DX56" i="2"/>
  <c r="DY56" i="2" s="1"/>
  <c r="DW56" i="2"/>
  <c r="DX10" i="2"/>
  <c r="DY10" i="2" s="1"/>
  <c r="DW10" i="2"/>
  <c r="DX14" i="2"/>
  <c r="DY14" i="2" s="1"/>
  <c r="DW14" i="2"/>
  <c r="DX18" i="2"/>
  <c r="DY18" i="2" s="1"/>
  <c r="DW18" i="2"/>
  <c r="DX22" i="2"/>
  <c r="DY22" i="2" s="1"/>
  <c r="DW22" i="2"/>
  <c r="DX26" i="2"/>
  <c r="DY26" i="2" s="1"/>
  <c r="DW26" i="2"/>
  <c r="DX30" i="2"/>
  <c r="DY30" i="2" s="1"/>
  <c r="DW30" i="2"/>
  <c r="DX34" i="2"/>
  <c r="DY34" i="2" s="1"/>
  <c r="DW34" i="2"/>
  <c r="DX38" i="2"/>
  <c r="DY38" i="2" s="1"/>
  <c r="DW38" i="2"/>
  <c r="DX42" i="2"/>
  <c r="DY42" i="2" s="1"/>
  <c r="DW42" i="2"/>
  <c r="DX46" i="2"/>
  <c r="DY46" i="2" s="1"/>
  <c r="DW46" i="2"/>
  <c r="DX50" i="2"/>
  <c r="DY50" i="2" s="1"/>
  <c r="DW50" i="2"/>
  <c r="DX54" i="2"/>
  <c r="DY54" i="2" s="1"/>
  <c r="DW54" i="2"/>
  <c r="CO8" i="4"/>
  <c r="CM8" i="4"/>
  <c r="CK8" i="4"/>
  <c r="AS8" i="4"/>
  <c r="AO8" i="4"/>
  <c r="AN9" i="22"/>
  <c r="AN10" i="22"/>
  <c r="AN11" i="22"/>
  <c r="AN12" i="22"/>
  <c r="AN13" i="22"/>
  <c r="AN14" i="22"/>
  <c r="AN15" i="22"/>
  <c r="AN16" i="22"/>
  <c r="AN17" i="22"/>
  <c r="AN18" i="22"/>
  <c r="AN19" i="22"/>
  <c r="AN20" i="22"/>
  <c r="AN21" i="22"/>
  <c r="AN22" i="22"/>
  <c r="AN24" i="22"/>
  <c r="AN25" i="22"/>
  <c r="AN26" i="22"/>
  <c r="AN27" i="22"/>
  <c r="AN28" i="22"/>
  <c r="AN29" i="22"/>
  <c r="AN30" i="22"/>
  <c r="AN31" i="22"/>
  <c r="AN32" i="22"/>
  <c r="AN33" i="22"/>
  <c r="AN34" i="22"/>
  <c r="AN35" i="22"/>
  <c r="AN36" i="22"/>
  <c r="AN37" i="22"/>
  <c r="AN38" i="22"/>
  <c r="AN39" i="22"/>
  <c r="AN40" i="22"/>
  <c r="AN41" i="22"/>
  <c r="AN42" i="22"/>
  <c r="AN43" i="22"/>
  <c r="AN44" i="22"/>
  <c r="AN45" i="22"/>
  <c r="AN46" i="22"/>
  <c r="AN47" i="22"/>
  <c r="AN48" i="22"/>
  <c r="AN49" i="22"/>
  <c r="AN50" i="22"/>
  <c r="AN51" i="22"/>
  <c r="AN52" i="22"/>
  <c r="AN53" i="22"/>
  <c r="AN54" i="22"/>
  <c r="AN55" i="22"/>
  <c r="AN56" i="22"/>
  <c r="AM9" i="22"/>
  <c r="AM10" i="22"/>
  <c r="AM12" i="22"/>
  <c r="AM13" i="22"/>
  <c r="AM14" i="22"/>
  <c r="AM15" i="22"/>
  <c r="AM16" i="22"/>
  <c r="AM17" i="22"/>
  <c r="AM18" i="22"/>
  <c r="AM19" i="22"/>
  <c r="AM20" i="22"/>
  <c r="AM21" i="22"/>
  <c r="AM22" i="22"/>
  <c r="AM24" i="22"/>
  <c r="AM25" i="22"/>
  <c r="AM26" i="22"/>
  <c r="AM27" i="22"/>
  <c r="AM28" i="22"/>
  <c r="AM29" i="22"/>
  <c r="AM30" i="22"/>
  <c r="AM31" i="22"/>
  <c r="AM32" i="22"/>
  <c r="AM33" i="22"/>
  <c r="AM34" i="22"/>
  <c r="AM35" i="22"/>
  <c r="AM36" i="22"/>
  <c r="AM37" i="22"/>
  <c r="AM38" i="22"/>
  <c r="AM39" i="22"/>
  <c r="AM40" i="22"/>
  <c r="AM41" i="22"/>
  <c r="AM42" i="22"/>
  <c r="AM43" i="22"/>
  <c r="AM44" i="22"/>
  <c r="AM45" i="22"/>
  <c r="AM46" i="22"/>
  <c r="AM47" i="22"/>
  <c r="AM48" i="22"/>
  <c r="AM49" i="22"/>
  <c r="AM50" i="22"/>
  <c r="AM51" i="22"/>
  <c r="AM52" i="22"/>
  <c r="AM53" i="22"/>
  <c r="AM54" i="22"/>
  <c r="AM55" i="22"/>
  <c r="AM56" i="22"/>
  <c r="AM57" i="22"/>
  <c r="BB8" i="4"/>
  <c r="AJ9" i="22"/>
  <c r="AJ10" i="22"/>
  <c r="AJ12" i="22"/>
  <c r="AJ13" i="22"/>
  <c r="AJ14" i="22"/>
  <c r="AJ15" i="22"/>
  <c r="AJ16" i="22"/>
  <c r="AJ17" i="22"/>
  <c r="AJ18" i="22"/>
  <c r="AJ19" i="22"/>
  <c r="AJ20" i="22"/>
  <c r="AJ21" i="22"/>
  <c r="AJ22" i="22"/>
  <c r="AJ24" i="22"/>
  <c r="AJ25" i="22"/>
  <c r="AJ26" i="22"/>
  <c r="AJ27" i="22"/>
  <c r="AJ28" i="22"/>
  <c r="AJ29" i="22"/>
  <c r="AJ30" i="22"/>
  <c r="AJ31" i="22"/>
  <c r="AJ32" i="22"/>
  <c r="AJ33" i="22"/>
  <c r="AJ34" i="22"/>
  <c r="AJ35" i="22"/>
  <c r="AJ36" i="22"/>
  <c r="AJ37" i="22"/>
  <c r="AJ38" i="22"/>
  <c r="AJ39" i="22"/>
  <c r="AJ40" i="22"/>
  <c r="AJ41" i="22"/>
  <c r="AJ42" i="22"/>
  <c r="AJ43" i="22"/>
  <c r="AJ44" i="22"/>
  <c r="AJ45" i="22"/>
  <c r="AJ46" i="22"/>
  <c r="AJ47" i="22"/>
  <c r="AJ48" i="22"/>
  <c r="AJ49" i="22"/>
  <c r="AJ50" i="22"/>
  <c r="AJ51" i="22"/>
  <c r="AJ52" i="22"/>
  <c r="AJ53" i="22"/>
  <c r="AJ54" i="22"/>
  <c r="AJ55" i="22"/>
  <c r="AJ56" i="22"/>
  <c r="AJ57" i="22"/>
  <c r="E8" i="4"/>
  <c r="BL8" i="5"/>
  <c r="BJ8" i="5"/>
  <c r="BH8" i="5"/>
  <c r="BF8" i="5"/>
  <c r="K8" i="5"/>
  <c r="I8" i="5"/>
  <c r="G8" i="5"/>
  <c r="E8" i="5"/>
  <c r="DB8" i="2"/>
  <c r="AT8" i="2"/>
  <c r="DH8" i="2"/>
  <c r="DF8" i="2"/>
  <c r="BR8" i="2"/>
  <c r="BP8" i="2"/>
  <c r="AZ8" i="2"/>
  <c r="AX8" i="2"/>
  <c r="AV8" i="2"/>
  <c r="K8" i="2"/>
  <c r="I8" i="2"/>
  <c r="BF8" i="4"/>
  <c r="BD8" i="4"/>
  <c r="I8" i="4"/>
  <c r="G8" i="4"/>
  <c r="CW8" i="5"/>
  <c r="CU8" i="5"/>
  <c r="CS8" i="5"/>
  <c r="CQ8" i="5"/>
  <c r="AW8" i="5"/>
  <c r="AU8" i="5"/>
  <c r="AS8" i="5"/>
  <c r="AQ8" i="5"/>
  <c r="DL8" i="2"/>
  <c r="DJ8" i="2"/>
  <c r="BV8" i="2"/>
  <c r="BT8" i="2"/>
  <c r="BN8" i="2"/>
  <c r="BL8" i="2"/>
  <c r="BD8" i="2"/>
  <c r="BB8" i="2"/>
  <c r="E8" i="2"/>
  <c r="N3" i="7"/>
  <c r="B9" i="22"/>
  <c r="B10" i="22"/>
  <c r="B11" i="22"/>
  <c r="B12" i="22"/>
  <c r="B13" i="22"/>
  <c r="B14" i="22"/>
  <c r="B15" i="22"/>
  <c r="B16" i="22"/>
  <c r="B17" i="22"/>
  <c r="B18" i="22"/>
  <c r="B19" i="22"/>
  <c r="B20" i="22"/>
  <c r="B21" i="22"/>
  <c r="B22" i="22"/>
  <c r="B23" i="22"/>
  <c r="B24" i="22"/>
  <c r="B25" i="22"/>
  <c r="B26" i="22"/>
  <c r="B27" i="22"/>
  <c r="B28" i="22"/>
  <c r="B29" i="22"/>
  <c r="B30" i="22"/>
  <c r="B31" i="22"/>
  <c r="B32" i="22"/>
  <c r="B33" i="22"/>
  <c r="B34" i="22"/>
  <c r="B35" i="22"/>
  <c r="B36" i="22"/>
  <c r="B37" i="22"/>
  <c r="B38" i="22"/>
  <c r="B39" i="22"/>
  <c r="B40" i="22"/>
  <c r="B41" i="22"/>
  <c r="B42" i="22"/>
  <c r="B43" i="22"/>
  <c r="B44" i="22"/>
  <c r="B45" i="22"/>
  <c r="B46" i="22"/>
  <c r="B47" i="22"/>
  <c r="B48" i="22"/>
  <c r="B49" i="22"/>
  <c r="B50" i="22"/>
  <c r="B51" i="22"/>
  <c r="B52" i="22"/>
  <c r="B53" i="22"/>
  <c r="B54" i="22"/>
  <c r="B55" i="22"/>
  <c r="B56" i="22"/>
  <c r="B57" i="22"/>
  <c r="B8" i="22"/>
  <c r="U3" i="2"/>
  <c r="AN23" i="22"/>
  <c r="AN57" i="22"/>
  <c r="AJ11" i="22"/>
  <c r="AJ23" i="22"/>
  <c r="BL3" i="4"/>
  <c r="CT3" i="4"/>
  <c r="CH3" i="4"/>
  <c r="AY3" i="4"/>
  <c r="AL3" i="4"/>
  <c r="O3" i="4"/>
  <c r="A1" i="2"/>
  <c r="DY59" i="3" l="1"/>
  <c r="V59" i="22" s="1"/>
  <c r="AW59" i="22" s="1"/>
  <c r="DY61" i="3"/>
  <c r="V61" i="22" s="1"/>
  <c r="AW61" i="22" s="1"/>
  <c r="DY58" i="3"/>
  <c r="V58" i="22" s="1"/>
  <c r="AW58" i="22" s="1"/>
  <c r="DY60" i="3"/>
  <c r="V60" i="22" s="1"/>
  <c r="AW60" i="22" s="1"/>
  <c r="DY62" i="3"/>
  <c r="V62" i="22" s="1"/>
  <c r="AW62" i="22" s="1"/>
  <c r="A2" i="22"/>
  <c r="AY3" i="22"/>
  <c r="AU3" i="22"/>
  <c r="AS3" i="22"/>
  <c r="AQ3" i="22"/>
  <c r="AP3" i="22"/>
  <c r="AE3" i="22"/>
  <c r="AM3" i="22"/>
  <c r="AJ3" i="22"/>
  <c r="Y3" i="22"/>
  <c r="AH3" i="22"/>
  <c r="AF3" i="22"/>
  <c r="AA3" i="22"/>
  <c r="P3" i="22"/>
  <c r="V3" i="22"/>
  <c r="W3" i="22"/>
  <c r="T3" i="22"/>
  <c r="L3" i="22"/>
  <c r="N3" i="22"/>
  <c r="K3" i="22"/>
  <c r="E3" i="22"/>
  <c r="O11" i="7" l="1"/>
  <c r="T8" i="7" l="1"/>
  <c r="O8" i="7"/>
  <c r="N6" i="7"/>
  <c r="N4" i="7"/>
  <c r="L2" i="22"/>
  <c r="W2" i="22" s="1"/>
  <c r="AH2" i="22" s="1"/>
  <c r="AS2" i="22" s="1"/>
  <c r="AP3" i="2"/>
  <c r="BI3" i="2" s="1"/>
  <c r="CC3" i="2" s="1"/>
  <c r="CY3" i="2" s="1"/>
  <c r="DR3" i="2" s="1"/>
  <c r="A1" i="32"/>
  <c r="AA11" i="22"/>
  <c r="AA23" i="22"/>
  <c r="A8" i="32"/>
  <c r="AA8" i="32" s="1"/>
  <c r="B8" i="32"/>
  <c r="AB8" i="32" s="1"/>
  <c r="C8" i="32"/>
  <c r="AC8" i="32" s="1"/>
  <c r="A9" i="32"/>
  <c r="AA9" i="32" s="1"/>
  <c r="B9" i="32"/>
  <c r="AB9" i="32" s="1"/>
  <c r="C9" i="32"/>
  <c r="AC9" i="32" s="1"/>
  <c r="A10" i="32"/>
  <c r="AA10" i="32" s="1"/>
  <c r="B10" i="32"/>
  <c r="AB10" i="32" s="1"/>
  <c r="C10" i="32"/>
  <c r="AC10" i="32" s="1"/>
  <c r="A11" i="32"/>
  <c r="AA11" i="32" s="1"/>
  <c r="B11" i="32"/>
  <c r="AB11" i="32" s="1"/>
  <c r="C11" i="32"/>
  <c r="AC11" i="32" s="1"/>
  <c r="A12" i="32"/>
  <c r="AA12" i="32" s="1"/>
  <c r="B12" i="32"/>
  <c r="AB12" i="32" s="1"/>
  <c r="C12" i="32"/>
  <c r="AC12" i="32" s="1"/>
  <c r="A13" i="32"/>
  <c r="AA13" i="32" s="1"/>
  <c r="B13" i="32"/>
  <c r="AB13" i="32" s="1"/>
  <c r="C13" i="32"/>
  <c r="AC13" i="32" s="1"/>
  <c r="A14" i="32"/>
  <c r="AA14" i="32" s="1"/>
  <c r="B14" i="32"/>
  <c r="AB14" i="32" s="1"/>
  <c r="C14" i="32"/>
  <c r="AC14" i="32" s="1"/>
  <c r="A15" i="32"/>
  <c r="AA15" i="32" s="1"/>
  <c r="B15" i="32"/>
  <c r="AB15" i="32" s="1"/>
  <c r="C15" i="32"/>
  <c r="AC15" i="32" s="1"/>
  <c r="A16" i="32"/>
  <c r="AA16" i="32" s="1"/>
  <c r="B16" i="32"/>
  <c r="AB16" i="32" s="1"/>
  <c r="C16" i="32"/>
  <c r="AC16" i="32" s="1"/>
  <c r="A17" i="32"/>
  <c r="AA17" i="32" s="1"/>
  <c r="B17" i="32"/>
  <c r="AB17" i="32" s="1"/>
  <c r="C17" i="32"/>
  <c r="AC17" i="32" s="1"/>
  <c r="A18" i="32"/>
  <c r="AA18" i="32" s="1"/>
  <c r="B18" i="32"/>
  <c r="AB18" i="32" s="1"/>
  <c r="C18" i="32"/>
  <c r="AC18" i="32" s="1"/>
  <c r="A19" i="32"/>
  <c r="AA19" i="32" s="1"/>
  <c r="B19" i="32"/>
  <c r="AB19" i="32" s="1"/>
  <c r="C19" i="32"/>
  <c r="AC19" i="32" s="1"/>
  <c r="A20" i="32"/>
  <c r="AA20" i="32" s="1"/>
  <c r="B20" i="32"/>
  <c r="AB20" i="32" s="1"/>
  <c r="C20" i="32"/>
  <c r="AC20" i="32" s="1"/>
  <c r="A21" i="32"/>
  <c r="AA21" i="32" s="1"/>
  <c r="B21" i="32"/>
  <c r="AB21" i="32" s="1"/>
  <c r="C21" i="32"/>
  <c r="AC21" i="32" s="1"/>
  <c r="A22" i="32"/>
  <c r="AA22" i="32" s="1"/>
  <c r="B22" i="32"/>
  <c r="AB22" i="32" s="1"/>
  <c r="C22" i="32"/>
  <c r="AC22" i="32" s="1"/>
  <c r="A23" i="32"/>
  <c r="AA23" i="32" s="1"/>
  <c r="B23" i="32"/>
  <c r="AB23" i="32" s="1"/>
  <c r="C23" i="32"/>
  <c r="AC23" i="32" s="1"/>
  <c r="A24" i="32"/>
  <c r="AA24" i="32" s="1"/>
  <c r="B24" i="32"/>
  <c r="AB24" i="32" s="1"/>
  <c r="C24" i="32"/>
  <c r="AC24" i="32" s="1"/>
  <c r="A25" i="32"/>
  <c r="AA25" i="32" s="1"/>
  <c r="B25" i="32"/>
  <c r="AB25" i="32" s="1"/>
  <c r="C25" i="32"/>
  <c r="AC25" i="32" s="1"/>
  <c r="A26" i="32"/>
  <c r="AA26" i="32" s="1"/>
  <c r="B26" i="32"/>
  <c r="AB26" i="32" s="1"/>
  <c r="C26" i="32"/>
  <c r="AC26" i="32" s="1"/>
  <c r="A27" i="32"/>
  <c r="AA27" i="32" s="1"/>
  <c r="B27" i="32"/>
  <c r="AB27" i="32" s="1"/>
  <c r="C27" i="32"/>
  <c r="AC27" i="32" s="1"/>
  <c r="A28" i="32"/>
  <c r="AA28" i="32" s="1"/>
  <c r="B28" i="32"/>
  <c r="AB28" i="32" s="1"/>
  <c r="C28" i="32"/>
  <c r="AC28" i="32" s="1"/>
  <c r="A29" i="32"/>
  <c r="AA29" i="32" s="1"/>
  <c r="B29" i="32"/>
  <c r="AB29" i="32" s="1"/>
  <c r="C29" i="32"/>
  <c r="AC29" i="32" s="1"/>
  <c r="A30" i="32"/>
  <c r="AA30" i="32" s="1"/>
  <c r="B30" i="32"/>
  <c r="AB30" i="32" s="1"/>
  <c r="C30" i="32"/>
  <c r="AC30" i="32" s="1"/>
  <c r="A31" i="32"/>
  <c r="AA31" i="32" s="1"/>
  <c r="B31" i="32"/>
  <c r="AB31" i="32" s="1"/>
  <c r="C31" i="32"/>
  <c r="AC31" i="32" s="1"/>
  <c r="A32" i="32"/>
  <c r="AA32" i="32" s="1"/>
  <c r="B32" i="32"/>
  <c r="AB32" i="32" s="1"/>
  <c r="C32" i="32"/>
  <c r="AC32" i="32" s="1"/>
  <c r="A33" i="32"/>
  <c r="AA33" i="32" s="1"/>
  <c r="B33" i="32"/>
  <c r="AB33" i="32" s="1"/>
  <c r="C33" i="32"/>
  <c r="AC33" i="32" s="1"/>
  <c r="A34" i="32"/>
  <c r="AA34" i="32" s="1"/>
  <c r="B34" i="32"/>
  <c r="AB34" i="32" s="1"/>
  <c r="C34" i="32"/>
  <c r="AC34" i="32" s="1"/>
  <c r="A35" i="32"/>
  <c r="AA35" i="32" s="1"/>
  <c r="B35" i="32"/>
  <c r="AB35" i="32" s="1"/>
  <c r="C35" i="32"/>
  <c r="AC35" i="32" s="1"/>
  <c r="A36" i="32"/>
  <c r="AA36" i="32" s="1"/>
  <c r="B36" i="32"/>
  <c r="AB36" i="32" s="1"/>
  <c r="C36" i="32"/>
  <c r="AC36" i="32" s="1"/>
  <c r="A37" i="32"/>
  <c r="AA37" i="32" s="1"/>
  <c r="B37" i="32"/>
  <c r="AB37" i="32" s="1"/>
  <c r="C37" i="32"/>
  <c r="AC37" i="32" s="1"/>
  <c r="A38" i="32"/>
  <c r="AA38" i="32" s="1"/>
  <c r="B38" i="32"/>
  <c r="AB38" i="32" s="1"/>
  <c r="C38" i="32"/>
  <c r="AC38" i="32" s="1"/>
  <c r="A39" i="32"/>
  <c r="AA39" i="32" s="1"/>
  <c r="B39" i="32"/>
  <c r="AB39" i="32" s="1"/>
  <c r="C39" i="32"/>
  <c r="AC39" i="32" s="1"/>
  <c r="A40" i="32"/>
  <c r="AA40" i="32" s="1"/>
  <c r="B40" i="32"/>
  <c r="AB40" i="32" s="1"/>
  <c r="C40" i="32"/>
  <c r="AC40" i="32" s="1"/>
  <c r="A41" i="32"/>
  <c r="AA41" i="32" s="1"/>
  <c r="B41" i="32"/>
  <c r="AB41" i="32" s="1"/>
  <c r="C41" i="32"/>
  <c r="AC41" i="32" s="1"/>
  <c r="A42" i="32"/>
  <c r="AA42" i="32" s="1"/>
  <c r="B42" i="32"/>
  <c r="AB42" i="32" s="1"/>
  <c r="C42" i="32"/>
  <c r="AC42" i="32" s="1"/>
  <c r="A43" i="32"/>
  <c r="AA43" i="32" s="1"/>
  <c r="B43" i="32"/>
  <c r="AB43" i="32" s="1"/>
  <c r="C43" i="32"/>
  <c r="AC43" i="32" s="1"/>
  <c r="A44" i="32"/>
  <c r="AA44" i="32" s="1"/>
  <c r="B44" i="32"/>
  <c r="AB44" i="32" s="1"/>
  <c r="C44" i="32"/>
  <c r="AC44" i="32" s="1"/>
  <c r="A45" i="32"/>
  <c r="AA45" i="32" s="1"/>
  <c r="B45" i="32"/>
  <c r="AB45" i="32" s="1"/>
  <c r="C45" i="32"/>
  <c r="AC45" i="32" s="1"/>
  <c r="A46" i="32"/>
  <c r="AA46" i="32" s="1"/>
  <c r="B46" i="32"/>
  <c r="AB46" i="32" s="1"/>
  <c r="C46" i="32"/>
  <c r="AC46" i="32" s="1"/>
  <c r="A47" i="32"/>
  <c r="AA47" i="32" s="1"/>
  <c r="B47" i="32"/>
  <c r="AB47" i="32" s="1"/>
  <c r="C47" i="32"/>
  <c r="AC47" i="32" s="1"/>
  <c r="A48" i="32"/>
  <c r="AA48" i="32" s="1"/>
  <c r="B48" i="32"/>
  <c r="AB48" i="32" s="1"/>
  <c r="C48" i="32"/>
  <c r="AC48" i="32" s="1"/>
  <c r="A49" i="32"/>
  <c r="AA49" i="32" s="1"/>
  <c r="B49" i="32"/>
  <c r="AB49" i="32" s="1"/>
  <c r="C49" i="32"/>
  <c r="AC49" i="32" s="1"/>
  <c r="A50" i="32"/>
  <c r="AA50" i="32" s="1"/>
  <c r="B50" i="32"/>
  <c r="AB50" i="32" s="1"/>
  <c r="C50" i="32"/>
  <c r="AC50" i="32" s="1"/>
  <c r="A51" i="32"/>
  <c r="AA51" i="32" s="1"/>
  <c r="B51" i="32"/>
  <c r="AB51" i="32" s="1"/>
  <c r="C51" i="32"/>
  <c r="AC51" i="32" s="1"/>
  <c r="A52" i="32"/>
  <c r="AA52" i="32" s="1"/>
  <c r="B52" i="32"/>
  <c r="AB52" i="32" s="1"/>
  <c r="C52" i="32"/>
  <c r="AC52" i="32" s="1"/>
  <c r="A53" i="32"/>
  <c r="AA53" i="32" s="1"/>
  <c r="B53" i="32"/>
  <c r="AB53" i="32" s="1"/>
  <c r="C53" i="32"/>
  <c r="AC53" i="32" s="1"/>
  <c r="A54" i="32"/>
  <c r="AA54" i="32" s="1"/>
  <c r="B54" i="32"/>
  <c r="AB54" i="32" s="1"/>
  <c r="C54" i="32"/>
  <c r="AC54" i="32" s="1"/>
  <c r="A55" i="32"/>
  <c r="AA55" i="32" s="1"/>
  <c r="B55" i="32"/>
  <c r="AB55" i="32" s="1"/>
  <c r="C55" i="32"/>
  <c r="AC55" i="32" s="1"/>
  <c r="A56" i="32"/>
  <c r="AA56" i="32" s="1"/>
  <c r="B56" i="32"/>
  <c r="AB56" i="32" s="1"/>
  <c r="C56" i="32"/>
  <c r="AC56" i="32" s="1"/>
  <c r="A7" i="33"/>
  <c r="B7" i="33"/>
  <c r="C7" i="33"/>
  <c r="A8" i="33"/>
  <c r="B8" i="33"/>
  <c r="C8" i="33"/>
  <c r="A9" i="33"/>
  <c r="B9" i="33"/>
  <c r="C9" i="33"/>
  <c r="A10" i="33"/>
  <c r="B10" i="33"/>
  <c r="C10" i="33"/>
  <c r="A11" i="33"/>
  <c r="B11" i="33"/>
  <c r="C11" i="33"/>
  <c r="A12" i="33"/>
  <c r="B12" i="33"/>
  <c r="C12" i="33"/>
  <c r="A13" i="33"/>
  <c r="B13" i="33"/>
  <c r="C13" i="33"/>
  <c r="A14" i="33"/>
  <c r="B14" i="33"/>
  <c r="C14" i="33"/>
  <c r="A15" i="33"/>
  <c r="B15" i="33"/>
  <c r="C15" i="33"/>
  <c r="A16" i="33"/>
  <c r="B16" i="33"/>
  <c r="C16" i="33"/>
  <c r="A17" i="33"/>
  <c r="B17" i="33"/>
  <c r="C17" i="33"/>
  <c r="A18" i="33"/>
  <c r="B18" i="33"/>
  <c r="C18" i="33"/>
  <c r="A19" i="33"/>
  <c r="B19" i="33"/>
  <c r="C19" i="33"/>
  <c r="A20" i="33"/>
  <c r="B20" i="33"/>
  <c r="C20" i="33"/>
  <c r="A21" i="33"/>
  <c r="B21" i="33"/>
  <c r="C21" i="33"/>
  <c r="A22" i="33"/>
  <c r="B22" i="33"/>
  <c r="C22" i="33"/>
  <c r="A23" i="33"/>
  <c r="B23" i="33"/>
  <c r="C23" i="33"/>
  <c r="A24" i="33"/>
  <c r="B24" i="33"/>
  <c r="C24" i="33"/>
  <c r="A25" i="33"/>
  <c r="B25" i="33"/>
  <c r="C25" i="33"/>
  <c r="A26" i="33"/>
  <c r="B26" i="33"/>
  <c r="C26" i="33"/>
  <c r="A27" i="33"/>
  <c r="B27" i="33"/>
  <c r="C27" i="33"/>
  <c r="A28" i="33"/>
  <c r="B28" i="33"/>
  <c r="C28" i="33"/>
  <c r="A29" i="33"/>
  <c r="B29" i="33"/>
  <c r="C29" i="33"/>
  <c r="A30" i="33"/>
  <c r="B30" i="33"/>
  <c r="C30" i="33"/>
  <c r="A31" i="33"/>
  <c r="B31" i="33"/>
  <c r="C31" i="33"/>
  <c r="A32" i="33"/>
  <c r="B32" i="33"/>
  <c r="C32" i="33"/>
  <c r="A33" i="33"/>
  <c r="B33" i="33"/>
  <c r="C33" i="33"/>
  <c r="A34" i="33"/>
  <c r="B34" i="33"/>
  <c r="C34" i="33"/>
  <c r="A35" i="33"/>
  <c r="B35" i="33"/>
  <c r="C35" i="33"/>
  <c r="A36" i="33"/>
  <c r="B36" i="33"/>
  <c r="C36" i="33"/>
  <c r="A37" i="33"/>
  <c r="B37" i="33"/>
  <c r="C37" i="33"/>
  <c r="A38" i="33"/>
  <c r="B38" i="33"/>
  <c r="C38" i="33"/>
  <c r="A39" i="33"/>
  <c r="B39" i="33"/>
  <c r="C39" i="33"/>
  <c r="A40" i="33"/>
  <c r="B40" i="33"/>
  <c r="C40" i="33"/>
  <c r="A41" i="33"/>
  <c r="B41" i="33"/>
  <c r="C41" i="33"/>
  <c r="A42" i="33"/>
  <c r="B42" i="33"/>
  <c r="C42" i="33"/>
  <c r="A43" i="33"/>
  <c r="B43" i="33"/>
  <c r="C43" i="33"/>
  <c r="A44" i="33"/>
  <c r="B44" i="33"/>
  <c r="C44" i="33"/>
  <c r="A45" i="33"/>
  <c r="B45" i="33"/>
  <c r="C45" i="33"/>
  <c r="A46" i="33"/>
  <c r="B46" i="33"/>
  <c r="C46" i="33"/>
  <c r="A47" i="33"/>
  <c r="B47" i="33"/>
  <c r="C47" i="33"/>
  <c r="A48" i="33"/>
  <c r="B48" i="33"/>
  <c r="C48" i="33"/>
  <c r="A49" i="33"/>
  <c r="B49" i="33"/>
  <c r="C49" i="33"/>
  <c r="A50" i="33"/>
  <c r="B50" i="33"/>
  <c r="C50" i="33"/>
  <c r="A51" i="33"/>
  <c r="B51" i="33"/>
  <c r="C51" i="33"/>
  <c r="A52" i="33"/>
  <c r="B52" i="33"/>
  <c r="C52" i="33"/>
  <c r="A53" i="33"/>
  <c r="B53" i="33"/>
  <c r="C53" i="33"/>
  <c r="A54" i="33"/>
  <c r="B54" i="33"/>
  <c r="C54" i="33"/>
  <c r="A55" i="33"/>
  <c r="B55" i="33"/>
  <c r="C55" i="33"/>
  <c r="AA1" i="32"/>
  <c r="AO11" i="22"/>
  <c r="AO23" i="22"/>
  <c r="CP8" i="4"/>
  <c r="CQ8" i="4" s="1"/>
  <c r="CR8" i="4" s="1"/>
  <c r="AO8" i="22" s="1"/>
  <c r="AM11" i="22"/>
  <c r="AM23" i="22"/>
  <c r="BG8" i="4"/>
  <c r="BH8" i="4" s="1"/>
  <c r="BI8" i="4" s="1"/>
  <c r="AM8" i="22" s="1"/>
  <c r="AT8" i="4"/>
  <c r="AU8" i="4" s="1"/>
  <c r="AV8" i="4" s="1"/>
  <c r="J8" i="4"/>
  <c r="K8" i="4" s="1"/>
  <c r="L8" i="4" s="1"/>
  <c r="AJ8" i="22" s="1"/>
  <c r="A8" i="4"/>
  <c r="O8" i="4" s="1"/>
  <c r="B8" i="4"/>
  <c r="C8" i="4"/>
  <c r="AM8" i="4" s="1"/>
  <c r="AG8" i="4"/>
  <c r="AH8" i="4" s="1"/>
  <c r="AI8" i="4" s="1"/>
  <c r="AL8" i="4"/>
  <c r="CD8" i="4"/>
  <c r="CE8" i="4" s="1"/>
  <c r="CF8" i="4" s="1"/>
  <c r="AP56" i="22"/>
  <c r="CH56" i="4"/>
  <c r="AP54" i="22"/>
  <c r="CH54" i="4"/>
  <c r="CI53" i="4"/>
  <c r="AP52" i="22"/>
  <c r="CH52" i="4"/>
  <c r="CI51" i="4"/>
  <c r="AP50" i="22"/>
  <c r="CH50" i="4"/>
  <c r="CI49" i="4"/>
  <c r="CH48" i="4"/>
  <c r="AP47" i="22"/>
  <c r="CI47" i="4"/>
  <c r="AP46" i="22"/>
  <c r="CH46" i="4"/>
  <c r="CH45" i="4"/>
  <c r="AP44" i="22"/>
  <c r="CH44" i="4"/>
  <c r="AP43" i="22"/>
  <c r="CI43" i="4"/>
  <c r="CI41" i="4"/>
  <c r="CH41" i="4"/>
  <c r="CH40" i="4"/>
  <c r="AP39" i="22"/>
  <c r="CH39" i="4"/>
  <c r="CH38" i="4"/>
  <c r="AP37" i="22"/>
  <c r="CH37" i="4"/>
  <c r="CH36" i="4"/>
  <c r="AP35" i="22"/>
  <c r="CH35" i="4"/>
  <c r="CH34" i="4"/>
  <c r="AP33" i="22"/>
  <c r="CH33" i="4"/>
  <c r="CH32" i="4"/>
  <c r="AP31" i="22"/>
  <c r="CH31" i="4"/>
  <c r="CH30" i="4"/>
  <c r="AP29" i="22"/>
  <c r="CH29" i="4"/>
  <c r="CH28" i="4"/>
  <c r="AP27" i="22"/>
  <c r="CH27" i="4"/>
  <c r="CH26" i="4"/>
  <c r="AP25" i="22"/>
  <c r="CH25" i="4"/>
  <c r="CH24" i="4"/>
  <c r="CH23" i="4"/>
  <c r="CH22" i="4"/>
  <c r="AP21" i="22"/>
  <c r="CH21" i="4"/>
  <c r="CH20" i="4"/>
  <c r="AP19" i="22"/>
  <c r="CH19" i="4"/>
  <c r="CH18" i="4"/>
  <c r="AP17" i="22"/>
  <c r="CH17" i="4"/>
  <c r="CH16" i="4"/>
  <c r="AP15" i="22"/>
  <c r="CH15" i="4"/>
  <c r="CH14" i="4"/>
  <c r="AP13" i="22"/>
  <c r="O13" i="4"/>
  <c r="CH12" i="4"/>
  <c r="AP11" i="22"/>
  <c r="O11" i="4"/>
  <c r="CH10" i="4"/>
  <c r="A1" i="4"/>
  <c r="CT1" i="4" s="1"/>
  <c r="E21" i="7"/>
  <c r="C21" i="7"/>
  <c r="B21" i="7"/>
  <c r="AS1" i="22"/>
  <c r="L1" i="22"/>
  <c r="A1" i="5"/>
  <c r="DB1" i="5" s="1"/>
  <c r="AB3" i="6"/>
  <c r="DB3" i="5"/>
  <c r="CN3" i="5"/>
  <c r="BR3" i="5"/>
  <c r="BC3" i="5"/>
  <c r="AN3" i="5"/>
  <c r="Q3" i="5"/>
  <c r="AP8" i="2"/>
  <c r="T8" i="2"/>
  <c r="T1" i="2"/>
  <c r="C55" i="22"/>
  <c r="C56" i="22"/>
  <c r="AN8" i="22" l="1"/>
  <c r="AL8" i="22"/>
  <c r="AK8" i="22"/>
  <c r="AY13" i="4"/>
  <c r="AL13" i="4"/>
  <c r="AY11" i="4"/>
  <c r="AL11" i="4"/>
  <c r="CH11" i="4"/>
  <c r="CT11" i="4"/>
  <c r="CH13" i="4"/>
  <c r="CT13" i="4"/>
  <c r="AL23" i="22"/>
  <c r="AK23" i="22"/>
  <c r="AP23" i="22"/>
  <c r="AQ13" i="2"/>
  <c r="C54" i="22"/>
  <c r="C52" i="22"/>
  <c r="C50" i="22"/>
  <c r="C48" i="22"/>
  <c r="C46" i="22"/>
  <c r="C44" i="22"/>
  <c r="C42" i="22"/>
  <c r="C40" i="22"/>
  <c r="C38" i="22"/>
  <c r="C36" i="22"/>
  <c r="C34" i="22"/>
  <c r="C32" i="22"/>
  <c r="C30" i="22"/>
  <c r="C28" i="22"/>
  <c r="C26" i="22"/>
  <c r="C24" i="22"/>
  <c r="C20" i="22"/>
  <c r="C14" i="22"/>
  <c r="C12" i="22"/>
  <c r="C10" i="22"/>
  <c r="C57" i="22"/>
  <c r="C53" i="22"/>
  <c r="C51" i="22"/>
  <c r="C49" i="22"/>
  <c r="C47" i="22"/>
  <c r="C45" i="22"/>
  <c r="C43" i="22"/>
  <c r="C41" i="22"/>
  <c r="C39" i="22"/>
  <c r="C37" i="22"/>
  <c r="C35" i="22"/>
  <c r="C33" i="22"/>
  <c r="C31" i="22"/>
  <c r="C29" i="22"/>
  <c r="C27" i="22"/>
  <c r="C25" i="22"/>
  <c r="C23" i="22"/>
  <c r="C21" i="22"/>
  <c r="C19" i="22"/>
  <c r="C15" i="22"/>
  <c r="C13" i="22"/>
  <c r="C11" i="22"/>
  <c r="C9" i="22"/>
  <c r="C18" i="22"/>
  <c r="C22" i="22"/>
  <c r="AL11" i="22"/>
  <c r="AK11" i="22"/>
  <c r="C17" i="22"/>
  <c r="CR61" i="4"/>
  <c r="AO61" i="22" s="1"/>
  <c r="CR59" i="4"/>
  <c r="AO59" i="22" s="1"/>
  <c r="CR62" i="4"/>
  <c r="AO62" i="22" s="1"/>
  <c r="CR60" i="4"/>
  <c r="AO60" i="22" s="1"/>
  <c r="CR58" i="4"/>
  <c r="AO58" i="22" s="1"/>
  <c r="CF62" i="4"/>
  <c r="AN62" i="22" s="1"/>
  <c r="CF60" i="4"/>
  <c r="AN60" i="22" s="1"/>
  <c r="CF58" i="4"/>
  <c r="AN58" i="22" s="1"/>
  <c r="CF61" i="4"/>
  <c r="AN61" i="22" s="1"/>
  <c r="CF59" i="4"/>
  <c r="AN59" i="22" s="1"/>
  <c r="BI61" i="4"/>
  <c r="AM61" i="22" s="1"/>
  <c r="AV62" i="4"/>
  <c r="AV60" i="4"/>
  <c r="AV58" i="4"/>
  <c r="AV61" i="4"/>
  <c r="AV59" i="4"/>
  <c r="AI61" i="4"/>
  <c r="AI59" i="4"/>
  <c r="AI62" i="4"/>
  <c r="AI60" i="4"/>
  <c r="AI58" i="4"/>
  <c r="L62" i="4"/>
  <c r="AJ62" i="22" s="1"/>
  <c r="L60" i="4"/>
  <c r="AJ60" i="22" s="1"/>
  <c r="L58" i="4"/>
  <c r="AJ58" i="22" s="1"/>
  <c r="L61" i="4"/>
  <c r="AJ61" i="22" s="1"/>
  <c r="L59" i="4"/>
  <c r="AJ59" i="22" s="1"/>
  <c r="A1" i="22"/>
  <c r="AH1" i="22"/>
  <c r="CT8" i="4"/>
  <c r="BL8" i="4"/>
  <c r="AY8" i="4"/>
  <c r="AW8" i="4"/>
  <c r="CI8" i="4"/>
  <c r="P8" i="4"/>
  <c r="CU8" i="4"/>
  <c r="CH8" i="4"/>
  <c r="BM8" i="4"/>
  <c r="AZ8" i="4"/>
  <c r="BM9" i="4"/>
  <c r="CX8" i="4"/>
  <c r="CY8" i="4" s="1"/>
  <c r="AQ8" i="22" s="1"/>
  <c r="CV8" i="4"/>
  <c r="CW8" i="4" s="1"/>
  <c r="AP8" i="22" s="1"/>
  <c r="CI11" i="4"/>
  <c r="CI13" i="4"/>
  <c r="CI17" i="4"/>
  <c r="CI21" i="4"/>
  <c r="CI25" i="4"/>
  <c r="CI29" i="4"/>
  <c r="CI33" i="4"/>
  <c r="CI37" i="4"/>
  <c r="AP9" i="22"/>
  <c r="BL9" i="4"/>
  <c r="CI15" i="4"/>
  <c r="CI19" i="4"/>
  <c r="CI23" i="4"/>
  <c r="CI27" i="4"/>
  <c r="CI31" i="4"/>
  <c r="CI35" i="4"/>
  <c r="CI39" i="4"/>
  <c r="CH1" i="4"/>
  <c r="AQ11" i="22"/>
  <c r="AQ23" i="22"/>
  <c r="BL57" i="4"/>
  <c r="CI57" i="4"/>
  <c r="O1" i="4"/>
  <c r="BL11" i="4"/>
  <c r="BL13" i="4"/>
  <c r="BL15" i="4"/>
  <c r="BL17" i="4"/>
  <c r="BL19" i="4"/>
  <c r="BL21" i="4"/>
  <c r="BL23" i="4"/>
  <c r="BL25" i="4"/>
  <c r="BL27" i="4"/>
  <c r="BL29" i="4"/>
  <c r="BL31" i="4"/>
  <c r="BL33" i="4"/>
  <c r="BL35" i="4"/>
  <c r="BL37" i="4"/>
  <c r="BL39" i="4"/>
  <c r="BL45" i="4"/>
  <c r="CI45" i="4"/>
  <c r="BL55" i="4"/>
  <c r="CI55" i="4"/>
  <c r="BL10" i="4"/>
  <c r="CI10" i="4"/>
  <c r="AP10" i="22"/>
  <c r="BL12" i="4"/>
  <c r="CI12" i="4"/>
  <c r="AP12" i="22"/>
  <c r="BL14" i="4"/>
  <c r="CI14" i="4"/>
  <c r="AP14" i="22"/>
  <c r="BL16" i="4"/>
  <c r="CI16" i="4"/>
  <c r="AP16" i="22"/>
  <c r="BL18" i="4"/>
  <c r="CI18" i="4"/>
  <c r="AP18" i="22"/>
  <c r="BL20" i="4"/>
  <c r="CI20" i="4"/>
  <c r="AP20" i="22"/>
  <c r="BL22" i="4"/>
  <c r="CI22" i="4"/>
  <c r="AP22" i="22"/>
  <c r="BL24" i="4"/>
  <c r="CI24" i="4"/>
  <c r="AP24" i="22"/>
  <c r="BL26" i="4"/>
  <c r="CI26" i="4"/>
  <c r="AP26" i="22"/>
  <c r="BL28" i="4"/>
  <c r="CI28" i="4"/>
  <c r="AP28" i="22"/>
  <c r="BL30" i="4"/>
  <c r="CI30" i="4"/>
  <c r="AP30" i="22"/>
  <c r="BL32" i="4"/>
  <c r="CI32" i="4"/>
  <c r="AP32" i="22"/>
  <c r="BL34" i="4"/>
  <c r="CI34" i="4"/>
  <c r="AP34" i="22"/>
  <c r="BL36" i="4"/>
  <c r="CI36" i="4"/>
  <c r="AP36" i="22"/>
  <c r="BL38" i="4"/>
  <c r="CI38" i="4"/>
  <c r="AP38" i="22"/>
  <c r="BL40" i="4"/>
  <c r="CI40" i="4"/>
  <c r="AP40" i="22"/>
  <c r="AP49" i="22"/>
  <c r="AP51" i="22"/>
  <c r="BM10" i="4"/>
  <c r="BM12" i="4"/>
  <c r="BM14" i="4"/>
  <c r="BM16" i="4"/>
  <c r="BM18" i="4"/>
  <c r="BM20" i="4"/>
  <c r="BM22" i="4"/>
  <c r="BM24" i="4"/>
  <c r="BM26" i="4"/>
  <c r="BM28" i="4"/>
  <c r="BM30" i="4"/>
  <c r="BM32" i="4"/>
  <c r="BM34" i="4"/>
  <c r="BM36" i="4"/>
  <c r="BM38" i="4"/>
  <c r="BM40" i="4"/>
  <c r="AP41" i="22"/>
  <c r="AP57" i="22"/>
  <c r="BM41" i="4"/>
  <c r="CH42" i="4"/>
  <c r="BL42" i="4"/>
  <c r="BM42" i="4"/>
  <c r="CI42" i="4"/>
  <c r="AP42" i="22"/>
  <c r="AP45" i="22"/>
  <c r="AP48" i="22"/>
  <c r="AP53" i="22"/>
  <c r="AP55" i="22"/>
  <c r="AL1" i="4"/>
  <c r="AY1" i="4" s="1"/>
  <c r="BL1" i="4" s="1"/>
  <c r="BM11" i="4"/>
  <c r="BM13" i="4"/>
  <c r="BM15" i="4"/>
  <c r="BM17" i="4"/>
  <c r="BM19" i="4"/>
  <c r="BM21" i="4"/>
  <c r="BM23" i="4"/>
  <c r="BM25" i="4"/>
  <c r="BM27" i="4"/>
  <c r="BM29" i="4"/>
  <c r="BM31" i="4"/>
  <c r="BM33" i="4"/>
  <c r="BM35" i="4"/>
  <c r="BM37" i="4"/>
  <c r="BM39" i="4"/>
  <c r="BL41" i="4"/>
  <c r="BM43" i="4"/>
  <c r="CH43" i="4"/>
  <c r="BL44" i="4"/>
  <c r="CI44" i="4"/>
  <c r="BM45" i="4"/>
  <c r="BL46" i="4"/>
  <c r="CI46" i="4"/>
  <c r="BM47" i="4"/>
  <c r="CH47" i="4"/>
  <c r="BL48" i="4"/>
  <c r="CI48" i="4"/>
  <c r="BM49" i="4"/>
  <c r="CH49" i="4"/>
  <c r="BL50" i="4"/>
  <c r="CI50" i="4"/>
  <c r="BM51" i="4"/>
  <c r="CH51" i="4"/>
  <c r="BL52" i="4"/>
  <c r="CI52" i="4"/>
  <c r="BM53" i="4"/>
  <c r="CH53" i="4"/>
  <c r="BL54" i="4"/>
  <c r="CI54" i="4"/>
  <c r="BM55" i="4"/>
  <c r="CH55" i="4"/>
  <c r="BL56" i="4"/>
  <c r="CI56" i="4"/>
  <c r="BM57" i="4"/>
  <c r="CH57" i="4"/>
  <c r="BL43" i="4"/>
  <c r="BM44" i="4"/>
  <c r="BM46" i="4"/>
  <c r="BL47" i="4"/>
  <c r="BM48" i="4"/>
  <c r="BL49" i="4"/>
  <c r="BM50" i="4"/>
  <c r="BL51" i="4"/>
  <c r="BM52" i="4"/>
  <c r="BL53" i="4"/>
  <c r="BM54" i="4"/>
  <c r="BM56" i="4"/>
  <c r="BD57" i="5"/>
  <c r="BC57" i="5"/>
  <c r="BD55" i="5"/>
  <c r="BC55" i="5"/>
  <c r="BD53" i="5"/>
  <c r="BC53" i="5"/>
  <c r="BD51" i="5"/>
  <c r="BC51" i="5"/>
  <c r="BD49" i="5"/>
  <c r="BC49" i="5"/>
  <c r="BD47" i="5"/>
  <c r="BC47" i="5"/>
  <c r="BD45" i="5"/>
  <c r="BC45" i="5"/>
  <c r="BD43" i="5"/>
  <c r="BC43" i="5"/>
  <c r="BD41" i="5"/>
  <c r="BC41" i="5"/>
  <c r="BD39" i="5"/>
  <c r="BC39" i="5"/>
  <c r="BD37" i="5"/>
  <c r="BC37" i="5"/>
  <c r="BD35" i="5"/>
  <c r="BC35" i="5"/>
  <c r="BD33" i="5"/>
  <c r="BC33" i="5"/>
  <c r="BD31" i="5"/>
  <c r="BC31" i="5"/>
  <c r="BD29" i="5"/>
  <c r="BC29" i="5"/>
  <c r="BD27" i="5"/>
  <c r="BC27" i="5"/>
  <c r="BD25" i="5"/>
  <c r="BC25" i="5"/>
  <c r="BD23" i="5"/>
  <c r="BC23" i="5"/>
  <c r="BD21" i="5"/>
  <c r="BC21" i="5"/>
  <c r="BD19" i="5"/>
  <c r="BC19" i="5"/>
  <c r="BD17" i="5"/>
  <c r="BC17" i="5"/>
  <c r="BD15" i="5"/>
  <c r="BC15" i="5"/>
  <c r="BD13" i="5"/>
  <c r="BC13" i="5"/>
  <c r="BD11" i="5"/>
  <c r="BC11" i="5"/>
  <c r="BD9" i="5"/>
  <c r="BC9" i="5"/>
  <c r="BD56" i="5"/>
  <c r="BC56" i="5"/>
  <c r="BD54" i="5"/>
  <c r="BC54" i="5"/>
  <c r="BD52" i="5"/>
  <c r="BC52" i="5"/>
  <c r="BD50" i="5"/>
  <c r="BC50" i="5"/>
  <c r="BD48" i="5"/>
  <c r="BC48" i="5"/>
  <c r="BD46" i="5"/>
  <c r="BC46" i="5"/>
  <c r="BD44" i="5"/>
  <c r="BC44" i="5"/>
  <c r="BD42" i="5"/>
  <c r="BC42" i="5"/>
  <c r="BD40" i="5"/>
  <c r="BC40" i="5"/>
  <c r="BD38" i="5"/>
  <c r="BC38" i="5"/>
  <c r="BD36" i="5"/>
  <c r="BC36" i="5"/>
  <c r="BD34" i="5"/>
  <c r="BC34" i="5"/>
  <c r="BD32" i="5"/>
  <c r="BC32" i="5"/>
  <c r="BD30" i="5"/>
  <c r="BC30" i="5"/>
  <c r="BD28" i="5"/>
  <c r="BC28" i="5"/>
  <c r="BD26" i="5"/>
  <c r="BC26" i="5"/>
  <c r="BD24" i="5"/>
  <c r="BC24" i="5"/>
  <c r="BD22" i="5"/>
  <c r="BC22" i="5"/>
  <c r="BD20" i="5"/>
  <c r="BC20" i="5"/>
  <c r="BD18" i="5"/>
  <c r="BC18" i="5"/>
  <c r="BD16" i="5"/>
  <c r="BC16" i="5"/>
  <c r="BD14" i="5"/>
  <c r="BC14" i="5"/>
  <c r="BD12" i="5"/>
  <c r="BC12" i="5"/>
  <c r="BD10" i="5"/>
  <c r="BC10" i="5"/>
  <c r="C6" i="33"/>
  <c r="B6" i="33"/>
  <c r="D9"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4" i="22"/>
  <c r="D45" i="22"/>
  <c r="D46" i="22"/>
  <c r="D47" i="22"/>
  <c r="D48" i="22"/>
  <c r="D49" i="22"/>
  <c r="D50" i="22"/>
  <c r="D51" i="22"/>
  <c r="D52" i="22"/>
  <c r="D53" i="22"/>
  <c r="D54" i="22"/>
  <c r="D55" i="22"/>
  <c r="D56" i="22"/>
  <c r="D57" i="22"/>
  <c r="DM8" i="2"/>
  <c r="DN8" i="2" s="1"/>
  <c r="F9" i="22"/>
  <c r="F10" i="22"/>
  <c r="F11" i="22"/>
  <c r="F12" i="22"/>
  <c r="F13" i="22"/>
  <c r="F14" i="22"/>
  <c r="F15" i="22"/>
  <c r="F16" i="22"/>
  <c r="F17" i="22"/>
  <c r="F18" i="22"/>
  <c r="F19" i="22"/>
  <c r="F20" i="22"/>
  <c r="F21" i="22"/>
  <c r="F22" i="22"/>
  <c r="F23" i="22"/>
  <c r="F24" i="22"/>
  <c r="F25" i="22"/>
  <c r="F26" i="22"/>
  <c r="F27" i="22"/>
  <c r="F28" i="22"/>
  <c r="F29" i="22"/>
  <c r="F30" i="22"/>
  <c r="F31" i="22"/>
  <c r="F32" i="22"/>
  <c r="F33" i="22"/>
  <c r="F34" i="22"/>
  <c r="F35" i="22"/>
  <c r="F36" i="22"/>
  <c r="F37" i="22"/>
  <c r="F38" i="22"/>
  <c r="F39" i="22"/>
  <c r="F40" i="22"/>
  <c r="F41" i="22"/>
  <c r="F42" i="22"/>
  <c r="F43" i="22"/>
  <c r="F44" i="22"/>
  <c r="F45" i="22"/>
  <c r="F46" i="22"/>
  <c r="F47" i="22"/>
  <c r="F48" i="22"/>
  <c r="F49" i="22"/>
  <c r="F50" i="22"/>
  <c r="F51" i="22"/>
  <c r="F52" i="22"/>
  <c r="F53" i="22"/>
  <c r="F54" i="22"/>
  <c r="F55" i="22"/>
  <c r="F56" i="22"/>
  <c r="F57" i="22"/>
  <c r="BW8" i="2"/>
  <c r="BX8" i="2" s="1"/>
  <c r="BY8" i="2" s="1"/>
  <c r="E12" i="22"/>
  <c r="E13" i="22"/>
  <c r="E14" i="22"/>
  <c r="E15" i="22"/>
  <c r="E16" i="22"/>
  <c r="E17" i="22"/>
  <c r="E18" i="22"/>
  <c r="E19" i="22"/>
  <c r="E20" i="22"/>
  <c r="E21" i="22"/>
  <c r="E22" i="22"/>
  <c r="E23" i="22"/>
  <c r="E24" i="22"/>
  <c r="E25" i="22"/>
  <c r="E26" i="22"/>
  <c r="E27" i="22"/>
  <c r="E28" i="22"/>
  <c r="E29" i="22"/>
  <c r="E30" i="22"/>
  <c r="E31" i="22"/>
  <c r="E32" i="22"/>
  <c r="E33" i="22"/>
  <c r="E34" i="22"/>
  <c r="E35" i="22"/>
  <c r="E36" i="22"/>
  <c r="E37" i="22"/>
  <c r="E38" i="22"/>
  <c r="E39" i="22"/>
  <c r="E40" i="22"/>
  <c r="E41" i="22"/>
  <c r="E42" i="22"/>
  <c r="E43" i="22"/>
  <c r="E44" i="22"/>
  <c r="E45" i="22"/>
  <c r="E46" i="22"/>
  <c r="E47" i="22"/>
  <c r="E48" i="22"/>
  <c r="E49" i="22"/>
  <c r="E50" i="22"/>
  <c r="E51" i="22"/>
  <c r="E52" i="22"/>
  <c r="E53" i="22"/>
  <c r="E54" i="22"/>
  <c r="E55" i="22"/>
  <c r="E56" i="22"/>
  <c r="E57" i="22"/>
  <c r="BE8" i="2"/>
  <c r="BF8" i="2" s="1"/>
  <c r="BG8" i="2" s="1"/>
  <c r="G25" i="22"/>
  <c r="G29" i="22"/>
  <c r="G33" i="22"/>
  <c r="G37" i="22"/>
  <c r="G44" i="22"/>
  <c r="G48" i="22"/>
  <c r="G52" i="22"/>
  <c r="G56" i="22"/>
  <c r="CT8" i="2"/>
  <c r="CU8" i="2" s="1"/>
  <c r="CV8" i="2" s="1"/>
  <c r="U8" i="2"/>
  <c r="P8" i="2"/>
  <c r="Q8" i="2" s="1"/>
  <c r="R8" i="2" s="1"/>
  <c r="C8" i="2"/>
  <c r="AL8" i="2"/>
  <c r="AM8" i="2" s="1"/>
  <c r="AN8" i="2" s="1"/>
  <c r="AN61" i="2" l="1"/>
  <c r="AN58" i="2"/>
  <c r="AN62" i="2"/>
  <c r="AN59" i="2"/>
  <c r="AN60" i="2"/>
  <c r="R61" i="2"/>
  <c r="R62" i="2"/>
  <c r="R58" i="2"/>
  <c r="R59" i="2"/>
  <c r="R60" i="2"/>
  <c r="BG61" i="2"/>
  <c r="BG59" i="2"/>
  <c r="BG62" i="2"/>
  <c r="BG60" i="2"/>
  <c r="BG58" i="2"/>
  <c r="D10" i="22"/>
  <c r="I10" i="22"/>
  <c r="AR11" i="22"/>
  <c r="AL61" i="22"/>
  <c r="AK61" i="22"/>
  <c r="AL60" i="22"/>
  <c r="AK60" i="22"/>
  <c r="AL59" i="22"/>
  <c r="AK59" i="22"/>
  <c r="AL58" i="22"/>
  <c r="AK58" i="22"/>
  <c r="AL62" i="22"/>
  <c r="AK62" i="22"/>
  <c r="C16" i="22"/>
  <c r="BI60" i="4"/>
  <c r="AM60" i="22" s="1"/>
  <c r="BI59" i="4"/>
  <c r="AM59" i="22" s="1"/>
  <c r="BI58" i="4"/>
  <c r="AM58" i="22" s="1"/>
  <c r="BI62" i="4"/>
  <c r="AM62" i="22" s="1"/>
  <c r="E11" i="22"/>
  <c r="E10" i="22"/>
  <c r="E9" i="22"/>
  <c r="BY61" i="2"/>
  <c r="BY59" i="2"/>
  <c r="BY62" i="2"/>
  <c r="BY60" i="2"/>
  <c r="BY58" i="2"/>
  <c r="DM11" i="4"/>
  <c r="DK49" i="4"/>
  <c r="DK47" i="4"/>
  <c r="DK45" i="4"/>
  <c r="DK43" i="4"/>
  <c r="DK41" i="4"/>
  <c r="DK39" i="4"/>
  <c r="DK13" i="4"/>
  <c r="K55" i="22"/>
  <c r="AU55" i="22" s="1"/>
  <c r="DJ55" i="4"/>
  <c r="K51" i="22"/>
  <c r="AU51" i="22" s="1"/>
  <c r="DJ51" i="4"/>
  <c r="K47" i="22"/>
  <c r="AU47" i="22" s="1"/>
  <c r="DJ47" i="4"/>
  <c r="K43" i="22"/>
  <c r="AU43" i="22" s="1"/>
  <c r="DJ43" i="4"/>
  <c r="K39" i="22"/>
  <c r="AU39" i="22" s="1"/>
  <c r="DJ39" i="4"/>
  <c r="K35" i="22"/>
  <c r="AU35" i="22" s="1"/>
  <c r="DJ35" i="4"/>
  <c r="K31" i="22"/>
  <c r="AU31" i="22" s="1"/>
  <c r="DJ31" i="4"/>
  <c r="K27" i="22"/>
  <c r="AU27" i="22" s="1"/>
  <c r="DJ27" i="4"/>
  <c r="K23" i="22"/>
  <c r="AU23" i="22" s="1"/>
  <c r="DJ23" i="4"/>
  <c r="K19" i="22"/>
  <c r="AU19" i="22" s="1"/>
  <c r="DJ19" i="4"/>
  <c r="K14" i="22"/>
  <c r="AU14" i="22" s="1"/>
  <c r="DJ14" i="4"/>
  <c r="K15" i="22"/>
  <c r="AU15" i="22" s="1"/>
  <c r="DJ15" i="4"/>
  <c r="AR51" i="22"/>
  <c r="AR27" i="22"/>
  <c r="AR35" i="22"/>
  <c r="AR19" i="22"/>
  <c r="AR39" i="22"/>
  <c r="AR31" i="22"/>
  <c r="AR23" i="22"/>
  <c r="AR15" i="22"/>
  <c r="AR49" i="22"/>
  <c r="AR37" i="22"/>
  <c r="AR33" i="22"/>
  <c r="AR29" i="22"/>
  <c r="AR25" i="22"/>
  <c r="AR21" i="22"/>
  <c r="AR17" i="22"/>
  <c r="AR13" i="22"/>
  <c r="CZ8" i="4"/>
  <c r="DA8" i="4" s="1"/>
  <c r="AR8" i="22" s="1"/>
  <c r="AR9" i="22"/>
  <c r="AR42" i="22"/>
  <c r="AR53" i="22"/>
  <c r="AR55" i="22"/>
  <c r="AR47" i="22"/>
  <c r="AR43" i="22"/>
  <c r="AR40" i="22"/>
  <c r="AR38" i="22"/>
  <c r="AR36" i="22"/>
  <c r="AR34" i="22"/>
  <c r="AR32" i="22"/>
  <c r="AR30" i="22"/>
  <c r="AR28" i="22"/>
  <c r="AR26" i="22"/>
  <c r="AR24" i="22"/>
  <c r="AR22" i="22"/>
  <c r="AR20" i="22"/>
  <c r="AR18" i="22"/>
  <c r="AR16" i="22"/>
  <c r="AR14" i="22"/>
  <c r="AR12" i="22"/>
  <c r="AR10" i="22"/>
  <c r="AR41" i="22"/>
  <c r="AR57" i="22"/>
  <c r="AR54" i="22"/>
  <c r="AR46" i="22"/>
  <c r="AR44" i="22"/>
  <c r="AR56" i="22"/>
  <c r="AR45" i="22"/>
  <c r="AR52" i="22"/>
  <c r="AR50" i="22"/>
  <c r="AR48" i="22"/>
  <c r="I52" i="22"/>
  <c r="I44" i="22"/>
  <c r="G46" i="22"/>
  <c r="I46" i="22"/>
  <c r="G31" i="22"/>
  <c r="I31" i="22"/>
  <c r="G19" i="22"/>
  <c r="I19" i="22"/>
  <c r="G57" i="22"/>
  <c r="I57" i="22"/>
  <c r="G53" i="22"/>
  <c r="I53" i="22"/>
  <c r="G49" i="22"/>
  <c r="I49" i="22"/>
  <c r="G45" i="22"/>
  <c r="I45" i="22"/>
  <c r="G41" i="22"/>
  <c r="I41" i="22"/>
  <c r="G38" i="22"/>
  <c r="I38" i="22"/>
  <c r="G34" i="22"/>
  <c r="I34" i="22"/>
  <c r="G30" i="22"/>
  <c r="I30" i="22"/>
  <c r="G26" i="22"/>
  <c r="I26" i="22"/>
  <c r="G22" i="22"/>
  <c r="I22" i="22"/>
  <c r="G54" i="22"/>
  <c r="I54" i="22"/>
  <c r="G42" i="22"/>
  <c r="I42" i="22"/>
  <c r="G35" i="22"/>
  <c r="I35" i="22"/>
  <c r="G23" i="22"/>
  <c r="I23" i="22"/>
  <c r="G11" i="22"/>
  <c r="I11" i="22"/>
  <c r="G21" i="22"/>
  <c r="I21" i="22"/>
  <c r="G17" i="22"/>
  <c r="I17" i="22"/>
  <c r="G13" i="22"/>
  <c r="I13" i="22"/>
  <c r="G9" i="22"/>
  <c r="I9" i="22"/>
  <c r="H54" i="22"/>
  <c r="H46" i="22"/>
  <c r="H38" i="22"/>
  <c r="H30" i="22"/>
  <c r="H22" i="22"/>
  <c r="G55" i="22"/>
  <c r="I55" i="22"/>
  <c r="G51" i="22"/>
  <c r="I51" i="22"/>
  <c r="G47" i="22"/>
  <c r="I47" i="22"/>
  <c r="G43" i="22"/>
  <c r="I43" i="22"/>
  <c r="G40" i="22"/>
  <c r="I40" i="22"/>
  <c r="G36" i="22"/>
  <c r="I36" i="22"/>
  <c r="G32" i="22"/>
  <c r="I32" i="22"/>
  <c r="G28" i="22"/>
  <c r="I28" i="22"/>
  <c r="G24" i="22"/>
  <c r="I24" i="22"/>
  <c r="G20" i="22"/>
  <c r="I20" i="22"/>
  <c r="G16" i="22"/>
  <c r="I16" i="22"/>
  <c r="G12" i="22"/>
  <c r="I12" i="22"/>
  <c r="H57" i="22"/>
  <c r="H53" i="22"/>
  <c r="H49" i="22"/>
  <c r="H45" i="22"/>
  <c r="H41" i="22"/>
  <c r="H37" i="22"/>
  <c r="H33" i="22"/>
  <c r="H29" i="22"/>
  <c r="H25" i="22"/>
  <c r="H21" i="22"/>
  <c r="H17" i="22"/>
  <c r="H13" i="22"/>
  <c r="H9" i="22"/>
  <c r="DT8" i="2"/>
  <c r="DU8" i="2" s="1"/>
  <c r="G50" i="22"/>
  <c r="I50" i="22"/>
  <c r="G39" i="22"/>
  <c r="I39" i="22"/>
  <c r="G27" i="22"/>
  <c r="I27" i="22"/>
  <c r="G15" i="22"/>
  <c r="I15" i="22"/>
  <c r="H56" i="22"/>
  <c r="H52" i="22"/>
  <c r="H48" i="22"/>
  <c r="H44" i="22"/>
  <c r="H40" i="22"/>
  <c r="H36" i="22"/>
  <c r="H32" i="22"/>
  <c r="H28" i="22"/>
  <c r="H24" i="22"/>
  <c r="H20" i="22"/>
  <c r="H16" i="22"/>
  <c r="H12" i="22"/>
  <c r="DV8" i="2"/>
  <c r="DO8" i="2"/>
  <c r="H50" i="22"/>
  <c r="H42" i="22"/>
  <c r="H34" i="22"/>
  <c r="H26" i="22"/>
  <c r="J18" i="22"/>
  <c r="H35" i="22"/>
  <c r="H27" i="22"/>
  <c r="H19" i="22"/>
  <c r="H11" i="22"/>
  <c r="I37" i="22"/>
  <c r="I29" i="22"/>
  <c r="J51" i="22"/>
  <c r="J43" i="22"/>
  <c r="J35" i="22"/>
  <c r="J27" i="22"/>
  <c r="J19" i="22"/>
  <c r="J11" i="22"/>
  <c r="H18" i="22"/>
  <c r="H10" i="22"/>
  <c r="G18" i="22"/>
  <c r="I18" i="22"/>
  <c r="G14" i="22"/>
  <c r="I14" i="22"/>
  <c r="G10" i="22"/>
  <c r="H39" i="22"/>
  <c r="H31" i="22"/>
  <c r="H23" i="22"/>
  <c r="H15" i="22"/>
  <c r="I33" i="22"/>
  <c r="I25" i="22"/>
  <c r="J55" i="22"/>
  <c r="J47" i="22"/>
  <c r="J39" i="22"/>
  <c r="J31" i="22"/>
  <c r="J23" i="22"/>
  <c r="J15" i="22"/>
  <c r="H55" i="22"/>
  <c r="H51" i="22"/>
  <c r="H47" i="22"/>
  <c r="H43" i="22"/>
  <c r="H14" i="22"/>
  <c r="I56" i="22"/>
  <c r="I48" i="22"/>
  <c r="J14" i="22"/>
  <c r="CX8" i="5"/>
  <c r="CY8" i="5" s="1"/>
  <c r="CZ8" i="5" s="1"/>
  <c r="CJ8" i="5"/>
  <c r="CK8" i="5" s="1"/>
  <c r="CL8" i="5" s="1"/>
  <c r="BM8" i="5"/>
  <c r="BN8" i="5" s="1"/>
  <c r="BO8" i="5" s="1"/>
  <c r="AX8" i="5"/>
  <c r="AY8" i="5" s="1"/>
  <c r="AZ8" i="5" s="1"/>
  <c r="AA8" i="22" s="1"/>
  <c r="AI8" i="5"/>
  <c r="AJ8" i="5" s="1"/>
  <c r="AK8" i="5" s="1"/>
  <c r="L8" i="5"/>
  <c r="C8" i="5"/>
  <c r="M8" i="5" l="1"/>
  <c r="N8" i="5" s="1"/>
  <c r="CZ61" i="5"/>
  <c r="CZ59" i="5"/>
  <c r="CZ62" i="5"/>
  <c r="CZ60" i="5"/>
  <c r="CZ58" i="5"/>
  <c r="DA58" i="4"/>
  <c r="AR58" i="22" s="1"/>
  <c r="DA62" i="4"/>
  <c r="AR62" i="22" s="1"/>
  <c r="DA61" i="4"/>
  <c r="AR61" i="22" s="1"/>
  <c r="DA60" i="4"/>
  <c r="AR60" i="22" s="1"/>
  <c r="DA59" i="4"/>
  <c r="AR59" i="22" s="1"/>
  <c r="J10" i="22"/>
  <c r="AZ62" i="5"/>
  <c r="AA62" i="22" s="1"/>
  <c r="AZ60" i="5"/>
  <c r="AA60" i="22" s="1"/>
  <c r="AZ58" i="5"/>
  <c r="AA58" i="22" s="1"/>
  <c r="AZ61" i="5"/>
  <c r="AA61" i="22" s="1"/>
  <c r="AZ59" i="5"/>
  <c r="AA59" i="22" s="1"/>
  <c r="AK61" i="5"/>
  <c r="AK59" i="5"/>
  <c r="AK62" i="5"/>
  <c r="AK60" i="5"/>
  <c r="AK58" i="5"/>
  <c r="CL61" i="5"/>
  <c r="CL59" i="5"/>
  <c r="CL62" i="5"/>
  <c r="CL60" i="5"/>
  <c r="CL58" i="5"/>
  <c r="BO62" i="5"/>
  <c r="BO60" i="5"/>
  <c r="BO58" i="5"/>
  <c r="BO61" i="5"/>
  <c r="BO59" i="5"/>
  <c r="DM48" i="4"/>
  <c r="DM52" i="4"/>
  <c r="DM56" i="4"/>
  <c r="DM46" i="4"/>
  <c r="DM57" i="4"/>
  <c r="DM10" i="4"/>
  <c r="DM50" i="4"/>
  <c r="DM45" i="4"/>
  <c r="DM44" i="4"/>
  <c r="DM54" i="4"/>
  <c r="DM41" i="4"/>
  <c r="DM12" i="4"/>
  <c r="DM16" i="4"/>
  <c r="DM20" i="4"/>
  <c r="DM24" i="4"/>
  <c r="DM28" i="4"/>
  <c r="DM32" i="4"/>
  <c r="DM36" i="4"/>
  <c r="DM40" i="4"/>
  <c r="DM47" i="4"/>
  <c r="DM53" i="4"/>
  <c r="DM9" i="4"/>
  <c r="DM13" i="4"/>
  <c r="DM21" i="4"/>
  <c r="DM29" i="4"/>
  <c r="DM37" i="4"/>
  <c r="DM15" i="4"/>
  <c r="DM31" i="4"/>
  <c r="DM19" i="4"/>
  <c r="DM27" i="4"/>
  <c r="DM14" i="4"/>
  <c r="DM18" i="4"/>
  <c r="DM22" i="4"/>
  <c r="DM26" i="4"/>
  <c r="DM30" i="4"/>
  <c r="DM34" i="4"/>
  <c r="DM38" i="4"/>
  <c r="DM43" i="4"/>
  <c r="DM55" i="4"/>
  <c r="DM42" i="4"/>
  <c r="DM17" i="4"/>
  <c r="DM25" i="4"/>
  <c r="DM33" i="4"/>
  <c r="DM49" i="4"/>
  <c r="DM23" i="4"/>
  <c r="DM39" i="4"/>
  <c r="DM35" i="4"/>
  <c r="DM51" i="4"/>
  <c r="DM8" i="4"/>
  <c r="DK9" i="4"/>
  <c r="DK11" i="4"/>
  <c r="DK15" i="4"/>
  <c r="DK50" i="4"/>
  <c r="DK54" i="4"/>
  <c r="DK23" i="4"/>
  <c r="DK30" i="4"/>
  <c r="DK16" i="4"/>
  <c r="DK21" i="4"/>
  <c r="DK24" i="4"/>
  <c r="DK26" i="4"/>
  <c r="DK29" i="4"/>
  <c r="DK33" i="4"/>
  <c r="DK35" i="4"/>
  <c r="DK37" i="4"/>
  <c r="DK51" i="4"/>
  <c r="DK56" i="4"/>
  <c r="DK19" i="4"/>
  <c r="DK10" i="4"/>
  <c r="DK12" i="4"/>
  <c r="DK17" i="4"/>
  <c r="DK52" i="4"/>
  <c r="DK55" i="4"/>
  <c r="DK28" i="4"/>
  <c r="DK31" i="4"/>
  <c r="DK18" i="4"/>
  <c r="DK22" i="4"/>
  <c r="DK25" i="4"/>
  <c r="DK27" i="4"/>
  <c r="DK32" i="4"/>
  <c r="DK34" i="4"/>
  <c r="DK36" i="4"/>
  <c r="DK38" i="4"/>
  <c r="DK53" i="4"/>
  <c r="DK20" i="4"/>
  <c r="DK8" i="4"/>
  <c r="K18" i="22"/>
  <c r="AU18" i="22" s="1"/>
  <c r="DJ18" i="4"/>
  <c r="DF8" i="5"/>
  <c r="DG8" i="5" s="1"/>
  <c r="DD8" i="5"/>
  <c r="DE8" i="5" s="1"/>
  <c r="DO59" i="2"/>
  <c r="DO60" i="2"/>
  <c r="DO61" i="2"/>
  <c r="DO58" i="2"/>
  <c r="DO62" i="2"/>
  <c r="J16" i="22"/>
  <c r="J24" i="22"/>
  <c r="J32" i="22"/>
  <c r="J48" i="22"/>
  <c r="J56" i="22"/>
  <c r="J9" i="22"/>
  <c r="J17" i="22"/>
  <c r="J25" i="22"/>
  <c r="J33" i="22"/>
  <c r="J41" i="22"/>
  <c r="J49" i="22"/>
  <c r="J57" i="22"/>
  <c r="K57" i="22"/>
  <c r="AU57" i="22" s="1"/>
  <c r="J26" i="22"/>
  <c r="J42" i="22"/>
  <c r="DX8" i="2"/>
  <c r="DW8" i="2"/>
  <c r="J40" i="22"/>
  <c r="J30" i="22"/>
  <c r="J46" i="22"/>
  <c r="J12" i="22"/>
  <c r="J20" i="22"/>
  <c r="J28" i="22"/>
  <c r="J36" i="22"/>
  <c r="J13" i="22"/>
  <c r="DJ13" i="4"/>
  <c r="J21" i="22"/>
  <c r="J29" i="22"/>
  <c r="J37" i="22"/>
  <c r="J34" i="22"/>
  <c r="J50" i="22"/>
  <c r="J44" i="22"/>
  <c r="J52" i="22"/>
  <c r="J45" i="22"/>
  <c r="J53" i="22"/>
  <c r="J22" i="22"/>
  <c r="J38" i="22"/>
  <c r="J54" i="22"/>
  <c r="N62" i="5" l="1"/>
  <c r="N60" i="5"/>
  <c r="N58" i="5"/>
  <c r="N61" i="5"/>
  <c r="N59" i="5"/>
  <c r="K11" i="22"/>
  <c r="AU11" i="22" s="1"/>
  <c r="AV12" i="22" s="1"/>
  <c r="DJ11" i="4"/>
  <c r="DJ10" i="4"/>
  <c r="DK46" i="4"/>
  <c r="DK42" i="4"/>
  <c r="DK14" i="4"/>
  <c r="DK48" i="4"/>
  <c r="DK44" i="4"/>
  <c r="DK40" i="4"/>
  <c r="K54" i="22"/>
  <c r="AU54" i="22" s="1"/>
  <c r="DJ54" i="4"/>
  <c r="K38" i="22"/>
  <c r="AU38" i="22" s="1"/>
  <c r="DJ38" i="4"/>
  <c r="K50" i="22"/>
  <c r="AU50" i="22" s="1"/>
  <c r="DJ50" i="4"/>
  <c r="K46" i="22"/>
  <c r="AU46" i="22" s="1"/>
  <c r="DJ46" i="4"/>
  <c r="DY8" i="2"/>
  <c r="DJ8" i="4"/>
  <c r="K42" i="22"/>
  <c r="AU42" i="22" s="1"/>
  <c r="DJ42" i="4"/>
  <c r="K53" i="22"/>
  <c r="AU53" i="22" s="1"/>
  <c r="DJ53" i="4"/>
  <c r="K45" i="22"/>
  <c r="AU45" i="22" s="1"/>
  <c r="DJ45" i="4"/>
  <c r="K52" i="22"/>
  <c r="AU52" i="22" s="1"/>
  <c r="DJ52" i="4"/>
  <c r="K44" i="22"/>
  <c r="AU44" i="22" s="1"/>
  <c r="DJ44" i="4"/>
  <c r="K37" i="22"/>
  <c r="AU37" i="22" s="1"/>
  <c r="DJ37" i="4"/>
  <c r="K29" i="22"/>
  <c r="AU29" i="22" s="1"/>
  <c r="DJ29" i="4"/>
  <c r="K21" i="22"/>
  <c r="AU21" i="22" s="1"/>
  <c r="DJ21" i="4"/>
  <c r="K36" i="22"/>
  <c r="AU36" i="22" s="1"/>
  <c r="DJ36" i="4"/>
  <c r="K28" i="22"/>
  <c r="AU28" i="22" s="1"/>
  <c r="DJ28" i="4"/>
  <c r="K20" i="22"/>
  <c r="AU20" i="22" s="1"/>
  <c r="DJ20" i="4"/>
  <c r="K12" i="22"/>
  <c r="AU12" i="22" s="1"/>
  <c r="DJ12" i="4"/>
  <c r="K40" i="22"/>
  <c r="AU40" i="22" s="1"/>
  <c r="DJ40" i="4"/>
  <c r="K49" i="22"/>
  <c r="AU49" i="22" s="1"/>
  <c r="DJ49" i="4"/>
  <c r="K41" i="22"/>
  <c r="AU41" i="22" s="1"/>
  <c r="DJ41" i="4"/>
  <c r="K33" i="22"/>
  <c r="AU33" i="22" s="1"/>
  <c r="DJ33" i="4"/>
  <c r="K25" i="22"/>
  <c r="AU25" i="22" s="1"/>
  <c r="DJ25" i="4"/>
  <c r="K17" i="22"/>
  <c r="AU17" i="22" s="1"/>
  <c r="DJ17" i="4"/>
  <c r="K56" i="22"/>
  <c r="AU56" i="22" s="1"/>
  <c r="DJ56" i="4"/>
  <c r="K48" i="22"/>
  <c r="AU48" i="22" s="1"/>
  <c r="DJ48" i="4"/>
  <c r="K32" i="22"/>
  <c r="AU32" i="22" s="1"/>
  <c r="DJ32" i="4"/>
  <c r="K24" i="22"/>
  <c r="AU24" i="22" s="1"/>
  <c r="DJ24" i="4"/>
  <c r="K16" i="22"/>
  <c r="AU16" i="22" s="1"/>
  <c r="DJ16" i="4"/>
  <c r="K22" i="22"/>
  <c r="AU22" i="22" s="1"/>
  <c r="DJ22" i="4"/>
  <c r="K34" i="22"/>
  <c r="AU34" i="22" s="1"/>
  <c r="DJ34" i="4"/>
  <c r="K30" i="22"/>
  <c r="AU30" i="22" s="1"/>
  <c r="DJ30" i="4"/>
  <c r="K26" i="22"/>
  <c r="AU26" i="22" s="1"/>
  <c r="DJ26" i="4"/>
  <c r="K9" i="22"/>
  <c r="AU9" i="22" s="1"/>
  <c r="DJ9" i="4"/>
  <c r="K13" i="22"/>
  <c r="AU13" i="22" s="1"/>
  <c r="AV14" i="22" s="1"/>
  <c r="DH8" i="5"/>
  <c r="K10" i="22" l="1"/>
  <c r="AU10" i="22" s="1"/>
  <c r="DY60" i="2"/>
  <c r="V66" i="22"/>
  <c r="DL56" i="4"/>
  <c r="DN56" i="4" s="1"/>
  <c r="DO56" i="4" s="1"/>
  <c r="DP56" i="4" s="1"/>
  <c r="DL24" i="4"/>
  <c r="DN24" i="4" s="1"/>
  <c r="DO24" i="4" s="1"/>
  <c r="DP24" i="4" s="1"/>
  <c r="DL38" i="4"/>
  <c r="DN38" i="4" s="1"/>
  <c r="DO38" i="4" s="1"/>
  <c r="DP38" i="4" s="1"/>
  <c r="DL55" i="4"/>
  <c r="DN55" i="4" s="1"/>
  <c r="DO55" i="4" s="1"/>
  <c r="DP55" i="4" s="1"/>
  <c r="DL47" i="4"/>
  <c r="DN47" i="4" s="1"/>
  <c r="DO47" i="4" s="1"/>
  <c r="DP47" i="4" s="1"/>
  <c r="DL31" i="4"/>
  <c r="DN31" i="4" s="1"/>
  <c r="DO31" i="4" s="1"/>
  <c r="DP31" i="4" s="1"/>
  <c r="DL15" i="4"/>
  <c r="DN15" i="4" s="1"/>
  <c r="DO15" i="4" s="1"/>
  <c r="DP15" i="4" s="1"/>
  <c r="DL9" i="4"/>
  <c r="DN9" i="4" s="1"/>
  <c r="DO9" i="4" s="1"/>
  <c r="DP9" i="4" s="1"/>
  <c r="DL48" i="4"/>
  <c r="DN48" i="4" s="1"/>
  <c r="DO48" i="4" s="1"/>
  <c r="DP48" i="4" s="1"/>
  <c r="DL32" i="4"/>
  <c r="DL16" i="4"/>
  <c r="DN16" i="4" s="1"/>
  <c r="DO16" i="4" s="1"/>
  <c r="DP16" i="4" s="1"/>
  <c r="DL46" i="4"/>
  <c r="DN46" i="4" s="1"/>
  <c r="DO46" i="4" s="1"/>
  <c r="DP46" i="4" s="1"/>
  <c r="DL30" i="4"/>
  <c r="DN30" i="4" s="1"/>
  <c r="DO30" i="4" s="1"/>
  <c r="DP30" i="4" s="1"/>
  <c r="DL14" i="4"/>
  <c r="DL51" i="4"/>
  <c r="DN51" i="4" s="1"/>
  <c r="DO51" i="4" s="1"/>
  <c r="DP51" i="4" s="1"/>
  <c r="DL43" i="4"/>
  <c r="DN43" i="4" s="1"/>
  <c r="DO43" i="4" s="1"/>
  <c r="DP43" i="4" s="1"/>
  <c r="DL35" i="4"/>
  <c r="DN35" i="4" s="1"/>
  <c r="DO35" i="4" s="1"/>
  <c r="DP35" i="4" s="1"/>
  <c r="DL27" i="4"/>
  <c r="DN27" i="4" s="1"/>
  <c r="DO27" i="4" s="1"/>
  <c r="DP27" i="4" s="1"/>
  <c r="DL19" i="4"/>
  <c r="DN19" i="4" s="1"/>
  <c r="DO19" i="4" s="1"/>
  <c r="DP19" i="4" s="1"/>
  <c r="DL11" i="4"/>
  <c r="DN11" i="4" s="1"/>
  <c r="DO11" i="4" s="1"/>
  <c r="DP11" i="4" s="1"/>
  <c r="DL53" i="4"/>
  <c r="DN53" i="4" s="1"/>
  <c r="DO53" i="4" s="1"/>
  <c r="DP53" i="4" s="1"/>
  <c r="DL45" i="4"/>
  <c r="DN45" i="4" s="1"/>
  <c r="DO45" i="4" s="1"/>
  <c r="DP45" i="4" s="1"/>
  <c r="DL37" i="4"/>
  <c r="DN37" i="4" s="1"/>
  <c r="DO37" i="4" s="1"/>
  <c r="DP37" i="4" s="1"/>
  <c r="DL29" i="4"/>
  <c r="DN29" i="4" s="1"/>
  <c r="DO29" i="4" s="1"/>
  <c r="DP29" i="4" s="1"/>
  <c r="DL21" i="4"/>
  <c r="DN21" i="4" s="1"/>
  <c r="DO21" i="4" s="1"/>
  <c r="DP21" i="4" s="1"/>
  <c r="DL13" i="4"/>
  <c r="DN13" i="4" s="1"/>
  <c r="DO13" i="4" s="1"/>
  <c r="DP13" i="4" s="1"/>
  <c r="DL44" i="4"/>
  <c r="DN44" i="4" s="1"/>
  <c r="DO44" i="4" s="1"/>
  <c r="DP44" i="4" s="1"/>
  <c r="DL28" i="4"/>
  <c r="DN28" i="4" s="1"/>
  <c r="DO28" i="4" s="1"/>
  <c r="DP28" i="4" s="1"/>
  <c r="DL12" i="4"/>
  <c r="DN12" i="4" s="1"/>
  <c r="DO12" i="4" s="1"/>
  <c r="DP12" i="4" s="1"/>
  <c r="DL42" i="4"/>
  <c r="DN42" i="4" s="1"/>
  <c r="DO42" i="4" s="1"/>
  <c r="DP42" i="4" s="1"/>
  <c r="DL26" i="4"/>
  <c r="DN26" i="4" s="1"/>
  <c r="DO26" i="4" s="1"/>
  <c r="DP26" i="4" s="1"/>
  <c r="DL10" i="4"/>
  <c r="DN10" i="4" s="1"/>
  <c r="DO10" i="4" s="1"/>
  <c r="DP10" i="4" s="1"/>
  <c r="DN14" i="4"/>
  <c r="DO14" i="4" s="1"/>
  <c r="DP14" i="4" s="1"/>
  <c r="DL40" i="4"/>
  <c r="DN40" i="4" s="1"/>
  <c r="DO40" i="4" s="1"/>
  <c r="DP40" i="4" s="1"/>
  <c r="DL54" i="4"/>
  <c r="DN54" i="4" s="1"/>
  <c r="DO54" i="4" s="1"/>
  <c r="DP54" i="4" s="1"/>
  <c r="DL22" i="4"/>
  <c r="DN22" i="4" s="1"/>
  <c r="DO22" i="4" s="1"/>
  <c r="DP22" i="4" s="1"/>
  <c r="DL39" i="4"/>
  <c r="DN39" i="4" s="1"/>
  <c r="DO39" i="4" s="1"/>
  <c r="DP39" i="4" s="1"/>
  <c r="DL23" i="4"/>
  <c r="DN23" i="4" s="1"/>
  <c r="DO23" i="4" s="1"/>
  <c r="DP23" i="4" s="1"/>
  <c r="DL57" i="4"/>
  <c r="DN57" i="4" s="1"/>
  <c r="DO57" i="4" s="1"/>
  <c r="DP57" i="4" s="1"/>
  <c r="DL49" i="4"/>
  <c r="DN49" i="4" s="1"/>
  <c r="DO49" i="4" s="1"/>
  <c r="DP49" i="4" s="1"/>
  <c r="DL41" i="4"/>
  <c r="DN41" i="4" s="1"/>
  <c r="DO41" i="4" s="1"/>
  <c r="DP41" i="4" s="1"/>
  <c r="DL33" i="4"/>
  <c r="DN33" i="4" s="1"/>
  <c r="DO33" i="4" s="1"/>
  <c r="DP33" i="4" s="1"/>
  <c r="DL25" i="4"/>
  <c r="DN25" i="4" s="1"/>
  <c r="DO25" i="4" s="1"/>
  <c r="DP25" i="4" s="1"/>
  <c r="DL17" i="4"/>
  <c r="DN17" i="4" s="1"/>
  <c r="DO17" i="4" s="1"/>
  <c r="DP17" i="4" s="1"/>
  <c r="DL52" i="4"/>
  <c r="DN52" i="4" s="1"/>
  <c r="DO52" i="4" s="1"/>
  <c r="DP52" i="4" s="1"/>
  <c r="DL36" i="4"/>
  <c r="DN36" i="4" s="1"/>
  <c r="DO36" i="4" s="1"/>
  <c r="DP36" i="4" s="1"/>
  <c r="DL20" i="4"/>
  <c r="DN20" i="4" s="1"/>
  <c r="DO20" i="4" s="1"/>
  <c r="DP20" i="4" s="1"/>
  <c r="DL50" i="4"/>
  <c r="DN50" i="4" s="1"/>
  <c r="DO50" i="4" s="1"/>
  <c r="DP50" i="4" s="1"/>
  <c r="DL34" i="4"/>
  <c r="DN34" i="4" s="1"/>
  <c r="DO34" i="4" s="1"/>
  <c r="DP34" i="4" s="1"/>
  <c r="DL18" i="4"/>
  <c r="DN18" i="4" s="1"/>
  <c r="DO18" i="4" s="1"/>
  <c r="DP18" i="4" s="1"/>
  <c r="DN32" i="4"/>
  <c r="DO32" i="4" s="1"/>
  <c r="DP32" i="4" s="1"/>
  <c r="DL8" i="4"/>
  <c r="DN8" i="4" s="1"/>
  <c r="DO8" i="4" s="1"/>
  <c r="DP8" i="4" s="1"/>
  <c r="DI8" i="5"/>
  <c r="DY61" i="2"/>
  <c r="DY62" i="2"/>
  <c r="DY58" i="2"/>
  <c r="DY59" i="2"/>
  <c r="DI62" i="5" l="1"/>
  <c r="DI60" i="5"/>
  <c r="DI58" i="5"/>
  <c r="DI61" i="5"/>
  <c r="DI59" i="5"/>
  <c r="K80" i="1"/>
  <c r="K78" i="1"/>
  <c r="K72" i="1"/>
  <c r="K71" i="1"/>
  <c r="K70" i="1"/>
  <c r="K69" i="1"/>
  <c r="K68" i="1"/>
  <c r="K67" i="1"/>
  <c r="K65" i="1"/>
  <c r="K64" i="1"/>
  <c r="O32" i="7" l="1"/>
  <c r="O28" i="7"/>
  <c r="O27" i="7"/>
  <c r="O25" i="7"/>
  <c r="O23" i="7"/>
  <c r="O19" i="7"/>
  <c r="D3" i="6" s="1"/>
  <c r="O15" i="7"/>
  <c r="O21" i="7"/>
  <c r="O17" i="7"/>
  <c r="R32" i="7"/>
  <c r="P32" i="7"/>
  <c r="T25" i="7"/>
  <c r="R25" i="7"/>
  <c r="P25" i="7"/>
  <c r="T23" i="7"/>
  <c r="R23" i="7"/>
  <c r="P23" i="7"/>
  <c r="Q32" i="7"/>
  <c r="S25" i="7"/>
  <c r="Q25" i="7"/>
  <c r="S23" i="7"/>
  <c r="Q23" i="7"/>
  <c r="K63" i="1"/>
  <c r="K62" i="1"/>
  <c r="K60" i="1"/>
  <c r="K59" i="1"/>
  <c r="K58" i="1"/>
  <c r="K57" i="1"/>
  <c r="K56" i="1"/>
  <c r="A6" i="33"/>
  <c r="B7" i="32"/>
  <c r="AB7" i="32" s="1"/>
  <c r="C7" i="32"/>
  <c r="AC7" i="32" s="1"/>
  <c r="A7" i="32"/>
  <c r="AA7" i="32" l="1"/>
  <c r="G22" i="7"/>
  <c r="C12" i="7"/>
  <c r="C17" i="7"/>
  <c r="C7" i="7"/>
  <c r="C23" i="7"/>
  <c r="C3" i="7"/>
  <c r="A1" i="20" l="1"/>
  <c r="S37" i="24"/>
  <c r="R37" i="24"/>
  <c r="Q37" i="24"/>
  <c r="P37" i="24"/>
  <c r="T35" i="24"/>
  <c r="P35" i="24"/>
  <c r="P32" i="24"/>
  <c r="S30" i="24"/>
  <c r="R30" i="24"/>
  <c r="Q30" i="24"/>
  <c r="P30" i="24"/>
  <c r="S29" i="24"/>
  <c r="R29" i="24"/>
  <c r="Q29" i="24"/>
  <c r="P29" i="24"/>
  <c r="S28" i="24"/>
  <c r="R28" i="24"/>
  <c r="Q28" i="24"/>
  <c r="P28" i="24"/>
  <c r="S26" i="24"/>
  <c r="R26" i="24"/>
  <c r="Q26" i="24"/>
  <c r="P26" i="24"/>
  <c r="P23" i="24"/>
  <c r="U21" i="24"/>
  <c r="P21" i="24"/>
  <c r="U19" i="24"/>
  <c r="C2" i="20" s="1"/>
  <c r="P19" i="24"/>
  <c r="U16" i="24"/>
  <c r="T16" i="24"/>
  <c r="S16" i="24"/>
  <c r="R16" i="24"/>
  <c r="Q16" i="24"/>
  <c r="P16" i="24"/>
  <c r="U14" i="24"/>
  <c r="T14" i="24"/>
  <c r="S14" i="24"/>
  <c r="R14" i="24"/>
  <c r="Q14" i="24"/>
  <c r="P14" i="24"/>
  <c r="U12" i="24"/>
  <c r="P12" i="24"/>
  <c r="AA2" i="20" s="1"/>
  <c r="U8" i="24"/>
  <c r="O8" i="24"/>
  <c r="P6" i="24"/>
  <c r="P4" i="24"/>
  <c r="W1" i="22" l="1"/>
  <c r="M57" i="22" l="1"/>
  <c r="X57" i="22" s="1"/>
  <c r="AI57" i="22" s="1"/>
  <c r="AT57" i="22" s="1"/>
  <c r="A57" i="22"/>
  <c r="L57" i="22" s="1"/>
  <c r="W57" i="22" s="1"/>
  <c r="AH57" i="22" s="1"/>
  <c r="AS57" i="22" s="1"/>
  <c r="M56" i="22"/>
  <c r="X56" i="22" s="1"/>
  <c r="AI56" i="22" s="1"/>
  <c r="AT56" i="22" s="1"/>
  <c r="A56" i="22"/>
  <c r="L56" i="22" s="1"/>
  <c r="W56" i="22" s="1"/>
  <c r="AH56" i="22" s="1"/>
  <c r="AS56" i="22" s="1"/>
  <c r="M55" i="22"/>
  <c r="X55" i="22" s="1"/>
  <c r="AI55" i="22" s="1"/>
  <c r="AT55" i="22" s="1"/>
  <c r="A55" i="22"/>
  <c r="L55" i="22" s="1"/>
  <c r="W55" i="22" s="1"/>
  <c r="AH55" i="22" s="1"/>
  <c r="AS55" i="22" s="1"/>
  <c r="M54" i="22"/>
  <c r="X54" i="22" s="1"/>
  <c r="AI54" i="22" s="1"/>
  <c r="AT54" i="22" s="1"/>
  <c r="A54" i="22"/>
  <c r="L54" i="22" s="1"/>
  <c r="W54" i="22" s="1"/>
  <c r="AH54" i="22" s="1"/>
  <c r="AS54" i="22" s="1"/>
  <c r="M53" i="22"/>
  <c r="X53" i="22" s="1"/>
  <c r="AI53" i="22" s="1"/>
  <c r="AT53" i="22" s="1"/>
  <c r="A53" i="22"/>
  <c r="L53" i="22" s="1"/>
  <c r="W53" i="22" s="1"/>
  <c r="AH53" i="22" s="1"/>
  <c r="AS53" i="22" s="1"/>
  <c r="M52" i="22"/>
  <c r="X52" i="22" s="1"/>
  <c r="AI52" i="22" s="1"/>
  <c r="AT52" i="22" s="1"/>
  <c r="A52" i="22"/>
  <c r="L52" i="22" s="1"/>
  <c r="W52" i="22" s="1"/>
  <c r="AH52" i="22" s="1"/>
  <c r="AS52" i="22" s="1"/>
  <c r="M51" i="22"/>
  <c r="X51" i="22" s="1"/>
  <c r="AI51" i="22" s="1"/>
  <c r="AT51" i="22" s="1"/>
  <c r="A51" i="22"/>
  <c r="L51" i="22" s="1"/>
  <c r="W51" i="22" s="1"/>
  <c r="AH51" i="22" s="1"/>
  <c r="AS51" i="22" s="1"/>
  <c r="M50" i="22"/>
  <c r="X50" i="22" s="1"/>
  <c r="AI50" i="22" s="1"/>
  <c r="AT50" i="22" s="1"/>
  <c r="A50" i="22"/>
  <c r="L50" i="22" s="1"/>
  <c r="W50" i="22" s="1"/>
  <c r="AH50" i="22" s="1"/>
  <c r="AS50" i="22" s="1"/>
  <c r="M49" i="22"/>
  <c r="X49" i="22" s="1"/>
  <c r="AI49" i="22" s="1"/>
  <c r="AT49" i="22" s="1"/>
  <c r="A49" i="22"/>
  <c r="L49" i="22" s="1"/>
  <c r="W49" i="22" s="1"/>
  <c r="AH49" i="22" s="1"/>
  <c r="AS49" i="22" s="1"/>
  <c r="M48" i="22"/>
  <c r="X48" i="22" s="1"/>
  <c r="AI48" i="22" s="1"/>
  <c r="AT48" i="22" s="1"/>
  <c r="A48" i="22"/>
  <c r="L48" i="22" s="1"/>
  <c r="W48" i="22" s="1"/>
  <c r="AH48" i="22" s="1"/>
  <c r="AS48" i="22" s="1"/>
  <c r="M47" i="22"/>
  <c r="X47" i="22" s="1"/>
  <c r="AI47" i="22" s="1"/>
  <c r="AT47" i="22" s="1"/>
  <c r="A47" i="22"/>
  <c r="L47" i="22" s="1"/>
  <c r="W47" i="22" s="1"/>
  <c r="AH47" i="22" s="1"/>
  <c r="AS47" i="22" s="1"/>
  <c r="M46" i="22"/>
  <c r="X46" i="22" s="1"/>
  <c r="AI46" i="22" s="1"/>
  <c r="AT46" i="22" s="1"/>
  <c r="A46" i="22"/>
  <c r="L46" i="22" s="1"/>
  <c r="W46" i="22" s="1"/>
  <c r="AH46" i="22" s="1"/>
  <c r="AS46" i="22" s="1"/>
  <c r="M45" i="22"/>
  <c r="X45" i="22" s="1"/>
  <c r="AI45" i="22" s="1"/>
  <c r="AT45" i="22" s="1"/>
  <c r="A45" i="22"/>
  <c r="L45" i="22" s="1"/>
  <c r="W45" i="22" s="1"/>
  <c r="AH45" i="22" s="1"/>
  <c r="AS45" i="22" s="1"/>
  <c r="M44" i="22"/>
  <c r="X44" i="22" s="1"/>
  <c r="AI44" i="22" s="1"/>
  <c r="AT44" i="22" s="1"/>
  <c r="A44" i="22"/>
  <c r="L44" i="22" s="1"/>
  <c r="W44" i="22" s="1"/>
  <c r="AH44" i="22" s="1"/>
  <c r="AS44" i="22" s="1"/>
  <c r="M43" i="22"/>
  <c r="X43" i="22" s="1"/>
  <c r="AI43" i="22" s="1"/>
  <c r="AT43" i="22" s="1"/>
  <c r="A43" i="22"/>
  <c r="L43" i="22" s="1"/>
  <c r="W43" i="22" s="1"/>
  <c r="AH43" i="22" s="1"/>
  <c r="AS43" i="22" s="1"/>
  <c r="M42" i="22"/>
  <c r="X42" i="22" s="1"/>
  <c r="AI42" i="22" s="1"/>
  <c r="AT42" i="22" s="1"/>
  <c r="A42" i="22"/>
  <c r="L42" i="22" s="1"/>
  <c r="W42" i="22" s="1"/>
  <c r="AH42" i="22" s="1"/>
  <c r="AS42" i="22" s="1"/>
  <c r="M41" i="22"/>
  <c r="X41" i="22" s="1"/>
  <c r="AI41" i="22" s="1"/>
  <c r="AT41" i="22" s="1"/>
  <c r="A41" i="22"/>
  <c r="L41" i="22" s="1"/>
  <c r="W41" i="22" s="1"/>
  <c r="AH41" i="22" s="1"/>
  <c r="AS41" i="22" s="1"/>
  <c r="M40" i="22"/>
  <c r="X40" i="22" s="1"/>
  <c r="AI40" i="22" s="1"/>
  <c r="AT40" i="22" s="1"/>
  <c r="A40" i="22"/>
  <c r="L40" i="22" s="1"/>
  <c r="W40" i="22" s="1"/>
  <c r="AH40" i="22" s="1"/>
  <c r="AS40" i="22" s="1"/>
  <c r="M39" i="22"/>
  <c r="X39" i="22" s="1"/>
  <c r="AI39" i="22" s="1"/>
  <c r="AT39" i="22" s="1"/>
  <c r="A39" i="22"/>
  <c r="L39" i="22" s="1"/>
  <c r="W39" i="22" s="1"/>
  <c r="AH39" i="22" s="1"/>
  <c r="AS39" i="22" s="1"/>
  <c r="M38" i="22"/>
  <c r="X38" i="22" s="1"/>
  <c r="AI38" i="22" s="1"/>
  <c r="AT38" i="22" s="1"/>
  <c r="A38" i="22"/>
  <c r="L38" i="22" s="1"/>
  <c r="W38" i="22" s="1"/>
  <c r="AH38" i="22" s="1"/>
  <c r="AS38" i="22" s="1"/>
  <c r="M37" i="22"/>
  <c r="X37" i="22" s="1"/>
  <c r="AI37" i="22" s="1"/>
  <c r="AT37" i="22" s="1"/>
  <c r="A37" i="22"/>
  <c r="L37" i="22" s="1"/>
  <c r="W37" i="22" s="1"/>
  <c r="AH37" i="22" s="1"/>
  <c r="AS37" i="22" s="1"/>
  <c r="M36" i="22"/>
  <c r="X36" i="22" s="1"/>
  <c r="AI36" i="22" s="1"/>
  <c r="AT36" i="22" s="1"/>
  <c r="A36" i="22"/>
  <c r="L36" i="22" s="1"/>
  <c r="W36" i="22" s="1"/>
  <c r="AH36" i="22" s="1"/>
  <c r="AS36" i="22" s="1"/>
  <c r="M35" i="22"/>
  <c r="X35" i="22" s="1"/>
  <c r="AI35" i="22" s="1"/>
  <c r="AT35" i="22" s="1"/>
  <c r="A35" i="22"/>
  <c r="L35" i="22" s="1"/>
  <c r="W35" i="22" s="1"/>
  <c r="AH35" i="22" s="1"/>
  <c r="AS35" i="22" s="1"/>
  <c r="M34" i="22"/>
  <c r="X34" i="22" s="1"/>
  <c r="AI34" i="22" s="1"/>
  <c r="AT34" i="22" s="1"/>
  <c r="A34" i="22"/>
  <c r="L34" i="22" s="1"/>
  <c r="W34" i="22" s="1"/>
  <c r="AH34" i="22" s="1"/>
  <c r="AS34" i="22" s="1"/>
  <c r="M33" i="22"/>
  <c r="X33" i="22" s="1"/>
  <c r="AI33" i="22" s="1"/>
  <c r="AT33" i="22" s="1"/>
  <c r="A33" i="22"/>
  <c r="L33" i="22" s="1"/>
  <c r="W33" i="22" s="1"/>
  <c r="AH33" i="22" s="1"/>
  <c r="AS33" i="22" s="1"/>
  <c r="M32" i="22"/>
  <c r="X32" i="22" s="1"/>
  <c r="AI32" i="22" s="1"/>
  <c r="AT32" i="22" s="1"/>
  <c r="A32" i="22"/>
  <c r="L32" i="22" s="1"/>
  <c r="W32" i="22" s="1"/>
  <c r="AH32" i="22" s="1"/>
  <c r="AS32" i="22" s="1"/>
  <c r="M31" i="22"/>
  <c r="X31" i="22" s="1"/>
  <c r="AI31" i="22" s="1"/>
  <c r="AT31" i="22" s="1"/>
  <c r="A31" i="22"/>
  <c r="L31" i="22" s="1"/>
  <c r="W31" i="22" s="1"/>
  <c r="AH31" i="22" s="1"/>
  <c r="AS31" i="22" s="1"/>
  <c r="M30" i="22"/>
  <c r="X30" i="22" s="1"/>
  <c r="AI30" i="22" s="1"/>
  <c r="AT30" i="22" s="1"/>
  <c r="A30" i="22"/>
  <c r="L30" i="22" s="1"/>
  <c r="W30" i="22" s="1"/>
  <c r="AH30" i="22" s="1"/>
  <c r="AS30" i="22" s="1"/>
  <c r="M29" i="22"/>
  <c r="X29" i="22" s="1"/>
  <c r="AI29" i="22" s="1"/>
  <c r="AT29" i="22" s="1"/>
  <c r="A29" i="22"/>
  <c r="L29" i="22" s="1"/>
  <c r="W29" i="22" s="1"/>
  <c r="AH29" i="22" s="1"/>
  <c r="AS29" i="22" s="1"/>
  <c r="M28" i="22"/>
  <c r="X28" i="22" s="1"/>
  <c r="AI28" i="22" s="1"/>
  <c r="AT28" i="22" s="1"/>
  <c r="A28" i="22"/>
  <c r="L28" i="22" s="1"/>
  <c r="W28" i="22" s="1"/>
  <c r="AH28" i="22" s="1"/>
  <c r="AS28" i="22" s="1"/>
  <c r="M27" i="22"/>
  <c r="X27" i="22" s="1"/>
  <c r="AI27" i="22" s="1"/>
  <c r="AT27" i="22" s="1"/>
  <c r="A27" i="22"/>
  <c r="L27" i="22" s="1"/>
  <c r="W27" i="22" s="1"/>
  <c r="AH27" i="22" s="1"/>
  <c r="AS27" i="22" s="1"/>
  <c r="M26" i="22"/>
  <c r="X26" i="22" s="1"/>
  <c r="AI26" i="22" s="1"/>
  <c r="AT26" i="22" s="1"/>
  <c r="A26" i="22"/>
  <c r="L26" i="22" s="1"/>
  <c r="W26" i="22" s="1"/>
  <c r="AH26" i="22" s="1"/>
  <c r="AS26" i="22" s="1"/>
  <c r="M25" i="22"/>
  <c r="X25" i="22" s="1"/>
  <c r="AI25" i="22" s="1"/>
  <c r="AT25" i="22" s="1"/>
  <c r="A25" i="22"/>
  <c r="L25" i="22" s="1"/>
  <c r="W25" i="22" s="1"/>
  <c r="AH25" i="22" s="1"/>
  <c r="AS25" i="22" s="1"/>
  <c r="M24" i="22"/>
  <c r="X24" i="22" s="1"/>
  <c r="AI24" i="22" s="1"/>
  <c r="AT24" i="22" s="1"/>
  <c r="A24" i="22"/>
  <c r="L24" i="22" s="1"/>
  <c r="W24" i="22" s="1"/>
  <c r="AH24" i="22" s="1"/>
  <c r="AS24" i="22" s="1"/>
  <c r="M23" i="22"/>
  <c r="X23" i="22" s="1"/>
  <c r="AI23" i="22" s="1"/>
  <c r="AT23" i="22" s="1"/>
  <c r="A23" i="22"/>
  <c r="L23" i="22" s="1"/>
  <c r="W23" i="22" s="1"/>
  <c r="AH23" i="22" s="1"/>
  <c r="AS23" i="22" s="1"/>
  <c r="M22" i="22"/>
  <c r="X22" i="22" s="1"/>
  <c r="AI22" i="22" s="1"/>
  <c r="AT22" i="22" s="1"/>
  <c r="A22" i="22"/>
  <c r="L22" i="22" s="1"/>
  <c r="W22" i="22" s="1"/>
  <c r="AH22" i="22" s="1"/>
  <c r="AS22" i="22" s="1"/>
  <c r="M21" i="22"/>
  <c r="X21" i="22" s="1"/>
  <c r="AI21" i="22" s="1"/>
  <c r="AT21" i="22" s="1"/>
  <c r="A21" i="22"/>
  <c r="L21" i="22" s="1"/>
  <c r="W21" i="22" s="1"/>
  <c r="AH21" i="22" s="1"/>
  <c r="AS21" i="22" s="1"/>
  <c r="M20" i="22"/>
  <c r="X20" i="22" s="1"/>
  <c r="AI20" i="22" s="1"/>
  <c r="AT20" i="22" s="1"/>
  <c r="A20" i="22"/>
  <c r="L20" i="22" s="1"/>
  <c r="W20" i="22" s="1"/>
  <c r="AH20" i="22" s="1"/>
  <c r="AS20" i="22" s="1"/>
  <c r="M19" i="22"/>
  <c r="X19" i="22" s="1"/>
  <c r="AI19" i="22" s="1"/>
  <c r="AT19" i="22" s="1"/>
  <c r="A19" i="22"/>
  <c r="L19" i="22" s="1"/>
  <c r="W19" i="22" s="1"/>
  <c r="AH19" i="22" s="1"/>
  <c r="AS19" i="22" s="1"/>
  <c r="M18" i="22"/>
  <c r="X18" i="22" s="1"/>
  <c r="AI18" i="22" s="1"/>
  <c r="AT18" i="22" s="1"/>
  <c r="A18" i="22"/>
  <c r="L18" i="22" s="1"/>
  <c r="W18" i="22" s="1"/>
  <c r="AH18" i="22" s="1"/>
  <c r="AS18" i="22" s="1"/>
  <c r="M17" i="22"/>
  <c r="X17" i="22" s="1"/>
  <c r="AI17" i="22" s="1"/>
  <c r="AT17" i="22" s="1"/>
  <c r="A17" i="22"/>
  <c r="L17" i="22" s="1"/>
  <c r="W17" i="22" s="1"/>
  <c r="AH17" i="22" s="1"/>
  <c r="AS17" i="22" s="1"/>
  <c r="M16" i="22"/>
  <c r="X16" i="22" s="1"/>
  <c r="AI16" i="22" s="1"/>
  <c r="AT16" i="22" s="1"/>
  <c r="A16" i="22"/>
  <c r="L16" i="22" s="1"/>
  <c r="W16" i="22" s="1"/>
  <c r="AH16" i="22" s="1"/>
  <c r="AS16" i="22" s="1"/>
  <c r="M15" i="22"/>
  <c r="X15" i="22" s="1"/>
  <c r="AI15" i="22" s="1"/>
  <c r="AT15" i="22" s="1"/>
  <c r="A15" i="22"/>
  <c r="L15" i="22" s="1"/>
  <c r="W15" i="22" s="1"/>
  <c r="AH15" i="22" s="1"/>
  <c r="AS15" i="22" s="1"/>
  <c r="M14" i="22"/>
  <c r="X14" i="22" s="1"/>
  <c r="AI14" i="22" s="1"/>
  <c r="AT14" i="22" s="1"/>
  <c r="A14" i="22"/>
  <c r="L14" i="22" s="1"/>
  <c r="W14" i="22" s="1"/>
  <c r="AH14" i="22" s="1"/>
  <c r="AS14" i="22" s="1"/>
  <c r="M13" i="22"/>
  <c r="X13" i="22" s="1"/>
  <c r="AI13" i="22" s="1"/>
  <c r="AT13" i="22" s="1"/>
  <c r="A13" i="22"/>
  <c r="L13" i="22" s="1"/>
  <c r="W13" i="22" s="1"/>
  <c r="AH13" i="22" s="1"/>
  <c r="AS13" i="22" s="1"/>
  <c r="M12" i="22"/>
  <c r="X12" i="22" s="1"/>
  <c r="AI12" i="22" s="1"/>
  <c r="AT12" i="22" s="1"/>
  <c r="A12" i="22"/>
  <c r="L12" i="22" s="1"/>
  <c r="W12" i="22" s="1"/>
  <c r="AH12" i="22" s="1"/>
  <c r="AS12" i="22" s="1"/>
  <c r="M11" i="22"/>
  <c r="X11" i="22" s="1"/>
  <c r="AI11" i="22" s="1"/>
  <c r="AT11" i="22" s="1"/>
  <c r="A11" i="22"/>
  <c r="L11" i="22" s="1"/>
  <c r="W11" i="22" s="1"/>
  <c r="AH11" i="22" s="1"/>
  <c r="AS11" i="22" s="1"/>
  <c r="M10" i="22"/>
  <c r="X10" i="22" s="1"/>
  <c r="AI10" i="22" s="1"/>
  <c r="AT10" i="22" s="1"/>
  <c r="A10" i="22"/>
  <c r="L10" i="22" s="1"/>
  <c r="W10" i="22" s="1"/>
  <c r="AH10" i="22" s="1"/>
  <c r="AS10" i="22" s="1"/>
  <c r="M9" i="22"/>
  <c r="X9" i="22" s="1"/>
  <c r="AI9" i="22" s="1"/>
  <c r="AT9" i="22" s="1"/>
  <c r="A9" i="22"/>
  <c r="L9" i="22" s="1"/>
  <c r="W9" i="22" s="1"/>
  <c r="AH9" i="22" s="1"/>
  <c r="AS9" i="22" s="1"/>
  <c r="M8" i="22"/>
  <c r="X8" i="22" s="1"/>
  <c r="AI8" i="22" s="1"/>
  <c r="AT8" i="22" s="1"/>
  <c r="A8" i="22"/>
  <c r="L8" i="22" s="1"/>
  <c r="W8" i="22" s="1"/>
  <c r="AH8" i="22" s="1"/>
  <c r="AS8" i="22" s="1"/>
  <c r="A8" i="5" l="1"/>
  <c r="Q1" i="5"/>
  <c r="CN1" i="5"/>
  <c r="AN1" i="5"/>
  <c r="BC1" i="5" s="1"/>
  <c r="BR1" i="5" s="1"/>
  <c r="CY1" i="2"/>
  <c r="DR1" i="2" s="1"/>
  <c r="CZ8" i="2"/>
  <c r="BI1" i="2"/>
  <c r="CB1" i="2" s="1"/>
  <c r="AP1" i="2"/>
  <c r="B8" i="2"/>
  <c r="K10" i="20" l="1"/>
  <c r="M10" i="20"/>
  <c r="O10" i="20"/>
  <c r="A2" i="20"/>
  <c r="J10" i="20"/>
  <c r="L10" i="20"/>
  <c r="N10" i="20"/>
  <c r="J12" i="20"/>
  <c r="DS8" i="2"/>
  <c r="O12" i="20" l="1"/>
  <c r="P12" i="20"/>
  <c r="N12" i="20"/>
  <c r="M12" i="20"/>
  <c r="L12" i="20"/>
  <c r="K12" i="20"/>
  <c r="P11" i="20"/>
  <c r="P10" i="20"/>
  <c r="AX19" i="22" l="1"/>
  <c r="AX41" i="22"/>
  <c r="AX28" i="22"/>
  <c r="AX52" i="22"/>
  <c r="AX39" i="22"/>
  <c r="AX29" i="22"/>
  <c r="AX17" i="22"/>
  <c r="AX15" i="22"/>
  <c r="AX45" i="22"/>
  <c r="AX23" i="22"/>
  <c r="AX35" i="22"/>
  <c r="AX57" i="22"/>
  <c r="AX14" i="22"/>
  <c r="AX38" i="22"/>
  <c r="AX44" i="22"/>
  <c r="AX50" i="22"/>
  <c r="AX43" i="22"/>
  <c r="AX53" i="22"/>
  <c r="AX10" i="22"/>
  <c r="AX11" i="22"/>
  <c r="AX16" i="22"/>
  <c r="AX26" i="22"/>
  <c r="AX40" i="22"/>
  <c r="AX18" i="22"/>
  <c r="AX51" i="22"/>
  <c r="AX21" i="22"/>
  <c r="AX13" i="22"/>
  <c r="AX30" i="22"/>
  <c r="AX36" i="22"/>
  <c r="AX27" i="22"/>
  <c r="AX49" i="22"/>
  <c r="AX20" i="22"/>
  <c r="AX54" i="22"/>
  <c r="AX25" i="22"/>
  <c r="AX47" i="22"/>
  <c r="AX55" i="22"/>
  <c r="AX22" i="22"/>
  <c r="AX33" i="22"/>
  <c r="AX37" i="22"/>
  <c r="AX31" i="22"/>
  <c r="AX48" i="22"/>
  <c r="AX32" i="22"/>
  <c r="AX46" i="22"/>
  <c r="AX56" i="22"/>
  <c r="AX42" i="22"/>
  <c r="AX24" i="22"/>
  <c r="AX12" i="22"/>
  <c r="AX34" i="22"/>
  <c r="AX9" i="22"/>
  <c r="AW8" i="22" l="1"/>
  <c r="AX8" i="22" s="1"/>
  <c r="V70" i="22" l="1"/>
  <c r="V68" i="22"/>
  <c r="V69" i="22"/>
  <c r="V67" i="22"/>
  <c r="AX58" i="22"/>
  <c r="AX60" i="22"/>
  <c r="AX62" i="22"/>
  <c r="AX59" i="22"/>
  <c r="AX61" i="22"/>
  <c r="Z15" i="6" l="1"/>
  <c r="AC11" i="6"/>
  <c r="AD11" i="6"/>
  <c r="AB11" i="6"/>
  <c r="P16" i="6"/>
  <c r="N16" i="6"/>
  <c r="L16" i="6"/>
  <c r="Q15" i="6"/>
  <c r="L14" i="6"/>
  <c r="Q13" i="6"/>
  <c r="O13" i="6"/>
  <c r="M13" i="6"/>
  <c r="K13" i="6"/>
  <c r="Q11" i="6"/>
  <c r="O11" i="6"/>
  <c r="M11" i="6"/>
  <c r="Q16" i="6"/>
  <c r="O16" i="6"/>
  <c r="M16" i="6"/>
  <c r="K16" i="6"/>
  <c r="Q14" i="6"/>
  <c r="K14" i="6"/>
  <c r="P13" i="6"/>
  <c r="N13" i="6"/>
  <c r="L13" i="6"/>
  <c r="Q12" i="6"/>
  <c r="P11" i="6"/>
  <c r="N11" i="6"/>
  <c r="L11" i="6"/>
  <c r="K11" i="6"/>
  <c r="Z16" i="6"/>
  <c r="Z12" i="6"/>
  <c r="X13" i="6"/>
  <c r="Y11" i="6"/>
  <c r="X14" i="6"/>
  <c r="W13" i="6"/>
  <c r="W16" i="6"/>
  <c r="Y16" i="6"/>
  <c r="Z14" i="6"/>
  <c r="X11" i="6"/>
  <c r="Y14" i="6"/>
  <c r="Z11" i="6"/>
  <c r="W14" i="6"/>
  <c r="Y13" i="6"/>
  <c r="X16" i="6"/>
  <c r="Z13" i="6"/>
  <c r="AB15" i="6"/>
  <c r="AC15" i="6"/>
  <c r="AD15" i="6"/>
  <c r="J20" i="6"/>
  <c r="J27" i="6"/>
  <c r="F35" i="6"/>
  <c r="U24" i="6"/>
  <c r="X23" i="6"/>
  <c r="S35" i="6"/>
  <c r="J24" i="6"/>
  <c r="J31" i="6"/>
  <c r="U21" i="6"/>
  <c r="U29" i="6"/>
  <c r="X28" i="6"/>
  <c r="F25" i="6"/>
  <c r="F31" i="6"/>
  <c r="J34" i="6"/>
  <c r="U26" i="6"/>
  <c r="X25" i="6"/>
  <c r="W35" i="6"/>
  <c r="F26" i="6"/>
  <c r="F32" i="6"/>
  <c r="J35" i="6"/>
  <c r="U27" i="6"/>
  <c r="F27" i="6"/>
  <c r="J30" i="6"/>
  <c r="J36" i="6"/>
  <c r="U28" i="6"/>
  <c r="X27" i="6"/>
  <c r="F24" i="6"/>
  <c r="F30" i="6"/>
  <c r="F36" i="6"/>
  <c r="U25" i="6"/>
  <c r="X24" i="6"/>
  <c r="W34" i="6"/>
  <c r="J25" i="6"/>
  <c r="J32" i="6"/>
  <c r="U22" i="6"/>
  <c r="X21" i="6"/>
  <c r="X29" i="6"/>
  <c r="F20" i="6"/>
  <c r="J26" i="6"/>
  <c r="F34" i="6"/>
  <c r="U23" i="6"/>
  <c r="X22" i="6"/>
  <c r="S34" i="6"/>
  <c r="X26" i="6"/>
  <c r="U11" i="6"/>
  <c r="T11" i="6"/>
  <c r="C3" i="24"/>
  <c r="C5" i="24"/>
  <c r="C4" i="24"/>
  <c r="C21" i="20"/>
  <c r="C22" i="20"/>
  <c r="C23" i="20"/>
  <c r="C24" i="20"/>
  <c r="C26" i="20"/>
  <c r="C28" i="20"/>
  <c r="C27" i="20"/>
  <c r="C18" i="20"/>
  <c r="C19" i="20"/>
  <c r="D31" i="20"/>
  <c r="D35" i="20"/>
  <c r="D38" i="20"/>
  <c r="D32" i="20"/>
  <c r="D36" i="20"/>
  <c r="D33" i="20"/>
  <c r="D30" i="20"/>
  <c r="D34" i="20"/>
  <c r="D37" i="20"/>
  <c r="Y57" i="22" l="1"/>
  <c r="Y56" i="22"/>
  <c r="Y55" i="22"/>
  <c r="Y54" i="22"/>
  <c r="Y53" i="22"/>
  <c r="Y52" i="22"/>
  <c r="Y51" i="22"/>
  <c r="Y50" i="22"/>
  <c r="Y49" i="22"/>
  <c r="Y48" i="22"/>
  <c r="Y47" i="22"/>
  <c r="Y46" i="22"/>
  <c r="AB45" i="22"/>
  <c r="Y45" i="22"/>
  <c r="Y44" i="22"/>
  <c r="Y43" i="22"/>
  <c r="Y42" i="22"/>
  <c r="Y41" i="22"/>
  <c r="Y40" i="22"/>
  <c r="Y39" i="22"/>
  <c r="Y38" i="22"/>
  <c r="AB37" i="22"/>
  <c r="Y37" i="22"/>
  <c r="Y36" i="22"/>
  <c r="Y35" i="22"/>
  <c r="Y34" i="22"/>
  <c r="Y33" i="22"/>
  <c r="Y32" i="22"/>
  <c r="Y31" i="22"/>
  <c r="Y30" i="22"/>
  <c r="AB29" i="22"/>
  <c r="Y29" i="22"/>
  <c r="Y28" i="22"/>
  <c r="Y27" i="22"/>
  <c r="Y26" i="22"/>
  <c r="Y25" i="22"/>
  <c r="Y24" i="22"/>
  <c r="Y23" i="22"/>
  <c r="Y22" i="22"/>
  <c r="AB21" i="22"/>
  <c r="Y21" i="22"/>
  <c r="Y20" i="22"/>
  <c r="Y19" i="22"/>
  <c r="Y18" i="22"/>
  <c r="Y17" i="22"/>
  <c r="Y16" i="22"/>
  <c r="Y15" i="22"/>
  <c r="Y14" i="22"/>
  <c r="AB13" i="22"/>
  <c r="Y13" i="22"/>
  <c r="Y12" i="22"/>
  <c r="Y11" i="22"/>
  <c r="Y10" i="22"/>
  <c r="Y9" i="22"/>
  <c r="B8" i="5"/>
  <c r="CW13" i="2"/>
  <c r="H8" i="22"/>
  <c r="CC8" i="2"/>
  <c r="A8" i="2"/>
  <c r="D11" i="6" s="1"/>
  <c r="DR8" i="2" l="1"/>
  <c r="J12" i="6"/>
  <c r="Y8" i="22"/>
  <c r="Y59" i="22" s="1"/>
  <c r="CW15" i="2"/>
  <c r="W10" i="20"/>
  <c r="X10" i="20"/>
  <c r="V10" i="20"/>
  <c r="U10" i="20"/>
  <c r="Q10" i="20"/>
  <c r="R10" i="20"/>
  <c r="S10" i="20"/>
  <c r="T10" i="20"/>
  <c r="Y10" i="20"/>
  <c r="E10" i="20"/>
  <c r="F10" i="20"/>
  <c r="G10" i="20"/>
  <c r="H10" i="20"/>
  <c r="C10" i="20"/>
  <c r="D10" i="20"/>
  <c r="CN8" i="5"/>
  <c r="DB8" i="5"/>
  <c r="CO8" i="5"/>
  <c r="DC8" i="5"/>
  <c r="BC8" i="5"/>
  <c r="BR8" i="5"/>
  <c r="BD8" i="5"/>
  <c r="BS8" i="5"/>
  <c r="Q8" i="5"/>
  <c r="AN8" i="5"/>
  <c r="R8" i="5"/>
  <c r="AO8" i="5"/>
  <c r="CB8" i="2"/>
  <c r="CY8" i="2"/>
  <c r="G16" i="6"/>
  <c r="AQ8" i="2"/>
  <c r="BI8" i="2"/>
  <c r="H12" i="20"/>
  <c r="AR8" i="2"/>
  <c r="D13" i="6" s="1"/>
  <c r="BJ8" i="2"/>
  <c r="AF13" i="22"/>
  <c r="AF16" i="22"/>
  <c r="AF56" i="22"/>
  <c r="AF9" i="22"/>
  <c r="AF11" i="22"/>
  <c r="AF18" i="22"/>
  <c r="AF24" i="22"/>
  <c r="AF36" i="22"/>
  <c r="AF44" i="22"/>
  <c r="AF52" i="22"/>
  <c r="AF40" i="22"/>
  <c r="AF32" i="22"/>
  <c r="AF22" i="22"/>
  <c r="AF38" i="22"/>
  <c r="AF46" i="22"/>
  <c r="AF50" i="22"/>
  <c r="AF20" i="22"/>
  <c r="W11" i="6"/>
  <c r="AF26" i="22"/>
  <c r="AF30" i="22"/>
  <c r="AF54" i="22"/>
  <c r="AF14" i="22"/>
  <c r="AF28" i="22"/>
  <c r="AF34" i="22"/>
  <c r="AF42" i="22"/>
  <c r="AF48" i="22"/>
  <c r="V12" i="20"/>
  <c r="D8" i="22"/>
  <c r="J16" i="6"/>
  <c r="F16" i="6"/>
  <c r="G14" i="6"/>
  <c r="F13" i="6"/>
  <c r="G13" i="6"/>
  <c r="I11" i="6"/>
  <c r="E11" i="6"/>
  <c r="F11" i="6"/>
  <c r="H16" i="6"/>
  <c r="D16" i="6"/>
  <c r="I14" i="6"/>
  <c r="I16" i="6"/>
  <c r="E16" i="6"/>
  <c r="F14" i="6"/>
  <c r="H13" i="6"/>
  <c r="I13" i="6"/>
  <c r="E13" i="6"/>
  <c r="G11" i="6"/>
  <c r="H11" i="6"/>
  <c r="S14" i="6"/>
  <c r="V11" i="6"/>
  <c r="R11" i="6"/>
  <c r="S11" i="6"/>
  <c r="AB8" i="22"/>
  <c r="AD8" i="22"/>
  <c r="AD9" i="22"/>
  <c r="AD10" i="22"/>
  <c r="AD11" i="22"/>
  <c r="AD12" i="22"/>
  <c r="AD13" i="22"/>
  <c r="AD18" i="22"/>
  <c r="AD19" i="22"/>
  <c r="AD20" i="22"/>
  <c r="AD22" i="22"/>
  <c r="AD23" i="22"/>
  <c r="AD24" i="22"/>
  <c r="AD25" i="22"/>
  <c r="AD29" i="22"/>
  <c r="AD34" i="22"/>
  <c r="AD35" i="22"/>
  <c r="AD36" i="22"/>
  <c r="AD38" i="22"/>
  <c r="AD39" i="22"/>
  <c r="AD40" i="22"/>
  <c r="AD41" i="22"/>
  <c r="AD45" i="22"/>
  <c r="AD50" i="22"/>
  <c r="AD51" i="22"/>
  <c r="AD52" i="22"/>
  <c r="AD53" i="22"/>
  <c r="AD14" i="22"/>
  <c r="AD15" i="22"/>
  <c r="AD16" i="22"/>
  <c r="AD17" i="22"/>
  <c r="AD21" i="22"/>
  <c r="AD26" i="22"/>
  <c r="AD27" i="22"/>
  <c r="AD28" i="22"/>
  <c r="AD30" i="22"/>
  <c r="AD31" i="22"/>
  <c r="AD32" i="22"/>
  <c r="AD33" i="22"/>
  <c r="AD37" i="22"/>
  <c r="AD42" i="22"/>
  <c r="AD43" i="22"/>
  <c r="AD44" i="22"/>
  <c r="AD46" i="22"/>
  <c r="AD47" i="22"/>
  <c r="AD48" i="22"/>
  <c r="AD49" i="22"/>
  <c r="AD54" i="22"/>
  <c r="AD55" i="22"/>
  <c r="AD56" i="22"/>
  <c r="AD57" i="22"/>
  <c r="Y62" i="22" l="1"/>
  <c r="Y61" i="22"/>
  <c r="Y58" i="22"/>
  <c r="Y60" i="22"/>
  <c r="R14" i="6"/>
  <c r="AF8" i="22"/>
  <c r="X12" i="20"/>
  <c r="W12" i="20"/>
  <c r="U14" i="6"/>
  <c r="T14" i="6"/>
  <c r="G12" i="20"/>
  <c r="F12" i="20"/>
  <c r="E12" i="20"/>
  <c r="D12" i="20"/>
  <c r="E14" i="6"/>
  <c r="C12" i="20"/>
  <c r="AD61" i="22"/>
  <c r="AD60" i="22"/>
  <c r="AD59" i="22"/>
  <c r="AD58" i="22"/>
  <c r="AD62" i="22"/>
  <c r="AC45" i="22"/>
  <c r="AC13" i="22"/>
  <c r="Z56" i="22"/>
  <c r="Z11" i="22"/>
  <c r="Z24" i="22"/>
  <c r="AC37" i="22"/>
  <c r="Z20" i="22"/>
  <c r="Z44" i="22"/>
  <c r="AC29" i="22"/>
  <c r="Z28" i="22"/>
  <c r="Z36" i="22"/>
  <c r="AC21" i="22"/>
  <c r="Z48" i="22"/>
  <c r="Z52" i="22"/>
  <c r="Z32" i="22"/>
  <c r="Z40" i="22"/>
  <c r="Z16" i="22"/>
  <c r="Y12" i="20"/>
  <c r="U12" i="20"/>
  <c r="V13" i="6"/>
  <c r="AC8" i="22"/>
  <c r="C8" i="22"/>
  <c r="V16" i="6" l="1"/>
  <c r="U16" i="6"/>
  <c r="I11" i="20"/>
  <c r="AV16" i="22" l="1"/>
  <c r="AF29" i="22" l="1"/>
  <c r="Z12" i="22"/>
  <c r="AB12" i="22"/>
  <c r="AF12" i="22"/>
  <c r="AB15" i="22"/>
  <c r="AF15" i="22"/>
  <c r="AB11" i="22"/>
  <c r="AB49" i="22"/>
  <c r="AF49" i="22"/>
  <c r="AB41" i="22"/>
  <c r="AF41" i="22"/>
  <c r="AB28" i="22"/>
  <c r="AB22" i="22"/>
  <c r="AB46" i="22"/>
  <c r="AB54" i="22"/>
  <c r="AB40" i="22"/>
  <c r="AF25" i="22"/>
  <c r="AB31" i="22"/>
  <c r="AF31" i="22"/>
  <c r="AB39" i="22"/>
  <c r="AF39" i="22"/>
  <c r="AB47" i="22"/>
  <c r="AF47" i="22"/>
  <c r="AB55" i="22"/>
  <c r="AF55" i="22"/>
  <c r="AB43" i="22"/>
  <c r="AF43" i="22"/>
  <c r="AB19" i="22"/>
  <c r="AF19" i="22"/>
  <c r="AB35" i="22"/>
  <c r="AF35" i="22"/>
  <c r="AB17" i="22"/>
  <c r="AF17" i="22"/>
  <c r="AB18" i="22"/>
  <c r="AB38" i="22"/>
  <c r="AB48" i="22"/>
  <c r="AB33" i="22"/>
  <c r="AF33" i="22"/>
  <c r="AB16" i="22"/>
  <c r="AB23" i="22"/>
  <c r="AF23" i="22"/>
  <c r="AB20" i="22"/>
  <c r="AB26" i="22"/>
  <c r="AB36" i="22"/>
  <c r="AB44" i="22"/>
  <c r="AB52" i="22"/>
  <c r="AB56" i="22"/>
  <c r="AB14" i="22"/>
  <c r="AB34" i="22"/>
  <c r="AB42" i="22"/>
  <c r="AB50" i="22"/>
  <c r="AE21" i="22"/>
  <c r="AF21" i="22"/>
  <c r="AB27" i="22"/>
  <c r="AF27" i="22"/>
  <c r="AE37" i="22"/>
  <c r="AF37" i="22"/>
  <c r="AE45" i="22"/>
  <c r="AF45" i="22"/>
  <c r="AB53" i="22"/>
  <c r="AF53" i="22"/>
  <c r="AB24" i="22"/>
  <c r="AB51" i="22"/>
  <c r="AF51" i="22"/>
  <c r="AF10" i="22"/>
  <c r="AF57" i="22"/>
  <c r="F8" i="22"/>
  <c r="G8" i="22"/>
  <c r="J8" i="22"/>
  <c r="BA54" i="22"/>
  <c r="BB54" i="22" s="1"/>
  <c r="AE8" i="22" l="1"/>
  <c r="S12" i="20"/>
  <c r="T12" i="20"/>
  <c r="Q12" i="20"/>
  <c r="R12" i="20"/>
  <c r="AF61" i="22"/>
  <c r="AF62" i="22"/>
  <c r="AF58" i="22"/>
  <c r="AF59" i="22"/>
  <c r="AF60" i="22"/>
  <c r="Z9" i="22"/>
  <c r="Z27" i="22"/>
  <c r="Z51" i="22"/>
  <c r="Z33" i="22"/>
  <c r="Z38" i="22"/>
  <c r="Z17" i="22"/>
  <c r="Z43" i="22"/>
  <c r="Z39" i="22"/>
  <c r="Z25" i="22"/>
  <c r="Z54" i="22"/>
  <c r="Z46" i="22"/>
  <c r="Z22" i="22"/>
  <c r="Z49" i="22"/>
  <c r="Z30" i="22"/>
  <c r="Z53" i="22"/>
  <c r="Z50" i="22"/>
  <c r="Z42" i="22"/>
  <c r="Z34" i="22"/>
  <c r="Z14" i="22"/>
  <c r="Z26" i="22"/>
  <c r="Z19" i="22"/>
  <c r="Z47" i="22"/>
  <c r="Z15" i="22"/>
  <c r="Z31" i="22"/>
  <c r="Z18" i="22"/>
  <c r="Z57" i="22"/>
  <c r="Z55" i="22"/>
  <c r="Z35" i="22"/>
  <c r="Z23" i="22"/>
  <c r="Z10" i="22"/>
  <c r="Z41" i="22"/>
  <c r="AE48" i="22"/>
  <c r="AE13" i="22"/>
  <c r="J14" i="6"/>
  <c r="J15" i="6"/>
  <c r="CV62" i="2"/>
  <c r="CV58" i="2"/>
  <c r="CV61" i="2"/>
  <c r="CV59" i="2"/>
  <c r="CV60" i="2"/>
  <c r="BA36" i="22"/>
  <c r="BB36" i="22" s="1"/>
  <c r="BA18" i="22"/>
  <c r="BB18" i="22" s="1"/>
  <c r="BA57" i="22"/>
  <c r="BB57" i="22" s="1"/>
  <c r="BA53" i="22"/>
  <c r="BB53" i="22" s="1"/>
  <c r="AE41" i="22"/>
  <c r="AE19" i="22"/>
  <c r="AE53" i="22"/>
  <c r="AE29" i="22"/>
  <c r="AG13" i="22"/>
  <c r="AY13" i="22" s="1"/>
  <c r="AZ13" i="22" s="1"/>
  <c r="AB10" i="22"/>
  <c r="AC9" i="6"/>
  <c r="BA24" i="22"/>
  <c r="BB24" i="22" s="1"/>
  <c r="BA42" i="22"/>
  <c r="BB42" i="22" s="1"/>
  <c r="AB57" i="22"/>
  <c r="AB30" i="22"/>
  <c r="H14" i="6"/>
  <c r="AV25" i="22"/>
  <c r="AB9" i="22"/>
  <c r="AB25" i="22"/>
  <c r="AB32" i="22"/>
  <c r="AV18" i="22" l="1"/>
  <c r="AV30" i="22"/>
  <c r="AV52" i="22"/>
  <c r="AV28" i="22"/>
  <c r="AV17" i="22"/>
  <c r="AV11" i="22"/>
  <c r="T13" i="6"/>
  <c r="U13" i="6"/>
  <c r="R13" i="6"/>
  <c r="S13" i="6"/>
  <c r="I12" i="20"/>
  <c r="E8" i="22"/>
  <c r="I10" i="20"/>
  <c r="U11" i="20"/>
  <c r="Z8" i="22"/>
  <c r="AB58" i="22"/>
  <c r="AB61" i="22"/>
  <c r="AB59" i="22"/>
  <c r="AB62" i="22"/>
  <c r="AB60" i="22"/>
  <c r="BA8" i="22"/>
  <c r="AC36" i="22"/>
  <c r="Z13" i="22"/>
  <c r="AC54" i="22"/>
  <c r="AC56" i="22"/>
  <c r="AC55" i="22"/>
  <c r="AC41" i="22"/>
  <c r="AC31" i="22"/>
  <c r="AC15" i="22"/>
  <c r="Z37" i="22"/>
  <c r="Z29" i="22"/>
  <c r="AC46" i="22"/>
  <c r="AC39" i="22"/>
  <c r="AC17" i="22"/>
  <c r="AC33" i="22"/>
  <c r="AC51" i="22"/>
  <c r="AC49" i="22"/>
  <c r="AC18" i="22"/>
  <c r="AC35" i="22"/>
  <c r="AC27" i="22"/>
  <c r="AC47" i="22"/>
  <c r="AC52" i="22"/>
  <c r="AC34" i="22"/>
  <c r="AC50" i="22"/>
  <c r="AC24" i="22"/>
  <c r="AC38" i="22"/>
  <c r="Z45" i="22"/>
  <c r="AC22" i="22"/>
  <c r="AC43" i="22"/>
  <c r="AC12" i="22"/>
  <c r="AC23" i="22"/>
  <c r="AC44" i="22"/>
  <c r="AC19" i="22"/>
  <c r="AC26" i="22"/>
  <c r="AC42" i="22"/>
  <c r="AC53" i="22"/>
  <c r="Z21" i="22"/>
  <c r="AV23" i="22"/>
  <c r="AE11" i="22"/>
  <c r="AE39" i="22"/>
  <c r="Y11" i="20"/>
  <c r="AG11" i="22"/>
  <c r="AY11" i="22" s="1"/>
  <c r="AZ11" i="22" s="1"/>
  <c r="AE31" i="22"/>
  <c r="AE12" i="22"/>
  <c r="V12" i="6"/>
  <c r="AE26" i="22"/>
  <c r="AE40" i="22"/>
  <c r="D14" i="6"/>
  <c r="J11" i="6"/>
  <c r="BA14" i="22"/>
  <c r="BB14" i="22" s="1"/>
  <c r="AG53" i="22"/>
  <c r="AY53" i="22" s="1"/>
  <c r="AZ53" i="22" s="1"/>
  <c r="AV53" i="22"/>
  <c r="BA22" i="22"/>
  <c r="BB22" i="22" s="1"/>
  <c r="BA21" i="22"/>
  <c r="BB21" i="22" s="1"/>
  <c r="AG48" i="22"/>
  <c r="AY48" i="22" s="1"/>
  <c r="AZ48" i="22" s="1"/>
  <c r="BA47" i="22"/>
  <c r="BB47" i="22" s="1"/>
  <c r="BA51" i="22"/>
  <c r="BB51" i="22" s="1"/>
  <c r="J13" i="6"/>
  <c r="BA56" i="22"/>
  <c r="BB56" i="22" s="1"/>
  <c r="BA40" i="22"/>
  <c r="BB40" i="22" s="1"/>
  <c r="BA52" i="22"/>
  <c r="BB52" i="22" s="1"/>
  <c r="BA41" i="22"/>
  <c r="BB41" i="22" s="1"/>
  <c r="AV42" i="22"/>
  <c r="AV13" i="22"/>
  <c r="AV31" i="22"/>
  <c r="AC9" i="22"/>
  <c r="V14" i="6"/>
  <c r="AV29" i="22"/>
  <c r="BA13" i="22"/>
  <c r="BB13" i="22" s="1"/>
  <c r="BA19" i="22"/>
  <c r="BB19" i="22" s="1"/>
  <c r="BA15" i="22"/>
  <c r="BB15" i="22" s="1"/>
  <c r="BA55" i="22"/>
  <c r="BB55" i="22" s="1"/>
  <c r="AV44" i="22"/>
  <c r="AG19" i="22"/>
  <c r="AY19" i="22" s="1"/>
  <c r="AZ19" i="22" s="1"/>
  <c r="AE16" i="22"/>
  <c r="AE46" i="22"/>
  <c r="AE20" i="22"/>
  <c r="AE28" i="22"/>
  <c r="AE24" i="22"/>
  <c r="AG29" i="22"/>
  <c r="AY29" i="22" s="1"/>
  <c r="AZ29" i="22" s="1"/>
  <c r="AV48" i="22"/>
  <c r="AV56" i="22"/>
  <c r="AV33" i="22"/>
  <c r="AV41" i="22"/>
  <c r="AV26" i="22"/>
  <c r="AV20" i="22"/>
  <c r="AE36" i="22"/>
  <c r="AE14" i="22"/>
  <c r="AG8" i="22"/>
  <c r="AE34" i="22"/>
  <c r="AG37" i="22"/>
  <c r="AY37" i="22" s="1"/>
  <c r="AZ37" i="22" s="1"/>
  <c r="AV27" i="22"/>
  <c r="BA10" i="22"/>
  <c r="BB10" i="22" s="1"/>
  <c r="AE38" i="22"/>
  <c r="AE54" i="22"/>
  <c r="AE35" i="22"/>
  <c r="AG21" i="22"/>
  <c r="AY21" i="22" s="1"/>
  <c r="AZ21" i="22" s="1"/>
  <c r="AV46" i="22"/>
  <c r="AV58" i="22"/>
  <c r="AE47" i="22"/>
  <c r="AE55" i="22"/>
  <c r="AE27" i="22"/>
  <c r="AG45" i="22"/>
  <c r="AY45" i="22" s="1"/>
  <c r="AZ45" i="22" s="1"/>
  <c r="AV49" i="22"/>
  <c r="AV37" i="22"/>
  <c r="AV21" i="22"/>
  <c r="AV45" i="22"/>
  <c r="K8" i="22"/>
  <c r="AE56" i="22"/>
  <c r="AE52" i="22"/>
  <c r="BC53" i="22" l="1"/>
  <c r="BD53" i="22" s="1"/>
  <c r="BC21" i="22"/>
  <c r="BD21" i="22" s="1"/>
  <c r="BC13" i="22"/>
  <c r="BD13" i="22" s="1"/>
  <c r="BB8" i="22"/>
  <c r="K70" i="22"/>
  <c r="K68" i="22"/>
  <c r="K66" i="22"/>
  <c r="K69" i="22"/>
  <c r="K67" i="22"/>
  <c r="AV38" i="22"/>
  <c r="AV54" i="22"/>
  <c r="AV22" i="22"/>
  <c r="AV34" i="22"/>
  <c r="AV10" i="22"/>
  <c r="AV50" i="22"/>
  <c r="AV36" i="22"/>
  <c r="AV40" i="22"/>
  <c r="AV32" i="22"/>
  <c r="AV35" i="22"/>
  <c r="AY8" i="22"/>
  <c r="AZ8" i="22" s="1"/>
  <c r="AB9" i="6"/>
  <c r="I8" i="22"/>
  <c r="AU8" i="22"/>
  <c r="Z58" i="22"/>
  <c r="Z61" i="22"/>
  <c r="Z59" i="22"/>
  <c r="Z60" i="22"/>
  <c r="Z62" i="22"/>
  <c r="AC32" i="22"/>
  <c r="AC10" i="22"/>
  <c r="AC28" i="22"/>
  <c r="AC20" i="22"/>
  <c r="AC25" i="22"/>
  <c r="AC14" i="22"/>
  <c r="AC11" i="22"/>
  <c r="AC30" i="22"/>
  <c r="AC40" i="22"/>
  <c r="AC57" i="22"/>
  <c r="AC48" i="22"/>
  <c r="AC16" i="22"/>
  <c r="AE15" i="22"/>
  <c r="AE44" i="22"/>
  <c r="AG33" i="22"/>
  <c r="AY33" i="22" s="1"/>
  <c r="AZ33" i="22" s="1"/>
  <c r="AE33" i="22"/>
  <c r="AG12" i="22"/>
  <c r="AY12" i="22" s="1"/>
  <c r="AZ12" i="22" s="1"/>
  <c r="AE17" i="22"/>
  <c r="AG23" i="22"/>
  <c r="AY23" i="22" s="1"/>
  <c r="AZ23" i="22" s="1"/>
  <c r="AE42" i="22"/>
  <c r="AE43" i="22"/>
  <c r="AE22" i="22"/>
  <c r="AE50" i="22"/>
  <c r="AE23" i="22"/>
  <c r="AE51" i="22"/>
  <c r="AE18" i="22"/>
  <c r="AE49" i="22"/>
  <c r="AG40" i="22"/>
  <c r="AY40" i="22" s="1"/>
  <c r="AZ40" i="22" s="1"/>
  <c r="AG31" i="22"/>
  <c r="AY31" i="22" s="1"/>
  <c r="AZ31" i="22" s="1"/>
  <c r="T16" i="6"/>
  <c r="R16" i="6"/>
  <c r="S16" i="6"/>
  <c r="AV55" i="22"/>
  <c r="BA44" i="22"/>
  <c r="BB44" i="22" s="1"/>
  <c r="AV51" i="22"/>
  <c r="BA39" i="22"/>
  <c r="BB39" i="22" s="1"/>
  <c r="V15" i="6"/>
  <c r="BA35" i="22"/>
  <c r="BB35" i="22" s="1"/>
  <c r="AG41" i="22"/>
  <c r="AY41" i="22" s="1"/>
  <c r="AZ41" i="22" s="1"/>
  <c r="BC41" i="22" s="1"/>
  <c r="BD41" i="22" s="1"/>
  <c r="BA27" i="22"/>
  <c r="BB27" i="22" s="1"/>
  <c r="AV57" i="22"/>
  <c r="BA49" i="22"/>
  <c r="BB49" i="22" s="1"/>
  <c r="BA37" i="22"/>
  <c r="BB37" i="22" s="1"/>
  <c r="BC37" i="22" s="1"/>
  <c r="BD37" i="22" s="1"/>
  <c r="BA23" i="22"/>
  <c r="BB23" i="22" s="1"/>
  <c r="BA34" i="22"/>
  <c r="BB34" i="22" s="1"/>
  <c r="BA46" i="22"/>
  <c r="BB46" i="22" s="1"/>
  <c r="BA33" i="22"/>
  <c r="BB33" i="22" s="1"/>
  <c r="BA28" i="22"/>
  <c r="BB28" i="22" s="1"/>
  <c r="BA43" i="22"/>
  <c r="BB43" i="22" s="1"/>
  <c r="BA45" i="22"/>
  <c r="BB45" i="22" s="1"/>
  <c r="BC45" i="22" s="1"/>
  <c r="BD45" i="22" s="1"/>
  <c r="BA16" i="22"/>
  <c r="BB16" i="22" s="1"/>
  <c r="BA31" i="22"/>
  <c r="BB31" i="22" s="1"/>
  <c r="BA29" i="22"/>
  <c r="BB29" i="22" s="1"/>
  <c r="BC29" i="22" s="1"/>
  <c r="BD29" i="22" s="1"/>
  <c r="BA48" i="22"/>
  <c r="BB48" i="22" s="1"/>
  <c r="BC48" i="22" s="1"/>
  <c r="BD48" i="22" s="1"/>
  <c r="BA30" i="22"/>
  <c r="BB30" i="22" s="1"/>
  <c r="BA17" i="22"/>
  <c r="BB17" i="22" s="1"/>
  <c r="BA26" i="22"/>
  <c r="BB26" i="22" s="1"/>
  <c r="BA11" i="22"/>
  <c r="BB11" i="22" s="1"/>
  <c r="BC11" i="22" s="1"/>
  <c r="BD11" i="22" s="1"/>
  <c r="BA12" i="22"/>
  <c r="BB12" i="22" s="1"/>
  <c r="BA50" i="22"/>
  <c r="BB50" i="22" s="1"/>
  <c r="BA32" i="22"/>
  <c r="BB32" i="22" s="1"/>
  <c r="BA20" i="22"/>
  <c r="BB20" i="22" s="1"/>
  <c r="AG44" i="22"/>
  <c r="AY44" i="22" s="1"/>
  <c r="AZ44" i="22" s="1"/>
  <c r="AG16" i="22"/>
  <c r="AY16" i="22" s="1"/>
  <c r="AZ16" i="22" s="1"/>
  <c r="AG22" i="22"/>
  <c r="AY22" i="22" s="1"/>
  <c r="AZ22" i="22" s="1"/>
  <c r="AG24" i="22"/>
  <c r="AY24" i="22" s="1"/>
  <c r="AZ24" i="22" s="1"/>
  <c r="AG28" i="22"/>
  <c r="AY28" i="22" s="1"/>
  <c r="AZ28" i="22" s="1"/>
  <c r="AG20" i="22"/>
  <c r="AY20" i="22" s="1"/>
  <c r="AZ20" i="22" s="1"/>
  <c r="AG46" i="22"/>
  <c r="AY46" i="22" s="1"/>
  <c r="AZ46" i="22" s="1"/>
  <c r="AV39" i="22"/>
  <c r="AV47" i="22"/>
  <c r="AV43" i="22"/>
  <c r="AV15" i="22"/>
  <c r="AV19" i="22"/>
  <c r="BC19" i="22" s="1"/>
  <c r="BD19" i="22" s="1"/>
  <c r="AV24" i="22"/>
  <c r="AG52" i="22"/>
  <c r="AY52" i="22" s="1"/>
  <c r="AZ52" i="22" s="1"/>
  <c r="BC52" i="22" s="1"/>
  <c r="BD52" i="22" s="1"/>
  <c r="AG42" i="22"/>
  <c r="AY42" i="22" s="1"/>
  <c r="AZ42" i="22" s="1"/>
  <c r="BC42" i="22" s="1"/>
  <c r="BD42" i="22" s="1"/>
  <c r="AG18" i="22"/>
  <c r="AY18" i="22" s="1"/>
  <c r="AZ18" i="22" s="1"/>
  <c r="BC18" i="22" s="1"/>
  <c r="BD18" i="22" s="1"/>
  <c r="BA25" i="22"/>
  <c r="BB25" i="22" s="1"/>
  <c r="AG35" i="22"/>
  <c r="AY35" i="22" s="1"/>
  <c r="AZ35" i="22" s="1"/>
  <c r="AE30" i="22"/>
  <c r="AG55" i="22"/>
  <c r="AY55" i="22" s="1"/>
  <c r="AZ55" i="22" s="1"/>
  <c r="AE25" i="22"/>
  <c r="AG43" i="22"/>
  <c r="AY43" i="22" s="1"/>
  <c r="AZ43" i="22" s="1"/>
  <c r="AG34" i="22"/>
  <c r="AY34" i="22" s="1"/>
  <c r="AZ34" i="22" s="1"/>
  <c r="AG36" i="22"/>
  <c r="AY36" i="22" s="1"/>
  <c r="AZ36" i="22" s="1"/>
  <c r="AG56" i="22"/>
  <c r="AY56" i="22" s="1"/>
  <c r="AZ56" i="22" s="1"/>
  <c r="BC56" i="22" s="1"/>
  <c r="BD56" i="22" s="1"/>
  <c r="AD9" i="6"/>
  <c r="AE32" i="22"/>
  <c r="AG47" i="22"/>
  <c r="AY47" i="22" s="1"/>
  <c r="AZ47" i="22" s="1"/>
  <c r="BA38" i="22"/>
  <c r="BB38" i="22" s="1"/>
  <c r="AG50" i="22"/>
  <c r="AY50" i="22" s="1"/>
  <c r="AZ50" i="22" s="1"/>
  <c r="AE57" i="22"/>
  <c r="AG26" i="22"/>
  <c r="AY26" i="22" s="1"/>
  <c r="AZ26" i="22" s="1"/>
  <c r="AG27" i="22"/>
  <c r="AY27" i="22" s="1"/>
  <c r="AZ27" i="22" s="1"/>
  <c r="AG17" i="22"/>
  <c r="AY17" i="22" s="1"/>
  <c r="AZ17" i="22" s="1"/>
  <c r="AG54" i="22"/>
  <c r="AY54" i="22" s="1"/>
  <c r="AZ54" i="22" s="1"/>
  <c r="AG15" i="22"/>
  <c r="AY15" i="22" s="1"/>
  <c r="AZ15" i="22" s="1"/>
  <c r="AG38" i="22"/>
  <c r="AY38" i="22" s="1"/>
  <c r="AZ38" i="22" s="1"/>
  <c r="AG49" i="22"/>
  <c r="AY49" i="22" s="1"/>
  <c r="AZ49" i="22" s="1"/>
  <c r="AG14" i="22"/>
  <c r="AY14" i="22" s="1"/>
  <c r="AZ14" i="22" s="1"/>
  <c r="BC14" i="22" s="1"/>
  <c r="BD14" i="22" s="1"/>
  <c r="AG51" i="22"/>
  <c r="AY51" i="22" s="1"/>
  <c r="AZ51" i="22" s="1"/>
  <c r="BC31" i="22" l="1"/>
  <c r="BD31" i="22" s="1"/>
  <c r="BC23" i="22"/>
  <c r="BD23" i="22" s="1"/>
  <c r="BC12" i="22"/>
  <c r="BD12" i="22" s="1"/>
  <c r="BC24" i="22"/>
  <c r="BD24" i="22" s="1"/>
  <c r="BC15" i="22"/>
  <c r="BD15" i="22" s="1"/>
  <c r="BC47" i="22"/>
  <c r="BD47" i="22" s="1"/>
  <c r="BC33" i="22"/>
  <c r="BD33" i="22" s="1"/>
  <c r="BC51" i="22"/>
  <c r="BD51" i="22" s="1"/>
  <c r="BC55" i="22"/>
  <c r="BD55" i="22" s="1"/>
  <c r="BC22" i="22"/>
  <c r="BD22" i="22" s="1"/>
  <c r="BC20" i="22"/>
  <c r="BD20" i="22" s="1"/>
  <c r="BC40" i="22"/>
  <c r="BD40" i="22" s="1"/>
  <c r="BC17" i="22"/>
  <c r="BD17" i="22" s="1"/>
  <c r="BC43" i="22"/>
  <c r="BD43" i="22" s="1"/>
  <c r="BC46" i="22"/>
  <c r="BD46" i="22" s="1"/>
  <c r="BC38" i="22"/>
  <c r="BD38" i="22" s="1"/>
  <c r="BC50" i="22"/>
  <c r="BD50" i="22" s="1"/>
  <c r="BC26" i="22"/>
  <c r="BD26" i="22" s="1"/>
  <c r="BC16" i="22"/>
  <c r="BD16" i="22" s="1"/>
  <c r="BC28" i="22"/>
  <c r="BD28" i="22" s="1"/>
  <c r="BC34" i="22"/>
  <c r="BD34" i="22" s="1"/>
  <c r="BC49" i="22"/>
  <c r="BD49" i="22" s="1"/>
  <c r="BC27" i="22"/>
  <c r="BD27" i="22" s="1"/>
  <c r="BC35" i="22"/>
  <c r="BD35" i="22" s="1"/>
  <c r="BC44" i="22"/>
  <c r="BD44" i="22" s="1"/>
  <c r="BC36" i="22"/>
  <c r="BD36" i="22" s="1"/>
  <c r="BC54" i="22"/>
  <c r="BD54" i="22" s="1"/>
  <c r="AV9" i="22"/>
  <c r="AV8" i="22"/>
  <c r="BC8" i="22" s="1"/>
  <c r="BD8" i="22" s="1"/>
  <c r="AR66" i="22"/>
  <c r="BA9" i="22"/>
  <c r="BB9" i="22" s="1"/>
  <c r="AC61" i="22"/>
  <c r="AC60" i="22"/>
  <c r="AC59" i="22"/>
  <c r="AC58" i="22"/>
  <c r="AC62" i="22"/>
  <c r="AE10" i="22"/>
  <c r="AG39" i="22"/>
  <c r="AY39" i="22" s="1"/>
  <c r="AZ39" i="22" s="1"/>
  <c r="BC39" i="22" s="1"/>
  <c r="BD39" i="22" s="1"/>
  <c r="AG10" i="22"/>
  <c r="AY10" i="22" s="1"/>
  <c r="AZ10" i="22" s="1"/>
  <c r="BC10" i="22" s="1"/>
  <c r="BD10" i="22" s="1"/>
  <c r="AG57" i="22"/>
  <c r="AY57" i="22" s="1"/>
  <c r="AZ57" i="22" s="1"/>
  <c r="BC57" i="22" s="1"/>
  <c r="BD57" i="22" s="1"/>
  <c r="AG30" i="22"/>
  <c r="AY30" i="22" s="1"/>
  <c r="AZ30" i="22" s="1"/>
  <c r="BC30" i="22" s="1"/>
  <c r="BD30" i="22" s="1"/>
  <c r="AG32" i="22"/>
  <c r="AY32" i="22" s="1"/>
  <c r="AZ32" i="22" s="1"/>
  <c r="BC32" i="22" s="1"/>
  <c r="BD32" i="22" s="1"/>
  <c r="AG25" i="22"/>
  <c r="AY25" i="22" s="1"/>
  <c r="AZ25" i="22" s="1"/>
  <c r="BC25" i="22" s="1"/>
  <c r="BD25" i="22" s="1"/>
  <c r="AR68" i="22" l="1"/>
  <c r="AR69" i="22"/>
  <c r="AR70" i="22"/>
  <c r="AR67" i="22"/>
  <c r="AC13" i="6"/>
  <c r="AE9" i="22"/>
  <c r="BA58" i="22"/>
  <c r="BB58" i="22" s="1"/>
  <c r="BA59" i="22"/>
  <c r="BB59" i="22" s="1"/>
  <c r="BA62" i="22"/>
  <c r="BB62" i="22" s="1"/>
  <c r="BA61" i="22"/>
  <c r="BB61" i="22" s="1"/>
  <c r="BA60" i="22"/>
  <c r="BB60" i="22" s="1"/>
  <c r="AB13" i="6"/>
  <c r="AG9" i="22"/>
  <c r="AG66" i="22" s="1"/>
  <c r="AE61" i="22" l="1"/>
  <c r="AE62" i="22"/>
  <c r="AE60" i="22"/>
  <c r="AE59" i="22"/>
  <c r="AE58" i="22"/>
  <c r="AY9" i="22"/>
  <c r="AZ9" i="22" s="1"/>
  <c r="BC9" i="22" s="1"/>
  <c r="BD9" i="22" s="1"/>
  <c r="AE10" i="6" s="1"/>
  <c r="AG62" i="22"/>
  <c r="AG60" i="22"/>
  <c r="AG58" i="22"/>
  <c r="AG61" i="22"/>
  <c r="AG59" i="22"/>
  <c r="AD13" i="6"/>
  <c r="AG68" i="22" l="1"/>
  <c r="AG69" i="22"/>
  <c r="AG70" i="22"/>
  <c r="AG67" i="22"/>
  <c r="AV59" i="22"/>
  <c r="AV60" i="22"/>
  <c r="AV62" i="22"/>
  <c r="AV61" i="22"/>
  <c r="AY60" i="22"/>
  <c r="AZ60" i="22" s="1"/>
  <c r="AY59" i="22"/>
  <c r="AZ59" i="22" s="1"/>
  <c r="AY58" i="22"/>
  <c r="AZ58" i="22" s="1"/>
  <c r="BC58" i="22" s="1"/>
  <c r="BD58" i="22" s="1"/>
  <c r="AY62" i="22"/>
  <c r="AZ62" i="22" s="1"/>
  <c r="AY61" i="22"/>
  <c r="AZ61" i="22" s="1"/>
  <c r="BC62" i="22" l="1"/>
  <c r="BD62" i="22" s="1"/>
  <c r="BC59" i="22"/>
  <c r="BD59" i="22" s="1"/>
  <c r="BC61" i="22"/>
  <c r="BD61" i="22" s="1"/>
  <c r="BC60" i="22"/>
  <c r="BD60" i="22" s="1"/>
</calcChain>
</file>

<file path=xl/comments1.xml><?xml version="1.0" encoding="utf-8"?>
<comments xmlns="http://schemas.openxmlformats.org/spreadsheetml/2006/main">
  <authors>
    <author>Author</author>
  </authors>
  <commentList>
    <comment ref="K3" authorId="0">
      <text>
        <r>
          <rPr>
            <b/>
            <sz val="12"/>
            <color indexed="81"/>
            <rFont val="Tahoma"/>
            <family val="2"/>
          </rPr>
          <t>Author:</t>
        </r>
        <r>
          <rPr>
            <sz val="12"/>
            <color indexed="81"/>
            <rFont val="Tahoma"/>
            <family val="2"/>
          </rPr>
          <t xml:space="preserve">
Enter catogory as per admitted</t>
        </r>
      </text>
    </comment>
    <comment ref="L3" authorId="0">
      <text>
        <r>
          <rPr>
            <b/>
            <sz val="12"/>
            <color indexed="81"/>
            <rFont val="Tahoma"/>
            <family val="2"/>
          </rPr>
          <t>Author:</t>
        </r>
        <r>
          <rPr>
            <sz val="12"/>
            <color indexed="81"/>
            <rFont val="Tahoma"/>
            <family val="2"/>
          </rPr>
          <t xml:space="preserve">
Enter:
SC
ST
OBC</t>
        </r>
      </text>
    </comment>
    <comment ref="M3" authorId="0">
      <text>
        <r>
          <rPr>
            <b/>
            <sz val="11"/>
            <color indexed="81"/>
            <rFont val="Tahoma"/>
            <family val="2"/>
          </rPr>
          <t>Author:</t>
        </r>
        <r>
          <rPr>
            <sz val="11"/>
            <color indexed="81"/>
            <rFont val="Tahoma"/>
            <family val="2"/>
          </rPr>
          <t xml:space="preserve">
Enter:
Muslim
Christian
Sikh
Jain
Buddhist</t>
        </r>
      </text>
    </comment>
    <comment ref="N3" authorId="0">
      <text>
        <r>
          <rPr>
            <b/>
            <sz val="9"/>
            <color indexed="81"/>
            <rFont val="Tahoma"/>
            <family val="2"/>
          </rPr>
          <t>Author:</t>
        </r>
        <r>
          <rPr>
            <sz val="9"/>
            <color indexed="81"/>
            <rFont val="Tahoma"/>
            <family val="2"/>
          </rPr>
          <t xml:space="preserve">
</t>
        </r>
        <r>
          <rPr>
            <sz val="11"/>
            <color indexed="81"/>
            <rFont val="Tahoma"/>
            <family val="2"/>
          </rPr>
          <t>Enter Yes for children covered under RTE</t>
        </r>
      </text>
    </comment>
    <comment ref="O3" authorId="0">
      <text>
        <r>
          <rPr>
            <b/>
            <sz val="9"/>
            <color indexed="81"/>
            <rFont val="Tahoma"/>
            <family val="2"/>
          </rPr>
          <t>Author:</t>
        </r>
        <r>
          <rPr>
            <sz val="9"/>
            <color indexed="81"/>
            <rFont val="Tahoma"/>
            <family val="2"/>
          </rPr>
          <t xml:space="preserve">
Enter Yes for SGC</t>
        </r>
      </text>
    </comment>
    <comment ref="P3" authorId="0">
      <text>
        <r>
          <rPr>
            <b/>
            <sz val="9"/>
            <color indexed="81"/>
            <rFont val="Tahoma"/>
            <family val="2"/>
          </rPr>
          <t>Author:</t>
        </r>
        <r>
          <rPr>
            <sz val="9"/>
            <color indexed="81"/>
            <rFont val="Tahoma"/>
            <family val="2"/>
          </rPr>
          <t xml:space="preserve">
</t>
        </r>
        <r>
          <rPr>
            <sz val="11"/>
            <color indexed="81"/>
            <rFont val="Tahoma"/>
            <family val="2"/>
          </rPr>
          <t>Enter Yes for physically handicapped students</t>
        </r>
      </text>
    </comment>
    <comment ref="Q3" authorId="0">
      <text>
        <r>
          <rPr>
            <b/>
            <sz val="9"/>
            <color indexed="81"/>
            <rFont val="Tahoma"/>
            <family val="2"/>
          </rPr>
          <t>Author:</t>
        </r>
        <r>
          <rPr>
            <sz val="9"/>
            <color indexed="81"/>
            <rFont val="Tahoma"/>
            <family val="2"/>
          </rPr>
          <t xml:space="preserve">
</t>
        </r>
        <r>
          <rPr>
            <sz val="11"/>
            <color indexed="81"/>
            <rFont val="Tahoma"/>
            <family val="2"/>
          </rPr>
          <t>Enter Yes for students of KVS' staff</t>
        </r>
      </text>
    </comment>
    <comment ref="R3" authorId="0">
      <text>
        <r>
          <rPr>
            <b/>
            <sz val="9"/>
            <color indexed="81"/>
            <rFont val="Tahoma"/>
            <family val="2"/>
          </rPr>
          <t>Author:</t>
        </r>
        <r>
          <rPr>
            <sz val="9"/>
            <color indexed="81"/>
            <rFont val="Tahoma"/>
            <family val="2"/>
          </rPr>
          <t xml:space="preserve">
</t>
        </r>
        <r>
          <rPr>
            <sz val="11"/>
            <color indexed="81"/>
            <rFont val="Tahoma"/>
            <family val="2"/>
          </rPr>
          <t>Enter Yes for students who go on TC</t>
        </r>
      </text>
    </comment>
    <comment ref="K5" authorId="0">
      <text>
        <r>
          <rPr>
            <b/>
            <sz val="12"/>
            <color indexed="81"/>
            <rFont val="Tahoma"/>
            <family val="2"/>
          </rPr>
          <t>Author:</t>
        </r>
        <r>
          <rPr>
            <sz val="12"/>
            <color indexed="81"/>
            <rFont val="Tahoma"/>
            <family val="2"/>
          </rPr>
          <t xml:space="preserve">
Enter Category as  I, II,III,IV,V, VI etc.</t>
        </r>
      </text>
    </comment>
    <comment ref="L5" authorId="0">
      <text>
        <r>
          <rPr>
            <b/>
            <sz val="14"/>
            <color indexed="81"/>
            <rFont val="Tahoma"/>
            <family val="2"/>
          </rPr>
          <t>Author:</t>
        </r>
        <r>
          <rPr>
            <sz val="14"/>
            <color indexed="81"/>
            <rFont val="Tahoma"/>
            <family val="2"/>
          </rPr>
          <t xml:space="preserve">
SC/ST/OBC/GEN</t>
        </r>
      </text>
    </comment>
    <comment ref="M5" authorId="0">
      <text>
        <r>
          <rPr>
            <b/>
            <sz val="14"/>
            <color indexed="81"/>
            <rFont val="Tahoma"/>
            <family val="2"/>
          </rPr>
          <t>Author:</t>
        </r>
        <r>
          <rPr>
            <sz val="14"/>
            <color indexed="81"/>
            <rFont val="Tahoma"/>
            <family val="2"/>
          </rPr>
          <t xml:space="preserve">
Muslim
Christian
Sikh
Jain
Buddhist</t>
        </r>
      </text>
    </comment>
    <comment ref="N5" authorId="0">
      <text>
        <r>
          <rPr>
            <b/>
            <sz val="9"/>
            <color indexed="81"/>
            <rFont val="Tahoma"/>
            <family val="2"/>
          </rPr>
          <t>Author:</t>
        </r>
        <r>
          <rPr>
            <sz val="9"/>
            <color indexed="81"/>
            <rFont val="Tahoma"/>
            <family val="2"/>
          </rPr>
          <t xml:space="preserve">
ENTER YES/NO</t>
        </r>
      </text>
    </comment>
    <comment ref="O5" authorId="0">
      <text>
        <r>
          <rPr>
            <b/>
            <sz val="9"/>
            <color indexed="81"/>
            <rFont val="Tahoma"/>
            <family val="2"/>
          </rPr>
          <t>Author:</t>
        </r>
        <r>
          <rPr>
            <sz val="9"/>
            <color indexed="81"/>
            <rFont val="Tahoma"/>
            <family val="2"/>
          </rPr>
          <t xml:space="preserve">
ENTER YES/NO</t>
        </r>
      </text>
    </comment>
    <comment ref="P5" authorId="0">
      <text>
        <r>
          <rPr>
            <b/>
            <sz val="9"/>
            <color indexed="81"/>
            <rFont val="Tahoma"/>
            <family val="2"/>
          </rPr>
          <t>Author:</t>
        </r>
        <r>
          <rPr>
            <sz val="9"/>
            <color indexed="81"/>
            <rFont val="Tahoma"/>
            <family val="2"/>
          </rPr>
          <t xml:space="preserve">
ENTER YES/NO</t>
        </r>
      </text>
    </comment>
    <comment ref="Q5" authorId="0">
      <text>
        <r>
          <rPr>
            <b/>
            <sz val="9"/>
            <color indexed="81"/>
            <rFont val="Tahoma"/>
            <family val="2"/>
          </rPr>
          <t>Author:</t>
        </r>
        <r>
          <rPr>
            <sz val="9"/>
            <color indexed="81"/>
            <rFont val="Tahoma"/>
            <family val="2"/>
          </rPr>
          <t xml:space="preserve">
ENTER YES/NO</t>
        </r>
      </text>
    </comment>
    <comment ref="N7" authorId="0">
      <text>
        <r>
          <rPr>
            <b/>
            <sz val="9"/>
            <color indexed="81"/>
            <rFont val="Tahoma"/>
            <family val="2"/>
          </rPr>
          <t>Author:</t>
        </r>
        <r>
          <rPr>
            <sz val="9"/>
            <color indexed="81"/>
            <rFont val="Tahoma"/>
            <family val="2"/>
          </rPr>
          <t xml:space="preserve">
ENTER YES/NO</t>
        </r>
      </text>
    </comment>
    <comment ref="N9" authorId="0">
      <text>
        <r>
          <rPr>
            <b/>
            <sz val="9"/>
            <color indexed="81"/>
            <rFont val="Tahoma"/>
            <family val="2"/>
          </rPr>
          <t>Author:</t>
        </r>
        <r>
          <rPr>
            <sz val="9"/>
            <color indexed="81"/>
            <rFont val="Tahoma"/>
            <family val="2"/>
          </rPr>
          <t xml:space="preserve">
ENTER YES/NO</t>
        </r>
      </text>
    </comment>
    <comment ref="N11" authorId="0">
      <text>
        <r>
          <rPr>
            <b/>
            <sz val="9"/>
            <color indexed="81"/>
            <rFont val="Tahoma"/>
            <family val="2"/>
          </rPr>
          <t>Author:</t>
        </r>
        <r>
          <rPr>
            <sz val="9"/>
            <color indexed="81"/>
            <rFont val="Tahoma"/>
            <family val="2"/>
          </rPr>
          <t xml:space="preserve">
ENTER YES/NO</t>
        </r>
      </text>
    </comment>
  </commentList>
</comments>
</file>

<file path=xl/comments2.xml><?xml version="1.0" encoding="utf-8"?>
<comments xmlns="http://schemas.openxmlformats.org/spreadsheetml/2006/main">
  <authors>
    <author>Author</author>
  </authors>
  <commentList>
    <comment ref="V5" authorId="0">
      <text>
        <r>
          <rPr>
            <b/>
            <sz val="9"/>
            <color indexed="81"/>
            <rFont val="Tahoma"/>
            <family val="2"/>
          </rPr>
          <t>Author:
The following criteria are to be tested
1. Neatness
2. Regularity
3. Correctness
4. Presentation</t>
        </r>
      </text>
    </comment>
    <comment ref="Z5" authorId="0">
      <text>
        <r>
          <rPr>
            <b/>
            <sz val="9"/>
            <color indexed="81"/>
            <rFont val="Tahoma"/>
            <family val="2"/>
          </rPr>
          <t>Author:</t>
        </r>
        <r>
          <rPr>
            <sz val="9"/>
            <color indexed="81"/>
            <rFont val="Tahoma"/>
            <family val="2"/>
          </rPr>
          <t xml:space="preserve">
 The following criteria are to be tested
1. Attention
2.Comprehension
3.  Follows directions and   instructions
4.  Recalls and retells </t>
        </r>
      </text>
    </comment>
    <comment ref="AD5" authorId="0">
      <text>
        <r>
          <rPr>
            <b/>
            <sz val="9"/>
            <color indexed="81"/>
            <rFont val="Tahoma"/>
            <family val="2"/>
          </rPr>
          <t>Author:</t>
        </r>
        <r>
          <rPr>
            <sz val="9"/>
            <color indexed="81"/>
            <rFont val="Tahoma"/>
            <family val="2"/>
          </rPr>
          <t xml:space="preserve">
The following criteria are to be tested.
1. Pronunciation
2.  Fluency
3.  Confidence</t>
        </r>
      </text>
    </comment>
    <comment ref="CD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 ref="CH5" authorId="0">
      <text>
        <r>
          <rPr>
            <b/>
            <sz val="9"/>
            <color indexed="81"/>
            <rFont val="Tahoma"/>
            <family val="2"/>
          </rPr>
          <t>pc: The following criteria are to be tested</t>
        </r>
        <r>
          <rPr>
            <sz val="9"/>
            <color indexed="81"/>
            <rFont val="Tahoma"/>
            <family val="2"/>
          </rPr>
          <t xml:space="preserve">
1. Attention
2.Comprehension
3.  Follows directions and   instructions
4.  Recalls and retells 
</t>
        </r>
      </text>
    </comment>
    <comment ref="CL5" authorId="0">
      <text>
        <r>
          <rPr>
            <b/>
            <sz val="9"/>
            <color indexed="81"/>
            <rFont val="Tahoma"/>
            <family val="2"/>
          </rPr>
          <t>Author:</t>
        </r>
        <r>
          <rPr>
            <sz val="9"/>
            <color indexed="81"/>
            <rFont val="Tahoma"/>
            <family val="2"/>
          </rPr>
          <t xml:space="preserve">
The following criteria are to be tested.
1. Pronunciation
2.  Fluency
3.  Confidence</t>
        </r>
      </text>
    </comment>
  </commentList>
</comments>
</file>

<file path=xl/comments3.xml><?xml version="1.0" encoding="utf-8"?>
<comments xmlns="http://schemas.openxmlformats.org/spreadsheetml/2006/main">
  <authors>
    <author>Author</author>
  </authors>
  <commentList>
    <comment ref="V5" authorId="0">
      <text>
        <r>
          <rPr>
            <b/>
            <sz val="9"/>
            <color indexed="81"/>
            <rFont val="Tahoma"/>
            <family val="2"/>
          </rPr>
          <t>Author:
The following criteria are to be tested
1. Neatness
2. Regularity
3. Correctness
4. Presentation</t>
        </r>
      </text>
    </comment>
    <comment ref="Z5" authorId="0">
      <text>
        <r>
          <rPr>
            <b/>
            <sz val="9"/>
            <color indexed="81"/>
            <rFont val="Tahoma"/>
            <family val="2"/>
          </rPr>
          <t>Author:</t>
        </r>
        <r>
          <rPr>
            <sz val="9"/>
            <color indexed="81"/>
            <rFont val="Tahoma"/>
            <family val="2"/>
          </rPr>
          <t xml:space="preserve">
 The following criteria are to be tested
1. Attention
2.Comprehension
3.  Follows directions and   instructions
4.  Recalls and retells </t>
        </r>
      </text>
    </comment>
    <comment ref="AD5" authorId="0">
      <text>
        <r>
          <rPr>
            <b/>
            <sz val="9"/>
            <color indexed="81"/>
            <rFont val="Tahoma"/>
            <family val="2"/>
          </rPr>
          <t>Author:</t>
        </r>
        <r>
          <rPr>
            <sz val="9"/>
            <color indexed="81"/>
            <rFont val="Tahoma"/>
            <family val="2"/>
          </rPr>
          <t xml:space="preserve">
The following criteria are to be tested.
1. Pronunciation
2.  Fluency
3.  Confidence</t>
        </r>
      </text>
    </comment>
    <comment ref="CD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 ref="CH5" authorId="0">
      <text>
        <r>
          <rPr>
            <b/>
            <sz val="9"/>
            <color indexed="81"/>
            <rFont val="Tahoma"/>
            <family val="2"/>
          </rPr>
          <t>pc: The following criteria are to be tested</t>
        </r>
        <r>
          <rPr>
            <sz val="9"/>
            <color indexed="81"/>
            <rFont val="Tahoma"/>
            <family val="2"/>
          </rPr>
          <t xml:space="preserve">
1. Attention
2.Comprehension
3.  Follows directions and   instructions
4.  Recalls and retells 
</t>
        </r>
      </text>
    </comment>
    <comment ref="CL5" authorId="0">
      <text>
        <r>
          <rPr>
            <b/>
            <sz val="9"/>
            <color indexed="81"/>
            <rFont val="Tahoma"/>
            <family val="2"/>
          </rPr>
          <t>Author:</t>
        </r>
        <r>
          <rPr>
            <sz val="9"/>
            <color indexed="81"/>
            <rFont val="Tahoma"/>
            <family val="2"/>
          </rPr>
          <t xml:space="preserve">
The following criteria are to be tested.
1. Pronunciation
2.  Fluency
3.  Confidence</t>
        </r>
      </text>
    </comment>
  </commentList>
</comments>
</file>

<file path=xl/comments4.xml><?xml version="1.0" encoding="utf-8"?>
<comments xmlns="http://schemas.openxmlformats.org/spreadsheetml/2006/main">
  <authors>
    <author>Author</author>
  </authors>
  <commentList>
    <comment ref="S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 ref="BT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List>
</comments>
</file>

<file path=xl/comments5.xml><?xml version="1.0" encoding="utf-8"?>
<comments xmlns="http://schemas.openxmlformats.org/spreadsheetml/2006/main">
  <authors>
    <author>Author</author>
  </authors>
  <commentList>
    <comment ref="Q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 ref="BN5" authorId="0">
      <text>
        <r>
          <rPr>
            <b/>
            <sz val="9"/>
            <color indexed="81"/>
            <rFont val="Tahoma"/>
            <family val="2"/>
          </rPr>
          <t>Author:
The following criteria are to be tested</t>
        </r>
        <r>
          <rPr>
            <sz val="9"/>
            <color indexed="81"/>
            <rFont val="Tahoma"/>
            <family val="2"/>
          </rPr>
          <t xml:space="preserve">
1. Neatness
2. Regularity
3. Correctness
4. Presentation</t>
        </r>
      </text>
    </comment>
  </commentList>
</comments>
</file>

<file path=xl/comments6.xml><?xml version="1.0" encoding="utf-8"?>
<comments xmlns="http://schemas.openxmlformats.org/spreadsheetml/2006/main">
  <authors>
    <author>Author</author>
  </authors>
  <commentList>
    <comment ref="B1" authorId="0">
      <text>
        <r>
          <rPr>
            <b/>
            <sz val="8"/>
            <color indexed="81"/>
            <rFont val="Tahoma"/>
          </rPr>
          <t>Author:</t>
        </r>
        <r>
          <rPr>
            <sz val="8"/>
            <color indexed="81"/>
            <rFont val="Tahoma"/>
          </rPr>
          <t xml:space="preserve">
Enter the roll number one by one and print </t>
        </r>
      </text>
    </comment>
    <comment ref="W3" authorId="0">
      <text>
        <r>
          <rPr>
            <b/>
            <sz val="8"/>
            <color indexed="81"/>
            <rFont val="Tahoma"/>
            <family val="2"/>
          </rPr>
          <t xml:space="preserve">Author:
</t>
        </r>
      </text>
    </comment>
  </commentList>
</comments>
</file>

<file path=xl/comments7.xml><?xml version="1.0" encoding="utf-8"?>
<comments xmlns="http://schemas.openxmlformats.org/spreadsheetml/2006/main">
  <authors>
    <author>Author</author>
  </authors>
  <commentList>
    <comment ref="M8" authorId="0">
      <text>
        <r>
          <rPr>
            <b/>
            <sz val="14"/>
            <color indexed="81"/>
            <rFont val="Tahoma"/>
            <family val="2"/>
          </rPr>
          <t>Author:</t>
        </r>
        <r>
          <rPr>
            <sz val="14"/>
            <color indexed="81"/>
            <rFont val="Tahoma"/>
            <family val="2"/>
          </rPr>
          <t xml:space="preserve">
Muslim
Christian
Sikh
Jain
Buddhist</t>
        </r>
      </text>
    </comment>
  </commentList>
</comments>
</file>

<file path=xl/sharedStrings.xml><?xml version="1.0" encoding="utf-8"?>
<sst xmlns="http://schemas.openxmlformats.org/spreadsheetml/2006/main" count="2208" uniqueCount="570">
  <si>
    <t>Roll No</t>
  </si>
  <si>
    <t xml:space="preserve">Name </t>
  </si>
  <si>
    <t>Class &amp;Section</t>
  </si>
  <si>
    <t>Date of Birth</t>
  </si>
  <si>
    <t>Residential Address</t>
  </si>
  <si>
    <t>R</t>
  </si>
  <si>
    <t>V</t>
  </si>
  <si>
    <t>S.NO</t>
  </si>
  <si>
    <t>ADM.NO</t>
  </si>
  <si>
    <t>NAME</t>
  </si>
  <si>
    <t>Marks</t>
  </si>
  <si>
    <t>Grade</t>
  </si>
  <si>
    <t>Marks(5)</t>
  </si>
  <si>
    <t>Marks(10)</t>
  </si>
  <si>
    <t>Marks(05)</t>
  </si>
  <si>
    <t>Reading (05)</t>
  </si>
  <si>
    <t>Grammar</t>
  </si>
  <si>
    <t>Creative Writing</t>
  </si>
  <si>
    <t>Spelling</t>
  </si>
  <si>
    <t>Hand Writing</t>
  </si>
  <si>
    <t>Reduced to 10</t>
  </si>
  <si>
    <t>TOTAL</t>
  </si>
  <si>
    <t>REDUCED TO 10</t>
  </si>
  <si>
    <t>WRITING</t>
  </si>
  <si>
    <t>OBSERVATION &amp; REPORTING(10)</t>
  </si>
  <si>
    <t>IDENTIFICATION &amp; CLASSIFICATION(15)</t>
  </si>
  <si>
    <t>DISCOVERY OF FACTS(15)</t>
  </si>
  <si>
    <t>GRADE</t>
  </si>
  <si>
    <t>OVERALL GRADES</t>
  </si>
  <si>
    <t>D</t>
  </si>
  <si>
    <t>C</t>
  </si>
  <si>
    <t>B</t>
  </si>
  <si>
    <t>A</t>
  </si>
  <si>
    <t>Reduced to 30</t>
  </si>
  <si>
    <t>A+</t>
  </si>
  <si>
    <t>TOTAL FA1+FA2+FA3+FA4(40)</t>
  </si>
  <si>
    <t>TOTAL SA1+SA2(60)</t>
  </si>
  <si>
    <t>TOTAL FA+SA (100)</t>
  </si>
  <si>
    <t>SUBJECT</t>
  </si>
  <si>
    <t>ENGLISH</t>
  </si>
  <si>
    <t>TOTAL GRADE FA / SA</t>
  </si>
  <si>
    <t>HINDI</t>
  </si>
  <si>
    <t>MATHEMATICS</t>
  </si>
  <si>
    <t xml:space="preserve">ENVIRONMENTAL STUDIES </t>
  </si>
  <si>
    <t>TOTAL GRADE FA  SA</t>
  </si>
  <si>
    <t>GFA</t>
  </si>
  <si>
    <t>GSA</t>
  </si>
  <si>
    <t>G</t>
  </si>
  <si>
    <t>AC</t>
  </si>
  <si>
    <t>P S A</t>
  </si>
  <si>
    <t>OBS  &amp; CL</t>
  </si>
  <si>
    <t>ID &amp; CL</t>
  </si>
  <si>
    <t>DF</t>
  </si>
  <si>
    <t>FA 1 FA 2 FA 3 FA 4</t>
  </si>
  <si>
    <t>FA &amp; SA</t>
  </si>
  <si>
    <t>T</t>
  </si>
  <si>
    <t>C W</t>
  </si>
  <si>
    <t>S P</t>
  </si>
  <si>
    <t>H W</t>
  </si>
  <si>
    <t>K</t>
  </si>
  <si>
    <t>U</t>
  </si>
  <si>
    <t xml:space="preserve"> I TERM</t>
  </si>
  <si>
    <t>FA I</t>
  </si>
  <si>
    <t>FA II</t>
  </si>
  <si>
    <t>SA I</t>
  </si>
  <si>
    <t>MATH</t>
  </si>
  <si>
    <t>II TERM</t>
  </si>
  <si>
    <t>FA III</t>
  </si>
  <si>
    <t>FA IV</t>
  </si>
  <si>
    <t>EVS</t>
  </si>
  <si>
    <t>SA II</t>
  </si>
  <si>
    <t>Gr</t>
  </si>
  <si>
    <t>SA 1+ SA 2</t>
  </si>
  <si>
    <t>0VER ALL GRADE</t>
  </si>
  <si>
    <t>KNOWLEDGE  (10)</t>
  </si>
  <si>
    <t>UNDERSTANDING  (10)</t>
  </si>
  <si>
    <t>ABILITY IN COMPUTATION (10)</t>
  </si>
  <si>
    <t>PROBLEM SOLVING ABILITY (10)</t>
  </si>
  <si>
    <t>CONCEPT (30)</t>
  </si>
  <si>
    <t>ABILITY IN COMPUTATION (15)</t>
  </si>
  <si>
    <t>PROBLEM SOLVING ABILITY (15)</t>
  </si>
  <si>
    <t>B. COMPUTER</t>
  </si>
  <si>
    <t>COMPUTER</t>
  </si>
  <si>
    <t>FIRST TERM</t>
  </si>
  <si>
    <t>ENTHUSIASM</t>
  </si>
  <si>
    <t>DISCIPLINE</t>
  </si>
  <si>
    <t>TEAM SPIRIT</t>
  </si>
  <si>
    <t>TALENT</t>
  </si>
  <si>
    <t>ART/CRAFT</t>
  </si>
  <si>
    <t>INTEREST</t>
  </si>
  <si>
    <t>SKILLS</t>
  </si>
  <si>
    <t>ACHIEVEMENT  RECORD</t>
  </si>
  <si>
    <t>ADMISSION NO</t>
  </si>
  <si>
    <t>PERSONALITY DEVELOPMENT</t>
  </si>
  <si>
    <t>COURTEOUSNESS</t>
  </si>
  <si>
    <t>CONFIDENCE</t>
  </si>
  <si>
    <t>CARE OF BELONGINGS</t>
  </si>
  <si>
    <t>NEATNESS</t>
  </si>
  <si>
    <t>REGULARITY &amp;PUNCTUALITY</t>
  </si>
  <si>
    <t>INITIATIVE</t>
  </si>
  <si>
    <t>SELF CONTROL</t>
  </si>
  <si>
    <t>SHARING AND CARING</t>
  </si>
  <si>
    <t>I TERM</t>
  </si>
  <si>
    <t>APTITUDE</t>
  </si>
  <si>
    <t>HEIGHT</t>
  </si>
  <si>
    <t>WEIGHT</t>
  </si>
  <si>
    <t>GENERAL REMARKS</t>
  </si>
  <si>
    <t>ATTENDANCE</t>
  </si>
  <si>
    <t>CLASS TEACHER</t>
  </si>
  <si>
    <t>HM</t>
  </si>
  <si>
    <t>PARENT</t>
  </si>
  <si>
    <t>PRINCIPAL</t>
  </si>
  <si>
    <r>
      <t>1.</t>
    </r>
    <r>
      <rPr>
        <sz val="8"/>
        <color theme="1"/>
        <rFont val="Times New Roman"/>
        <family val="1"/>
      </rPr>
      <t xml:space="preserve">     </t>
    </r>
    <r>
      <rPr>
        <sz val="8"/>
        <color theme="1"/>
        <rFont val="Calibri"/>
        <family val="2"/>
        <scheme val="minor"/>
      </rPr>
      <t>This Achievement Record mirrors the progress and achievements of your child in the scholastic and co-scholastic areas. It is intended to help you to know and understand your child.</t>
    </r>
  </si>
  <si>
    <r>
      <t>2.</t>
    </r>
    <r>
      <rPr>
        <sz val="8"/>
        <color theme="1"/>
        <rFont val="Times New Roman"/>
        <family val="1"/>
      </rPr>
      <t xml:space="preserve">     </t>
    </r>
    <r>
      <rPr>
        <sz val="8"/>
        <color theme="1"/>
        <rFont val="Calibri"/>
        <family val="2"/>
        <scheme val="minor"/>
      </rPr>
      <t xml:space="preserve">The Continuous and Comprehensive Evaluation would be spread over two terms during one academic session. Each term will have two Formative Assessments and one Summative Assessment. </t>
    </r>
  </si>
  <si>
    <r>
      <t>3.</t>
    </r>
    <r>
      <rPr>
        <sz val="8"/>
        <color theme="1"/>
        <rFont val="Times New Roman"/>
        <family val="1"/>
      </rPr>
      <t xml:space="preserve">     </t>
    </r>
    <r>
      <rPr>
        <sz val="8"/>
        <color theme="1"/>
        <rFont val="Calibri"/>
        <family val="2"/>
        <scheme val="minor"/>
      </rPr>
      <t xml:space="preserve">The focus is on identifying the talents of the child and empowering  with positive inputs. </t>
    </r>
  </si>
  <si>
    <t>4.The achievement record will be handed over to the parents for their perusal and signature in July, September, December and March. Please ensure that the same is returned to the Vidyalaya within three days of the receipt except in March when it can be retained by the parents</t>
  </si>
  <si>
    <t>I have gone through the contents of this Achievement Record and assure the Principal my full co-operation.</t>
  </si>
  <si>
    <t>Signature of the Father/Mother/Guardian</t>
  </si>
  <si>
    <t>30kg</t>
  </si>
  <si>
    <t>Adm.No</t>
  </si>
  <si>
    <t>Name</t>
  </si>
  <si>
    <t>Interest</t>
  </si>
  <si>
    <t>Rhythm</t>
  </si>
  <si>
    <t>Melody</t>
  </si>
  <si>
    <t>MELODY</t>
  </si>
  <si>
    <t>Creativity</t>
  </si>
  <si>
    <t>Skills</t>
  </si>
  <si>
    <t>RESPECT FOR OTHER'S PROPERTY</t>
  </si>
  <si>
    <t xml:space="preserve">5. Kindly ensure that your child does not miss any Formative and Summative  Assessment </t>
  </si>
  <si>
    <t>MUSIC/DANCE</t>
  </si>
  <si>
    <t>Promoted to class</t>
  </si>
  <si>
    <t>Phone No.</t>
  </si>
  <si>
    <t>MATHS</t>
  </si>
  <si>
    <t xml:space="preserve"> ACADEMIC PERFORMANCE OF THE STUDENT - SCHOLASTIC</t>
  </si>
  <si>
    <t>WRITING (35)</t>
  </si>
  <si>
    <t>WRITING (40)</t>
  </si>
  <si>
    <t>CONCEPT (20)</t>
  </si>
  <si>
    <t>SECOND TERM</t>
  </si>
  <si>
    <t>FA1</t>
  </si>
  <si>
    <t>FA2</t>
  </si>
  <si>
    <t>SA1</t>
  </si>
  <si>
    <t>FA3</t>
  </si>
  <si>
    <t>FA4</t>
  </si>
  <si>
    <t>SA2</t>
  </si>
  <si>
    <t>Total</t>
  </si>
  <si>
    <t>C.CO SCHOLASTIC ACTIVITIES (GAMES)</t>
  </si>
  <si>
    <t xml:space="preserve">KENDRIYA VIDYALAYA SANGATHAN </t>
  </si>
  <si>
    <t xml:space="preserve"> SPECIFIC PARTICIPATION</t>
  </si>
  <si>
    <t xml:space="preserve">  CONGRATULATIONS! PROMOTED TO CLASS:</t>
  </si>
  <si>
    <t xml:space="preserve">  CLASS TEACHER</t>
  </si>
  <si>
    <t xml:space="preserve">  A WORD TO PARENT</t>
  </si>
  <si>
    <t xml:space="preserve"> NAME:</t>
  </si>
  <si>
    <t xml:space="preserve"> CLASS:</t>
  </si>
  <si>
    <t xml:space="preserve"> ROLL NO:</t>
  </si>
  <si>
    <t xml:space="preserve"> DATE OF BIRTH:</t>
  </si>
  <si>
    <t xml:space="preserve"> ADDRESS:</t>
  </si>
  <si>
    <t>PHONE NO:</t>
  </si>
  <si>
    <t xml:space="preserve">  NEW SESSION BEGINS ON :</t>
  </si>
  <si>
    <t>RHYTHM</t>
  </si>
  <si>
    <t>COMPETENCIES</t>
  </si>
  <si>
    <t xml:space="preserve">MåülSìÏrÉ ÌuÉ±ÉsÉrÉ </t>
  </si>
  <si>
    <r>
      <rPr>
        <b/>
        <sz val="9.5"/>
        <rFont val="Arial"/>
        <family val="2"/>
      </rPr>
      <t>GRADING SYSTEM</t>
    </r>
    <r>
      <rPr>
        <sz val="9.5"/>
        <rFont val="Arial"/>
        <family val="2"/>
      </rPr>
      <t>: A+=90-100; A=75-89; B=56-74; C=35-55; D=00-34</t>
    </r>
  </si>
  <si>
    <t>S. Mounika</t>
  </si>
  <si>
    <t>C C E SOFTWARE - 2012-13</t>
  </si>
  <si>
    <t>Academic year 2012-13</t>
  </si>
  <si>
    <t>OVERALL GRADE</t>
  </si>
  <si>
    <t>FA1+2+3+4</t>
  </si>
  <si>
    <t>SA 1 + SA 2</t>
  </si>
  <si>
    <t>SA1+SA2</t>
  </si>
  <si>
    <t>e-mail:</t>
  </si>
  <si>
    <t>PHONE:</t>
  </si>
  <si>
    <t>P. K.Rao</t>
  </si>
  <si>
    <t>Padmavathi</t>
  </si>
  <si>
    <t>BLOOD GROUP:</t>
  </si>
  <si>
    <t xml:space="preserve"> MOTHERS  NAME:</t>
  </si>
  <si>
    <t xml:space="preserve"> FATHERS  NAME:</t>
  </si>
  <si>
    <t>BRIGHT STUDENT</t>
  </si>
  <si>
    <t>ATTENTIIVE</t>
  </si>
  <si>
    <t>NEEDS ATTENTION</t>
  </si>
  <si>
    <t xml:space="preserve"> April (10)</t>
  </si>
  <si>
    <t>May-June (10)</t>
  </si>
  <si>
    <t>July (10)</t>
  </si>
  <si>
    <t>August (10)</t>
  </si>
  <si>
    <t>AREA 1</t>
  </si>
  <si>
    <t xml:space="preserve"> Written Work (40)</t>
  </si>
  <si>
    <t>Area 2</t>
  </si>
  <si>
    <t>Listening (40)</t>
  </si>
  <si>
    <t>Area 3</t>
  </si>
  <si>
    <t>Speaking (40)</t>
  </si>
  <si>
    <t>Area 4</t>
  </si>
  <si>
    <t>Optional  (40)</t>
  </si>
  <si>
    <t>Area 1</t>
  </si>
  <si>
    <t>October (10)</t>
  </si>
  <si>
    <t>November (10)</t>
  </si>
  <si>
    <t>December (10)</t>
  </si>
  <si>
    <t>February (10)</t>
  </si>
  <si>
    <t>Activities (40)</t>
  </si>
  <si>
    <t>Projects (40)</t>
  </si>
  <si>
    <t>Optional (40)</t>
  </si>
  <si>
    <t>Roll No.</t>
  </si>
  <si>
    <t>Admn.   No.</t>
  </si>
  <si>
    <t>Computer</t>
  </si>
  <si>
    <t>Games</t>
  </si>
  <si>
    <t>Art and Craft</t>
  </si>
  <si>
    <t>Music /Dance</t>
  </si>
  <si>
    <t>Personal and Social Traits</t>
  </si>
  <si>
    <t>Health</t>
  </si>
  <si>
    <t>S.No.</t>
  </si>
  <si>
    <t>Enthusiasm</t>
  </si>
  <si>
    <t>Discipline</t>
  </si>
  <si>
    <t>Team Spirit</t>
  </si>
  <si>
    <t>Talent</t>
  </si>
  <si>
    <t>Skill</t>
  </si>
  <si>
    <t>Courteous</t>
  </si>
  <si>
    <t>Confidence</t>
  </si>
  <si>
    <t>Belongings</t>
  </si>
  <si>
    <t>Neatness</t>
  </si>
  <si>
    <t>Regular</t>
  </si>
  <si>
    <t>Initiative</t>
  </si>
  <si>
    <t>Self Control</t>
  </si>
  <si>
    <t>Height</t>
  </si>
  <si>
    <t>Weight</t>
  </si>
  <si>
    <t>138cm</t>
  </si>
  <si>
    <t>26kg</t>
  </si>
  <si>
    <t>130cm</t>
  </si>
  <si>
    <t>24kg</t>
  </si>
  <si>
    <t>34kg</t>
  </si>
  <si>
    <t>133cm</t>
  </si>
  <si>
    <t>132cm</t>
  </si>
  <si>
    <t>126cm</t>
  </si>
  <si>
    <t>137cm</t>
  </si>
  <si>
    <t>29kg</t>
  </si>
  <si>
    <t>25kg</t>
  </si>
  <si>
    <t>20kg</t>
  </si>
  <si>
    <t>136cm</t>
  </si>
  <si>
    <t>47kg</t>
  </si>
  <si>
    <t>119cm</t>
  </si>
  <si>
    <t>127cm</t>
  </si>
  <si>
    <t>27kg</t>
  </si>
  <si>
    <t>125cm</t>
  </si>
  <si>
    <t>131cm</t>
  </si>
  <si>
    <t>23kg</t>
  </si>
  <si>
    <t>54kg</t>
  </si>
  <si>
    <t>u</t>
  </si>
  <si>
    <t>v</t>
  </si>
  <si>
    <t>ss</t>
  </si>
  <si>
    <t>Respects  others' Property</t>
  </si>
  <si>
    <t>Sharing &amp; caring</t>
  </si>
  <si>
    <t>Specific Participation-I Term</t>
  </si>
  <si>
    <t>Specific Participation-II Term</t>
  </si>
  <si>
    <t>Participated in class room activities, CCA and assembly programme.</t>
  </si>
  <si>
    <t>Won prizes in recitation and dance competition</t>
  </si>
  <si>
    <t>Participated in competitions conducted by Camlin</t>
  </si>
  <si>
    <t>Participated in class room activities and assembly programme.</t>
  </si>
  <si>
    <t>101/104 days</t>
  </si>
  <si>
    <t>PARTICIPATION AND ATTENDANCE</t>
  </si>
  <si>
    <t>Adm. No</t>
  </si>
  <si>
    <t>Category</t>
  </si>
  <si>
    <t>New session begins on</t>
  </si>
  <si>
    <t>RTE</t>
  </si>
  <si>
    <t>KVS Staff Ward</t>
  </si>
  <si>
    <t>I</t>
  </si>
  <si>
    <t>II</t>
  </si>
  <si>
    <t>IV</t>
  </si>
  <si>
    <t>III</t>
  </si>
  <si>
    <t>SC</t>
  </si>
  <si>
    <t>ST</t>
  </si>
  <si>
    <t>OBC</t>
  </si>
  <si>
    <t>GEN</t>
  </si>
  <si>
    <t>Hindu</t>
  </si>
  <si>
    <t>Christian</t>
  </si>
  <si>
    <t>Muslim</t>
  </si>
  <si>
    <t>Jain</t>
  </si>
  <si>
    <t>Buddhist</t>
  </si>
  <si>
    <t>Sikh</t>
  </si>
  <si>
    <t>SIKH</t>
  </si>
  <si>
    <t>MUSLIM</t>
  </si>
  <si>
    <t>CHRISTIAN</t>
  </si>
  <si>
    <t>BUDDHIST</t>
  </si>
  <si>
    <t>JAIN</t>
  </si>
  <si>
    <t>Yes</t>
  </si>
  <si>
    <t>SGC</t>
  </si>
  <si>
    <t>Enter Roll Number for printing</t>
  </si>
  <si>
    <t>FA 1+ FA 2+ FA 3 +FA 4</t>
  </si>
  <si>
    <t>Text</t>
  </si>
  <si>
    <t>Reading</t>
  </si>
  <si>
    <t>Hand         writing</t>
  </si>
  <si>
    <t>Overall Grade</t>
  </si>
  <si>
    <t>Concept</t>
  </si>
  <si>
    <t>Ability in Computation</t>
  </si>
  <si>
    <t>Problem Solving</t>
  </si>
  <si>
    <t>Knowledge</t>
  </si>
  <si>
    <t>UBC</t>
  </si>
  <si>
    <t>Observation</t>
  </si>
  <si>
    <t>Identification</t>
  </si>
  <si>
    <t>Discovery of Facts</t>
  </si>
  <si>
    <t>0verall Grade</t>
  </si>
  <si>
    <t>B) COMPUTER</t>
  </si>
  <si>
    <t>D ) PERSONAL DEVELOPMENT</t>
  </si>
  <si>
    <t>First Term</t>
  </si>
  <si>
    <t>Second Term</t>
  </si>
  <si>
    <t>Courteousness</t>
  </si>
  <si>
    <t>Care of Belongings</t>
  </si>
  <si>
    <t>C) CO-SCHOLASTIC ACTIVITIES</t>
  </si>
  <si>
    <t>Regularity and Punctuality</t>
  </si>
  <si>
    <t>GAMES</t>
  </si>
  <si>
    <t>Respect for Others' Property</t>
  </si>
  <si>
    <t>Sharing and Caring</t>
  </si>
  <si>
    <t>ART / CRAFT</t>
  </si>
  <si>
    <t>ASPECTS</t>
  </si>
  <si>
    <t>Heights(cms)</t>
  </si>
  <si>
    <t>Weight(kgs)</t>
  </si>
  <si>
    <t>MUSIC / DANCE</t>
  </si>
  <si>
    <t>Grade Points</t>
  </si>
  <si>
    <t>A Five Point Grading Scale</t>
  </si>
  <si>
    <t>90-100</t>
  </si>
  <si>
    <t>75-89</t>
  </si>
  <si>
    <t>56-74</t>
  </si>
  <si>
    <t>35-55</t>
  </si>
  <si>
    <t>00-34</t>
  </si>
  <si>
    <t>A Excellent</t>
  </si>
  <si>
    <t>B Very Good</t>
  </si>
  <si>
    <t>C Good</t>
  </si>
  <si>
    <t>D Scope for Improvement</t>
  </si>
  <si>
    <t>SPECIFIC  PARTICIPATION</t>
  </si>
  <si>
    <t xml:space="preserve">ATTENDANCE </t>
  </si>
  <si>
    <t>CLASS  TEACHER</t>
  </si>
  <si>
    <t>PARENT / GUARDIAN</t>
  </si>
  <si>
    <t>A WORD TO THE PARENTS:</t>
  </si>
  <si>
    <t>1. This Achievement Record mirrors the progress and achievements of your child in the   scholastic and co-scholastic areas. It is intended to help you to know and understand your  child  better.</t>
  </si>
  <si>
    <t xml:space="preserve">3. The focus is on identifying the talents of your child and empowering him/her with positive inputs. </t>
  </si>
  <si>
    <t>5. Kindly ensure that your child does not miss any Formative Assessment and Summative Assessment.</t>
  </si>
  <si>
    <t xml:space="preserve">   Principal</t>
  </si>
  <si>
    <t>A+  Outstanding</t>
  </si>
  <si>
    <t>12th Sept 2001</t>
  </si>
  <si>
    <t>100/140</t>
  </si>
  <si>
    <t>Abstract</t>
  </si>
  <si>
    <t>E</t>
  </si>
  <si>
    <t>T C</t>
  </si>
  <si>
    <t>Minority     Category</t>
  </si>
  <si>
    <t>Single Girl Child</t>
  </si>
  <si>
    <t>Admission Category</t>
  </si>
  <si>
    <t>Blood Group</t>
  </si>
  <si>
    <t>Admn. No.</t>
  </si>
  <si>
    <t>ZIET MYSORE</t>
  </si>
  <si>
    <t>SOFTWARE PRODUCTION TEAM</t>
  </si>
  <si>
    <t>CHIEF ADVISOR</t>
  </si>
  <si>
    <t>Affiliation No:</t>
  </si>
  <si>
    <t>Mark Range</t>
  </si>
  <si>
    <t>Differently Abled</t>
  </si>
  <si>
    <t xml:space="preserve">New Session Begins on </t>
  </si>
  <si>
    <t xml:space="preserve">CONGRATULATIONS !  PROMOTED TO CLASS  </t>
  </si>
  <si>
    <t xml:space="preserve">2. The Continuous and Comprehensive Evaluation would be spread over two terms  during one  academic session. Each term will have 2 Formative Assessments  and one Summative Assessment. </t>
  </si>
  <si>
    <t xml:space="preserve">4. The achievement record will be handed over to the parents for their perusal and signature in  September and March. </t>
  </si>
  <si>
    <t>6. The Achievement Record is an important document. Please ensure that the record is not lost.</t>
  </si>
  <si>
    <t xml:space="preserve"> FATHER'S  NAME:</t>
  </si>
  <si>
    <t xml:space="preserve"> MOTHER'S  NAME:</t>
  </si>
  <si>
    <t xml:space="preserve"> NAME</t>
  </si>
  <si>
    <t>A+ve</t>
  </si>
  <si>
    <t>A-ve</t>
  </si>
  <si>
    <t>B+ve</t>
  </si>
  <si>
    <t>B-ve</t>
  </si>
  <si>
    <t>AB+ve</t>
  </si>
  <si>
    <t>AB-ve</t>
  </si>
  <si>
    <t>O+ve</t>
  </si>
  <si>
    <t>O-ve</t>
  </si>
  <si>
    <t>VI</t>
  </si>
  <si>
    <t>YES</t>
  </si>
  <si>
    <t>NO</t>
  </si>
  <si>
    <t>HINDU</t>
  </si>
  <si>
    <t>Father's name</t>
  </si>
  <si>
    <t>Mother's name</t>
  </si>
  <si>
    <t>Reservation Category</t>
  </si>
  <si>
    <t>Marks(20)</t>
  </si>
  <si>
    <t>Teacher                                            Exam I/C                                  HM                                                               Principal</t>
  </si>
  <si>
    <t>Reduced  to 10</t>
  </si>
  <si>
    <t>S. No.</t>
  </si>
  <si>
    <t>KNOWLEDGE  (15)</t>
  </si>
  <si>
    <t>UNDERSTANDING  (15)</t>
  </si>
  <si>
    <t>Teacher                                            Exam I/C                                  HM                                                  Principal</t>
  </si>
  <si>
    <t>Total (60)</t>
  </si>
  <si>
    <t>Total( 40)</t>
  </si>
  <si>
    <t>Total( 60)</t>
  </si>
  <si>
    <t>Total (40)</t>
  </si>
  <si>
    <t>TOTAL FA+SA(100)</t>
  </si>
  <si>
    <t>Teacher                      Exam I/C                          HM                                                         Principal</t>
  </si>
  <si>
    <t xml:space="preserve"> </t>
  </si>
  <si>
    <t xml:space="preserve">Class Teacher: </t>
  </si>
  <si>
    <t>Principal:</t>
  </si>
  <si>
    <t>19th May 2000</t>
  </si>
  <si>
    <t>MCQs (40)</t>
  </si>
  <si>
    <t>IV A      Co Scholastic -I Term   2012-13  Class Teacher: Mrs Sapna</t>
  </si>
  <si>
    <t>IV A      Co Scholastic -II Term   2012-13  Class Teacher: Mrs Sapna</t>
  </si>
  <si>
    <t>199/200</t>
  </si>
  <si>
    <t>1st April 2013</t>
  </si>
  <si>
    <t>Attendance-     I Term</t>
  </si>
  <si>
    <t>Attendance-     II Term</t>
  </si>
  <si>
    <t>OBSERVATION &amp; REPORTING(20)</t>
  </si>
  <si>
    <t>IDENTIFICATION &amp; CLASSIFICATION(20)</t>
  </si>
  <si>
    <t>DISCOVERY OF FACTS(20)</t>
  </si>
  <si>
    <t>KENDRIYA VIDYALAYA SANGATHAN</t>
  </si>
  <si>
    <t>ENTER YOUR SCHOOL NAME</t>
  </si>
  <si>
    <t>ENTER YOUR SCHOOL ADDRESS</t>
  </si>
  <si>
    <t>Reading (20)</t>
  </si>
  <si>
    <t>Phone</t>
  </si>
  <si>
    <t>E MAIL ID</t>
  </si>
  <si>
    <t>PHONE NUMBER</t>
  </si>
  <si>
    <t>e mail id</t>
  </si>
  <si>
    <t>H.No. 3-48, sss colony, Gollapudi BBBBBBBBBBBBBBBBBBBBBBBBBBBBBBBBBBBBBBBBBB</t>
  </si>
  <si>
    <t>A.S Ram</t>
  </si>
  <si>
    <t>Aruna</t>
  </si>
  <si>
    <t>ENTER SUBJECT TEACHERS' NAMES</t>
  </si>
  <si>
    <t>Enter Academic Year</t>
  </si>
  <si>
    <t>Enter school name in Hindi</t>
  </si>
  <si>
    <t>Enter Affiliation Number</t>
  </si>
  <si>
    <t>Teacher                Exam I/C                                  HM         Principal</t>
  </si>
  <si>
    <t>CLASS:  V A</t>
  </si>
  <si>
    <t xml:space="preserve">Teacher: </t>
  </si>
  <si>
    <t>Class Teacher:</t>
  </si>
  <si>
    <t>Teacher                                             Exam I/C                               HM                   Principal</t>
  </si>
  <si>
    <t>V C</t>
  </si>
  <si>
    <t>K. Lakshmi</t>
  </si>
  <si>
    <t>Ramesh</t>
  </si>
  <si>
    <t>Krishna</t>
  </si>
  <si>
    <t>DO NOT DELETE</t>
  </si>
  <si>
    <t>DONOT DELETE</t>
  </si>
  <si>
    <t>Instructions to Use the Programme</t>
  </si>
  <si>
    <r>
      <t>a.</t>
    </r>
    <r>
      <rPr>
        <b/>
        <sz val="12"/>
        <color rgb="FFFF0000"/>
        <rFont val="Calibri"/>
        <family val="2"/>
      </rPr>
      <t>Advisory</t>
    </r>
    <r>
      <rPr>
        <sz val="12"/>
        <rFont val="Arial"/>
        <family val="2"/>
      </rPr>
      <t>-Details of the programme production team.This sheet requires no entry from you.</t>
    </r>
  </si>
  <si>
    <r>
      <t>b</t>
    </r>
    <r>
      <rPr>
        <sz val="12"/>
        <color rgb="FFFF0000"/>
        <rFont val="Arial"/>
        <family val="2"/>
      </rPr>
      <t>.</t>
    </r>
    <r>
      <rPr>
        <b/>
        <sz val="12"/>
        <color rgb="FFFF0000"/>
        <rFont val="Arial"/>
        <family val="2"/>
      </rPr>
      <t>Home</t>
    </r>
    <r>
      <rPr>
        <sz val="12"/>
        <color indexed="8"/>
        <rFont val="Arial"/>
        <family val="2"/>
      </rPr>
      <t xml:space="preserve">-Where the class teacher enters the  academic year, school name in English and Hindi,address, email id,phone no, and </t>
    </r>
  </si>
  <si>
    <t>names of teachers handling the class</t>
  </si>
  <si>
    <r>
      <t>c.</t>
    </r>
    <r>
      <rPr>
        <b/>
        <sz val="12"/>
        <color rgb="FFFF0000"/>
        <rFont val="Calibri"/>
        <family val="2"/>
      </rPr>
      <t>Student Detail</t>
    </r>
    <r>
      <rPr>
        <sz val="12"/>
        <rFont val="Arial"/>
        <family val="2"/>
      </rPr>
      <t xml:space="preserve">-where the class teacher types  the details of the students </t>
    </r>
  </si>
  <si>
    <r>
      <t>d.</t>
    </r>
    <r>
      <rPr>
        <b/>
        <sz val="12"/>
        <color rgb="FFFF0000"/>
        <rFont val="Calibri"/>
        <family val="2"/>
      </rPr>
      <t>English Worksheet</t>
    </r>
    <r>
      <rPr>
        <sz val="12"/>
        <rFont val="Arial"/>
        <family val="2"/>
      </rPr>
      <t>-where the English teacher enters FA 1, FA2, SA1,FA3 ,FA4, SA2 marks -all in one sheet</t>
    </r>
  </si>
  <si>
    <r>
      <t>e.</t>
    </r>
    <r>
      <rPr>
        <b/>
        <sz val="12"/>
        <color rgb="FFFF0000"/>
        <rFont val="Calibri"/>
        <family val="2"/>
      </rPr>
      <t>Hindi Worksheet</t>
    </r>
    <r>
      <rPr>
        <sz val="12"/>
        <rFont val="Arial"/>
        <family val="2"/>
      </rPr>
      <t>-where the Hindi teacher enters FA 1, FA2, SA1,FA3 ,FA4, SA2 marks -all in one sheet</t>
    </r>
  </si>
  <si>
    <r>
      <t>f.</t>
    </r>
    <r>
      <rPr>
        <b/>
        <sz val="12"/>
        <color rgb="FFFF0000"/>
        <rFont val="Calibri"/>
        <family val="2"/>
      </rPr>
      <t>Maths Worksheet</t>
    </r>
    <r>
      <rPr>
        <sz val="12"/>
        <rFont val="Arial"/>
        <family val="2"/>
      </rPr>
      <t>-where the Maths teacher enters FA 1, FA2, SA1,FA3 ,FA4, SA2 marks -all in one sheet</t>
    </r>
  </si>
  <si>
    <r>
      <t>g</t>
    </r>
    <r>
      <rPr>
        <b/>
        <sz val="12"/>
        <color indexed="8"/>
        <rFont val="Arial"/>
        <family val="2"/>
      </rPr>
      <t>.</t>
    </r>
    <r>
      <rPr>
        <b/>
        <sz val="12"/>
        <color rgb="FFFF0000"/>
        <rFont val="Arial"/>
        <family val="2"/>
      </rPr>
      <t>EVS Worksheet</t>
    </r>
    <r>
      <rPr>
        <sz val="12"/>
        <rFont val="Arial"/>
        <family val="2"/>
      </rPr>
      <t>-where the EVS teacher enters FA 1, FA2, SA1,FA3 ,FA4, SA2 marks -all in one sheet</t>
    </r>
  </si>
  <si>
    <t xml:space="preserve">3.General: </t>
  </si>
  <si>
    <r>
      <t xml:space="preserve">a.In the entire programme you will find cells which are </t>
    </r>
    <r>
      <rPr>
        <b/>
        <sz val="12"/>
        <color rgb="FF3333FF"/>
        <rFont val="Calibri"/>
        <family val="2"/>
      </rPr>
      <t>coloured</t>
    </r>
    <r>
      <rPr>
        <sz val="12"/>
        <rFont val="Arial"/>
        <family val="2"/>
      </rPr>
      <t xml:space="preserve"> and a few which are </t>
    </r>
    <r>
      <rPr>
        <b/>
        <sz val="12"/>
        <color rgb="FF3333FF"/>
        <rFont val="Arial"/>
        <family val="2"/>
      </rPr>
      <t>white.</t>
    </r>
    <r>
      <rPr>
        <sz val="12"/>
        <rFont val="Arial"/>
        <family val="2"/>
      </rPr>
      <t xml:space="preserve"> </t>
    </r>
  </si>
  <si>
    <r>
      <t xml:space="preserve">The cells which are </t>
    </r>
    <r>
      <rPr>
        <b/>
        <sz val="12"/>
        <color rgb="FF3333FF"/>
        <rFont val="Calibri"/>
        <family val="2"/>
      </rPr>
      <t>white are the ones where a teacher needs to enter data</t>
    </r>
    <r>
      <rPr>
        <sz val="12"/>
        <rFont val="Arial"/>
        <family val="2"/>
      </rPr>
      <t xml:space="preserve">. The </t>
    </r>
    <r>
      <rPr>
        <b/>
        <sz val="12"/>
        <color rgb="FF3333FF"/>
        <rFont val="Calibri"/>
        <family val="2"/>
      </rPr>
      <t>coloured cells are formula driven or linked</t>
    </r>
    <r>
      <rPr>
        <sz val="12"/>
        <color rgb="FF3333FF"/>
        <rFont val="Arial"/>
        <family val="2"/>
      </rPr>
      <t xml:space="preserve"> </t>
    </r>
    <r>
      <rPr>
        <sz val="12"/>
        <rFont val="Arial"/>
        <family val="2"/>
      </rPr>
      <t>a</t>
    </r>
    <r>
      <rPr>
        <b/>
        <sz val="12"/>
        <color indexed="8"/>
        <rFont val="Calibri"/>
        <family val="2"/>
      </rPr>
      <t>nd data is</t>
    </r>
    <r>
      <rPr>
        <sz val="12"/>
        <rFont val="Arial"/>
        <family val="2"/>
      </rPr>
      <t xml:space="preserve"> </t>
    </r>
  </si>
  <si>
    <r>
      <t xml:space="preserve">Further for easy understanding all the </t>
    </r>
    <r>
      <rPr>
        <b/>
        <sz val="12"/>
        <color rgb="FF3333FF"/>
        <rFont val="Calibri"/>
        <family val="2"/>
      </rPr>
      <t>I term cells are coloured</t>
    </r>
    <r>
      <rPr>
        <b/>
        <sz val="12"/>
        <color indexed="8"/>
        <rFont val="Calibri"/>
        <family val="2"/>
      </rPr>
      <t xml:space="preserve"> </t>
    </r>
    <r>
      <rPr>
        <b/>
        <sz val="12"/>
        <color rgb="FF3333FF"/>
        <rFont val="Calibri"/>
        <family val="2"/>
      </rPr>
      <t>light orange</t>
    </r>
    <r>
      <rPr>
        <b/>
        <sz val="12"/>
        <color theme="9" tint="0.79998168889431442"/>
        <rFont val="Calibri"/>
        <family val="2"/>
      </rPr>
      <t xml:space="preserve"> </t>
    </r>
    <r>
      <rPr>
        <b/>
        <sz val="12"/>
        <color indexed="8"/>
        <rFont val="Calibri"/>
        <family val="2"/>
      </rPr>
      <t xml:space="preserve">and </t>
    </r>
    <r>
      <rPr>
        <b/>
        <sz val="12"/>
        <color rgb="FF3333FF"/>
        <rFont val="Calibri"/>
        <family val="2"/>
      </rPr>
      <t>II Term cells are coloured purple</t>
    </r>
    <r>
      <rPr>
        <sz val="12"/>
        <color rgb="FF3333FF"/>
        <rFont val="Arial"/>
        <family val="2"/>
      </rPr>
      <t>.</t>
    </r>
  </si>
  <si>
    <t xml:space="preserve"> student detail page or the number of A+,A, B etc in the subject worksheets below each cycle. This is to facilitate your recording work. </t>
  </si>
  <si>
    <r>
      <t xml:space="preserve">c.The class teacher will fill </t>
    </r>
    <r>
      <rPr>
        <b/>
        <sz val="12"/>
        <color indexed="8"/>
        <rFont val="Calibri"/>
        <family val="2"/>
      </rPr>
      <t>roll no., admission no., names,class, date of birth,father's name, mother's name,address, phone no</t>
    </r>
    <r>
      <rPr>
        <sz val="12"/>
        <rFont val="Arial"/>
        <family val="2"/>
      </rPr>
      <t>.,</t>
    </r>
  </si>
  <si>
    <r>
      <t>The sheet can be scrolled</t>
    </r>
    <r>
      <rPr>
        <b/>
        <sz val="12"/>
        <color indexed="8"/>
        <rFont val="Arial"/>
        <family val="2"/>
      </rPr>
      <t xml:space="preserve"> l</t>
    </r>
    <r>
      <rPr>
        <b/>
        <sz val="12"/>
        <color rgb="FF3333FF"/>
        <rFont val="Arial"/>
        <family val="2"/>
      </rPr>
      <t>eft to right and right to left</t>
    </r>
    <r>
      <rPr>
        <sz val="12"/>
        <color indexed="8"/>
        <rFont val="Arial"/>
        <family val="2"/>
      </rPr>
      <t xml:space="preserve"> , the names of the children column is frozen for easy scrolling</t>
    </r>
  </si>
  <si>
    <r>
      <t>A</t>
    </r>
    <r>
      <rPr>
        <b/>
        <sz val="12"/>
        <color rgb="FF3333FF"/>
        <rFont val="Arial"/>
        <family val="2"/>
      </rPr>
      <t xml:space="preserve"> </t>
    </r>
    <r>
      <rPr>
        <b/>
        <sz val="12"/>
        <color rgb="FF3333FF"/>
        <rFont val="Calibri"/>
        <family val="2"/>
      </rPr>
      <t>print of this sheet (</t>
    </r>
    <r>
      <rPr>
        <b/>
        <sz val="12"/>
        <color rgb="FF3333FF"/>
        <rFont val="Arial"/>
        <family val="2"/>
      </rPr>
      <t>10 roll numbers in one page</t>
    </r>
    <r>
      <rPr>
        <sz val="12"/>
        <rFont val="Arial"/>
        <family val="2"/>
      </rPr>
      <t xml:space="preserve">)can be </t>
    </r>
    <r>
      <rPr>
        <b/>
        <sz val="12"/>
        <color indexed="8"/>
        <rFont val="Calibri"/>
        <family val="2"/>
      </rPr>
      <t xml:space="preserve">taken and </t>
    </r>
    <r>
      <rPr>
        <b/>
        <sz val="12"/>
        <color rgb="FF3333FF"/>
        <rFont val="Calibri"/>
        <family val="2"/>
      </rPr>
      <t>pasted in the attendance register.</t>
    </r>
  </si>
  <si>
    <t xml:space="preserve">This saves a lot of time and the data can be used year after year with minor changes ( TC) .Also this sheet can be printed and given to </t>
  </si>
  <si>
    <r>
      <t>photographer for id card or used during excursion or during PTA meetings. Therefore</t>
    </r>
    <r>
      <rPr>
        <b/>
        <sz val="12"/>
        <color indexed="8"/>
        <rFont val="Calibri"/>
        <family val="2"/>
      </rPr>
      <t xml:space="preserve"> this sheet is </t>
    </r>
    <r>
      <rPr>
        <b/>
        <sz val="12"/>
        <color rgb="FF3333FF"/>
        <rFont val="Calibri"/>
        <family val="2"/>
      </rPr>
      <t>multipurpose and saves a lot of teacher time</t>
    </r>
    <r>
      <rPr>
        <b/>
        <sz val="12"/>
        <color indexed="8"/>
        <rFont val="Calibri"/>
        <family val="2"/>
      </rPr>
      <t>.</t>
    </r>
  </si>
  <si>
    <r>
      <t xml:space="preserve">d.Concerned subject teachers will type the grades for different cycles in the respective worksheets.The </t>
    </r>
    <r>
      <rPr>
        <b/>
        <sz val="12"/>
        <color rgb="FF3333FF"/>
        <rFont val="Calibri"/>
        <family val="2"/>
      </rPr>
      <t>total grade will automatically be generate</t>
    </r>
    <r>
      <rPr>
        <sz val="12"/>
        <color rgb="FF3333FF"/>
        <rFont val="Arial"/>
        <family val="2"/>
      </rPr>
      <t>d.</t>
    </r>
  </si>
  <si>
    <r>
      <t xml:space="preserve">e.The </t>
    </r>
    <r>
      <rPr>
        <b/>
        <sz val="12"/>
        <color rgb="FF3333FF"/>
        <rFont val="Calibri"/>
        <family val="2"/>
      </rPr>
      <t>termwise grades and overall grades will also be auto generated</t>
    </r>
  </si>
  <si>
    <r>
      <t xml:space="preserve">f.The </t>
    </r>
    <r>
      <rPr>
        <b/>
        <sz val="12"/>
        <color rgb="FF3333FF"/>
        <rFont val="Calibri"/>
        <family val="2"/>
      </rPr>
      <t>class teacher will fill data in the co scholastic page</t>
    </r>
    <r>
      <rPr>
        <b/>
        <sz val="12"/>
        <color indexed="8"/>
        <rFont val="Calibri"/>
        <family val="2"/>
      </rPr>
      <t>(</t>
    </r>
    <r>
      <rPr>
        <sz val="12"/>
        <rFont val="Arial"/>
        <family val="2"/>
      </rPr>
      <t>computer,art,music,personal traits and health) for both terms.</t>
    </r>
  </si>
  <si>
    <r>
      <t xml:space="preserve">g.The </t>
    </r>
    <r>
      <rPr>
        <b/>
        <sz val="12"/>
        <color rgb="FF3333FF"/>
        <rFont val="Calibri"/>
        <family val="2"/>
      </rPr>
      <t>class teacher will fill data in the comments page</t>
    </r>
    <r>
      <rPr>
        <sz val="12"/>
        <rFont val="Arial"/>
        <family val="2"/>
      </rPr>
      <t>(participation in CCA/Assembly/Bal Diwas etc and attendance) for both terms.</t>
    </r>
  </si>
  <si>
    <r>
      <t>However</t>
    </r>
    <r>
      <rPr>
        <b/>
        <sz val="12"/>
        <color rgb="FF3333FF"/>
        <rFont val="Calibri"/>
        <family val="2"/>
      </rPr>
      <t xml:space="preserve"> 'Promotion to …...' and 'New Session begins on</t>
    </r>
    <r>
      <rPr>
        <sz val="12"/>
        <rFont val="Arial"/>
        <family val="2"/>
      </rPr>
      <t>…..' should also be filled along with the II term .</t>
    </r>
  </si>
  <si>
    <r>
      <t xml:space="preserve">Also the class teacher will </t>
    </r>
    <r>
      <rPr>
        <b/>
        <sz val="16"/>
        <color rgb="FF3333FF"/>
        <rFont val="Calibri"/>
        <family val="2"/>
      </rPr>
      <t>write</t>
    </r>
    <r>
      <rPr>
        <sz val="16"/>
        <color rgb="FF3333FF"/>
        <rFont val="Arial"/>
        <family val="2"/>
      </rPr>
      <t xml:space="preserve"> </t>
    </r>
    <r>
      <rPr>
        <sz val="12"/>
        <rFont val="Arial"/>
        <family val="2"/>
      </rPr>
      <t xml:space="preserve">'general remarks'for each student </t>
    </r>
    <r>
      <rPr>
        <b/>
        <sz val="14"/>
        <color rgb="FF3333FF"/>
        <rFont val="Calibri"/>
        <family val="2"/>
      </rPr>
      <t>with the hand</t>
    </r>
    <r>
      <rPr>
        <sz val="12"/>
        <rFont val="Arial"/>
        <family val="2"/>
      </rPr>
      <t xml:space="preserve"> after printing the report card . This is to lend a </t>
    </r>
  </si>
  <si>
    <r>
      <rPr>
        <b/>
        <sz val="12"/>
        <color rgb="FF3333FF"/>
        <rFont val="Arial"/>
        <family val="2"/>
      </rPr>
      <t>personal touch</t>
    </r>
    <r>
      <rPr>
        <sz val="12"/>
        <rFont val="Arial"/>
        <family val="2"/>
      </rPr>
      <t xml:space="preserve"> to the e report card.All the other areas in the card are generated except this.</t>
    </r>
  </si>
  <si>
    <t xml:space="preserve">h.The 'report card front' and 'report card back' sheet has been set with print settings. You only need to print each card one by one(back to back) </t>
  </si>
  <si>
    <t xml:space="preserve">This programme is the intellectual property of the production team under the leadership of the Director ZIET Mysore and therefore modifying </t>
  </si>
  <si>
    <r>
      <t xml:space="preserve">or altering  a part or whole of this could result in errors. You can contact </t>
    </r>
    <r>
      <rPr>
        <b/>
        <sz val="12"/>
        <color rgb="FF3333FF"/>
        <rFont val="Calibri"/>
        <family val="2"/>
      </rPr>
      <t>ZIET Mysore</t>
    </r>
    <r>
      <rPr>
        <sz val="12"/>
        <rFont val="Arial"/>
        <family val="2"/>
      </rPr>
      <t xml:space="preserve"> or any of the production team members </t>
    </r>
    <r>
      <rPr>
        <b/>
        <sz val="12"/>
        <color rgb="FF3333FF"/>
        <rFont val="Calibri"/>
        <family val="2"/>
      </rPr>
      <t>through mail for queries or doubts</t>
    </r>
    <r>
      <rPr>
        <sz val="12"/>
        <rFont val="Arial"/>
        <family val="2"/>
      </rPr>
      <t>.</t>
    </r>
  </si>
  <si>
    <r>
      <t xml:space="preserve">Mail ids: Sri Sarma, Hyderabad Region:  </t>
    </r>
    <r>
      <rPr>
        <b/>
        <sz val="12"/>
        <color rgb="FF3333FF"/>
        <rFont val="Calibri"/>
        <family val="2"/>
      </rPr>
      <t>dvssarma1961@gmail.com</t>
    </r>
  </si>
  <si>
    <r>
      <t xml:space="preserve">            Smt Jayalakshmi,Mumbai Region:  </t>
    </r>
    <r>
      <rPr>
        <b/>
        <sz val="12"/>
        <color rgb="FF3333FF"/>
        <rFont val="Calibri"/>
        <family val="2"/>
      </rPr>
      <t>jayar6023@gmail.com</t>
    </r>
  </si>
  <si>
    <r>
      <t xml:space="preserve">           Smt.Chemmalar ,Bangalore Region : </t>
    </r>
    <r>
      <rPr>
        <b/>
        <sz val="11"/>
        <color rgb="FF3333FF"/>
        <rFont val="Arial"/>
        <family val="2"/>
      </rPr>
      <t>chemmalar@gmail.com</t>
    </r>
  </si>
  <si>
    <t>We assure you that this programme is very user friendly and can be used even by the most reluctant of computer users, since this has been designed</t>
  </si>
  <si>
    <t xml:space="preserve">  by practising teachers keeping in mind the different levels of computer proficient teachers, the time available to them , the different levels in</t>
  </si>
  <si>
    <t>understanding such programmes and non availablity of full time help from co teachers due to paucity of time.</t>
  </si>
  <si>
    <t>Best Wishes from the Team !</t>
  </si>
  <si>
    <r>
      <t>i.</t>
    </r>
    <r>
      <rPr>
        <b/>
        <sz val="12"/>
        <color rgb="FFFF0000"/>
        <rFont val="Calibri"/>
        <family val="2"/>
      </rPr>
      <t>Co scholastic</t>
    </r>
    <r>
      <rPr>
        <sz val="12"/>
        <rFont val="Arial"/>
        <family val="2"/>
      </rPr>
      <t xml:space="preserve"> -Where the class teacher enters the co scholastic grades and height/ weight</t>
    </r>
  </si>
  <si>
    <r>
      <t>j.</t>
    </r>
    <r>
      <rPr>
        <b/>
        <sz val="12"/>
        <color rgb="FFFF0000"/>
        <rFont val="Calibri"/>
        <family val="2"/>
      </rPr>
      <t>Comments</t>
    </r>
    <r>
      <rPr>
        <sz val="12"/>
        <rFont val="Arial"/>
        <family val="2"/>
      </rPr>
      <t>-Where the class teacher enters specific participation of children and attendance.</t>
    </r>
  </si>
  <si>
    <r>
      <t>k.</t>
    </r>
    <r>
      <rPr>
        <b/>
        <sz val="12"/>
        <color rgb="FFFF0000"/>
        <rFont val="Calibri"/>
        <family val="2"/>
      </rPr>
      <t>Report Card Front</t>
    </r>
    <r>
      <rPr>
        <b/>
        <sz val="12"/>
        <color indexed="8"/>
        <rFont val="Calibri"/>
        <family val="2"/>
      </rPr>
      <t>-</t>
    </r>
    <r>
      <rPr>
        <sz val="12"/>
        <rFont val="Arial"/>
        <family val="2"/>
      </rPr>
      <t>Self generated sheet ; Only the roll number in the left corner has to be changed for printing individual report cards</t>
    </r>
  </si>
  <si>
    <r>
      <t xml:space="preserve">The entry in the </t>
    </r>
    <r>
      <rPr>
        <b/>
        <sz val="12"/>
        <color rgb="FFFF0000"/>
        <rFont val="Arial"/>
        <family val="2"/>
      </rPr>
      <t>purple tabs worksheets are details about the school and the children</t>
    </r>
    <r>
      <rPr>
        <sz val="12"/>
        <rFont val="Arial"/>
        <family val="2"/>
      </rPr>
      <t xml:space="preserve">(front part of the report card). </t>
    </r>
  </si>
  <si>
    <r>
      <t xml:space="preserve">The </t>
    </r>
    <r>
      <rPr>
        <b/>
        <sz val="12"/>
        <color rgb="FFFF0000"/>
        <rFont val="Arial"/>
        <family val="2"/>
      </rPr>
      <t>green tab worksheets are where marks are entered</t>
    </r>
    <r>
      <rPr>
        <sz val="12"/>
        <rFont val="Arial"/>
        <family val="2"/>
      </rPr>
      <t xml:space="preserve"> (Part A of Report Card) . </t>
    </r>
  </si>
  <si>
    <r>
      <t xml:space="preserve">The </t>
    </r>
    <r>
      <rPr>
        <b/>
        <sz val="12"/>
        <color rgb="FFFF0000"/>
        <rFont val="Arial"/>
        <family val="2"/>
      </rPr>
      <t xml:space="preserve">blue tab worksheets are where entries are made for Part B-D of report card </t>
    </r>
    <r>
      <rPr>
        <sz val="12"/>
        <rFont val="Arial"/>
        <family val="2"/>
      </rPr>
      <t xml:space="preserve"> and</t>
    </r>
    <r>
      <rPr>
        <sz val="12"/>
        <color rgb="FFFF0000"/>
        <rFont val="Arial"/>
        <family val="2"/>
      </rPr>
      <t xml:space="preserve"> </t>
    </r>
    <r>
      <rPr>
        <b/>
        <sz val="12"/>
        <color rgb="FFFF0000"/>
        <rFont val="Arial"/>
        <family val="2"/>
      </rPr>
      <t>back part of report card .</t>
    </r>
  </si>
  <si>
    <t>Maths</t>
  </si>
  <si>
    <t>Good in sports</t>
  </si>
  <si>
    <t>Partcipated in Bal Diwas</t>
  </si>
  <si>
    <t>Actively involved in Cubs and Bulbuls Movement</t>
  </si>
  <si>
    <r>
      <t>generated automatically.</t>
    </r>
    <r>
      <rPr>
        <b/>
        <sz val="12"/>
        <color rgb="FF3333FF"/>
        <rFont val="Calibri"/>
        <family val="2"/>
      </rPr>
      <t>No entry need to made in those and they are also protected</t>
    </r>
    <r>
      <rPr>
        <sz val="12"/>
        <color rgb="FF3333FF"/>
        <rFont val="Arial"/>
        <family val="2"/>
      </rPr>
      <t xml:space="preserve"> </t>
    </r>
    <r>
      <rPr>
        <sz val="12"/>
        <rFont val="Arial"/>
        <family val="2"/>
      </rPr>
      <t>to avoid accidental deletion of formulas or links.</t>
    </r>
  </si>
  <si>
    <r>
      <t xml:space="preserve">b.You can find </t>
    </r>
    <r>
      <rPr>
        <b/>
        <sz val="12"/>
        <color rgb="FF4206BA"/>
        <rFont val="Calibri"/>
        <family val="2"/>
      </rPr>
      <t>abstract of data below the tables in every pag</t>
    </r>
    <r>
      <rPr>
        <b/>
        <sz val="12"/>
        <color rgb="FF4206BA"/>
        <rFont val="Arial"/>
        <family val="2"/>
      </rPr>
      <t>e</t>
    </r>
    <r>
      <rPr>
        <sz val="12"/>
        <rFont val="Arial"/>
        <family val="2"/>
      </rPr>
      <t>. For eg, you can find the total number of SC,ST,Hindus, SGC etc in the</t>
    </r>
  </si>
  <si>
    <r>
      <t>h.</t>
    </r>
    <r>
      <rPr>
        <b/>
        <sz val="12"/>
        <color rgb="FFFF0000"/>
        <rFont val="Arial"/>
        <family val="2"/>
      </rPr>
      <t>Overall</t>
    </r>
    <r>
      <rPr>
        <sz val="12"/>
        <color indexed="8"/>
        <rFont val="Arial"/>
        <family val="2"/>
      </rPr>
      <t>: Where the overall result of all the four subjects appear .This is a self generated sheet.The teacher does not need to make any entry.</t>
    </r>
  </si>
  <si>
    <t>Report cards are documents which will be preserved for a lifetime. Hence name of the class teacher, HM and the Principal also has been included.(Report Card Front)</t>
  </si>
  <si>
    <t xml:space="preserve"> blood group, Admission Category, Reservation Category, Minority Category,,RTE, SGC, Differently Abled, KVS Staff Wards,  TC etc in the student profile page.</t>
  </si>
  <si>
    <t>The order in which the names are typed in this sheet will be reflected in all the sheets. The class teacher will also enter her/his name, HM's name and Principal's name below in that sheet.</t>
  </si>
  <si>
    <t>2.You have typed roll number 1 in the report card and taken a print. Next you type roll number 2 and take a print.But you find in the printed card ,roll number 1's data instead of  roll number 2's .</t>
  </si>
  <si>
    <t>3.While entering marks,use the 'tab' key with the left index finger and enter the marks with the right hand .The entries will  then happen at an amazing speed.</t>
  </si>
  <si>
    <r>
      <t>1.SRI D.V. SRINIVAS SARMA</t>
    </r>
    <r>
      <rPr>
        <b/>
        <sz val="11"/>
        <color rgb="FF3608B8"/>
        <rFont val="Calibri"/>
        <family val="2"/>
      </rPr>
      <t>, LIBRARIAN,  KV NO2 VIJAYAWADA</t>
    </r>
  </si>
  <si>
    <r>
      <t>2. SMT.. R. JAYALAKSHMI,</t>
    </r>
    <r>
      <rPr>
        <b/>
        <sz val="11"/>
        <color rgb="FF3608B8"/>
        <rFont val="Calibri"/>
        <family val="2"/>
        <scheme val="minor"/>
      </rPr>
      <t xml:space="preserve"> HM. ZIET, MUMBAI</t>
    </r>
  </si>
  <si>
    <r>
      <t>3. SMT. CHEMMALAR SHANMUGAM,</t>
    </r>
    <r>
      <rPr>
        <b/>
        <sz val="11"/>
        <color rgb="FF3608B8"/>
        <rFont val="Calibri"/>
        <family val="2"/>
        <scheme val="minor"/>
      </rPr>
      <t xml:space="preserve"> HM, KV NO2 JALAHALLI, BANGALORE</t>
    </r>
  </si>
  <si>
    <r>
      <t xml:space="preserve">1. SRI S. SELVARAJ, </t>
    </r>
    <r>
      <rPr>
        <b/>
        <sz val="11"/>
        <color rgb="FFFF0000"/>
        <rFont val="Calibri"/>
        <family val="2"/>
        <scheme val="minor"/>
      </rPr>
      <t>DEPUTY</t>
    </r>
    <r>
      <rPr>
        <b/>
        <sz val="11"/>
        <color rgb="FFFF0000"/>
        <rFont val="Calibri"/>
        <family val="2"/>
      </rPr>
      <t xml:space="preserve"> COMMISSIONER</t>
    </r>
  </si>
  <si>
    <t>4.While entering the address and names, kindly ensure appropriate use of capital letters .</t>
  </si>
  <si>
    <t>Possible Troubleshoot Points and Tips</t>
  </si>
  <si>
    <t xml:space="preserve">Achievement Record </t>
  </si>
  <si>
    <t>Specimen Signature of Parent/ Guardian :</t>
  </si>
  <si>
    <t>kv2vja</t>
  </si>
  <si>
    <t>Total Grade</t>
  </si>
  <si>
    <t>Seema</t>
  </si>
  <si>
    <t>For eg : to print FA 1 English :</t>
  </si>
  <si>
    <r>
      <rPr>
        <b/>
        <sz val="12"/>
        <color rgb="FFFF0000"/>
        <rFont val="Arial"/>
        <family val="2"/>
      </rPr>
      <t>1</t>
    </r>
    <r>
      <rPr>
        <sz val="12"/>
        <rFont val="Arial"/>
        <family val="2"/>
      </rPr>
      <t>.Go to FA 1 English</t>
    </r>
  </si>
  <si>
    <r>
      <rPr>
        <b/>
        <sz val="12"/>
        <color rgb="FFFF0000"/>
        <rFont val="Arial"/>
        <family val="2"/>
      </rPr>
      <t>8</t>
    </r>
    <r>
      <rPr>
        <sz val="12"/>
        <rFont val="Arial"/>
        <family val="2"/>
      </rPr>
      <t>.Again go to 'page layout' and click 'print area' and select 'set print area'</t>
    </r>
  </si>
  <si>
    <r>
      <rPr>
        <b/>
        <sz val="12"/>
        <color rgb="FFFF0000"/>
        <rFont val="Arial"/>
        <family val="2"/>
      </rPr>
      <t>9</t>
    </r>
    <r>
      <rPr>
        <sz val="12"/>
        <rFont val="Arial"/>
        <family val="2"/>
      </rPr>
      <t>.Repeat steps 4-6 again.</t>
    </r>
  </si>
  <si>
    <r>
      <rPr>
        <b/>
        <sz val="12"/>
        <color rgb="FFFF0000"/>
        <rFont val="Arial"/>
        <family val="2"/>
      </rPr>
      <t>7</t>
    </r>
    <r>
      <rPr>
        <sz val="12"/>
        <rFont val="Arial"/>
        <family val="2"/>
      </rPr>
      <t xml:space="preserve">.Now select roll no.23-45 </t>
    </r>
  </si>
  <si>
    <r>
      <rPr>
        <b/>
        <sz val="12"/>
        <color rgb="FFFF0000"/>
        <rFont val="Arial"/>
        <family val="2"/>
      </rPr>
      <t>3</t>
    </r>
    <r>
      <rPr>
        <sz val="12"/>
        <rFont val="Arial"/>
        <family val="2"/>
      </rPr>
      <t xml:space="preserve">.Go to </t>
    </r>
    <r>
      <rPr>
        <b/>
        <sz val="12"/>
        <rFont val="Arial"/>
        <family val="2"/>
      </rPr>
      <t>'</t>
    </r>
    <r>
      <rPr>
        <b/>
        <sz val="12"/>
        <color rgb="FFFF0000"/>
        <rFont val="Arial"/>
        <family val="2"/>
      </rPr>
      <t>Page Layou</t>
    </r>
    <r>
      <rPr>
        <sz val="12"/>
        <color rgb="FFFF0000"/>
        <rFont val="Arial"/>
        <family val="2"/>
      </rPr>
      <t>t</t>
    </r>
    <r>
      <rPr>
        <sz val="12"/>
        <rFont val="Arial"/>
        <family val="2"/>
      </rPr>
      <t>' on the toolbar and click</t>
    </r>
    <r>
      <rPr>
        <b/>
        <sz val="12"/>
        <color rgb="FFFF0000"/>
        <rFont val="Arial"/>
        <family val="2"/>
      </rPr>
      <t xml:space="preserve"> 'print area</t>
    </r>
    <r>
      <rPr>
        <sz val="12"/>
        <rFont val="Arial"/>
        <family val="2"/>
      </rPr>
      <t>' and select '</t>
    </r>
    <r>
      <rPr>
        <b/>
        <sz val="12"/>
        <color rgb="FFFF0000"/>
        <rFont val="Arial"/>
        <family val="2"/>
      </rPr>
      <t>set print area</t>
    </r>
    <r>
      <rPr>
        <sz val="12"/>
        <rFont val="Arial"/>
        <family val="2"/>
      </rPr>
      <t>'</t>
    </r>
  </si>
  <si>
    <r>
      <rPr>
        <b/>
        <sz val="12"/>
        <color rgb="FFFF0000"/>
        <rFont val="Arial"/>
        <family val="2"/>
      </rPr>
      <t>4</t>
    </r>
    <r>
      <rPr>
        <sz val="12"/>
        <rFont val="Arial"/>
        <family val="2"/>
      </rPr>
      <t>.Then on the same tool-select</t>
    </r>
    <r>
      <rPr>
        <b/>
        <sz val="12"/>
        <color rgb="FFFF0000"/>
        <rFont val="Arial"/>
        <family val="2"/>
      </rPr>
      <t xml:space="preserve"> 'scale'</t>
    </r>
    <r>
      <rPr>
        <sz val="12"/>
        <rFont val="Arial"/>
        <family val="2"/>
      </rPr>
      <t xml:space="preserve"> and set to </t>
    </r>
    <r>
      <rPr>
        <b/>
        <sz val="12"/>
        <color rgb="FFFF0000"/>
        <rFont val="Arial"/>
        <family val="2"/>
      </rPr>
      <t>100%</t>
    </r>
    <r>
      <rPr>
        <sz val="12"/>
        <rFont val="Arial"/>
        <family val="2"/>
      </rPr>
      <t>.(But in the case of</t>
    </r>
    <r>
      <rPr>
        <b/>
        <sz val="12"/>
        <color rgb="FFFF0000"/>
        <rFont val="Arial"/>
        <family val="2"/>
      </rPr>
      <t xml:space="preserve"> FA2 and FA 4 </t>
    </r>
    <r>
      <rPr>
        <sz val="12"/>
        <rFont val="Arial"/>
        <family val="2"/>
      </rPr>
      <t xml:space="preserve">which have many rows the scale should be only </t>
    </r>
    <r>
      <rPr>
        <b/>
        <sz val="12"/>
        <color rgb="FFFF0000"/>
        <rFont val="Arial"/>
        <family val="2"/>
      </rPr>
      <t>85%)</t>
    </r>
  </si>
  <si>
    <r>
      <rPr>
        <b/>
        <sz val="12"/>
        <color rgb="FFFF0000"/>
        <rFont val="Arial"/>
        <family val="2"/>
      </rPr>
      <t>5</t>
    </r>
    <r>
      <rPr>
        <sz val="12"/>
        <rFont val="Arial"/>
        <family val="2"/>
      </rPr>
      <t>.On the same tool select</t>
    </r>
    <r>
      <rPr>
        <b/>
        <sz val="12"/>
        <color rgb="FFFF0000"/>
        <rFont val="Arial"/>
        <family val="2"/>
      </rPr>
      <t xml:space="preserve"> 'orientation</t>
    </r>
    <r>
      <rPr>
        <sz val="12"/>
        <rFont val="Arial"/>
        <family val="2"/>
      </rPr>
      <t>' and click '</t>
    </r>
    <r>
      <rPr>
        <b/>
        <sz val="12"/>
        <color rgb="FFFF0000"/>
        <rFont val="Arial"/>
        <family val="2"/>
      </rPr>
      <t>portrait'</t>
    </r>
  </si>
  <si>
    <r>
      <rPr>
        <b/>
        <sz val="12"/>
        <color rgb="FFFF0000"/>
        <rFont val="Arial"/>
        <family val="2"/>
      </rPr>
      <t>6</t>
    </r>
    <r>
      <rPr>
        <sz val="12"/>
        <rFont val="Arial"/>
        <family val="2"/>
      </rPr>
      <t>.Check '</t>
    </r>
    <r>
      <rPr>
        <b/>
        <sz val="12"/>
        <color rgb="FFFF0000"/>
        <rFont val="Arial"/>
        <family val="2"/>
      </rPr>
      <t xml:space="preserve">Print preview' </t>
    </r>
    <r>
      <rPr>
        <sz val="12"/>
        <rFont val="Arial"/>
        <family val="2"/>
      </rPr>
      <t>and click 'print'. (Reduce or increase scale so that all the rows fit into the same page).</t>
    </r>
  </si>
  <si>
    <t>1.Whenever you encounter some error and do not know what to do , just press the 'esc' button in the keyboard.</t>
  </si>
  <si>
    <r>
      <rPr>
        <b/>
        <sz val="12"/>
        <color rgb="FFFF0000"/>
        <rFont val="Arial"/>
        <family val="2"/>
      </rPr>
      <t>2</t>
    </r>
    <r>
      <rPr>
        <sz val="12"/>
        <rFont val="Arial"/>
        <family val="2"/>
      </rPr>
      <t xml:space="preserve">.Select roll no 1-22 by dragging the cursor down from </t>
    </r>
    <r>
      <rPr>
        <b/>
        <sz val="12"/>
        <color rgb="FFFF0000"/>
        <rFont val="Arial"/>
        <family val="2"/>
      </rPr>
      <t>cell A 1 to Roll no.22</t>
    </r>
  </si>
  <si>
    <t>S. Mounik</t>
  </si>
  <si>
    <t>Raju</t>
  </si>
  <si>
    <t>a</t>
  </si>
  <si>
    <t>Sl No.</t>
  </si>
  <si>
    <t>Admn. No</t>
  </si>
  <si>
    <t>Name of the Student</t>
  </si>
  <si>
    <t>Headmistress</t>
  </si>
  <si>
    <t>Principal</t>
  </si>
  <si>
    <r>
      <t xml:space="preserve">Since printing is as simple as printing a worksheet or question paper, it </t>
    </r>
    <r>
      <rPr>
        <b/>
        <sz val="12"/>
        <color rgb="FF3333FF"/>
        <rFont val="Calibri"/>
        <family val="2"/>
      </rPr>
      <t>need not be outsourced</t>
    </r>
    <r>
      <rPr>
        <sz val="12"/>
        <rFont val="Arial"/>
        <family val="2"/>
      </rPr>
      <t>.Also report cards are vital documents and care and caution should be exercised if outsourced</t>
    </r>
  </si>
  <si>
    <t>Paste student photo after prnting II Term Results</t>
  </si>
  <si>
    <r>
      <t>The 13 worksheets tab are coloured differently. The ones which are coloured</t>
    </r>
    <r>
      <rPr>
        <b/>
        <sz val="12"/>
        <color rgb="FFFF0000"/>
        <rFont val="Arial"/>
        <family val="2"/>
      </rPr>
      <t xml:space="preserve"> yellow are self generated</t>
    </r>
    <r>
      <rPr>
        <sz val="12"/>
        <rFont val="Arial"/>
        <family val="2"/>
      </rPr>
      <t>. Teachers need to make no entries in these sheets.</t>
    </r>
  </si>
  <si>
    <r>
      <t>m.</t>
    </r>
    <r>
      <rPr>
        <b/>
        <sz val="12"/>
        <color rgb="FFFF0000"/>
        <rFont val="Arial"/>
        <family val="2"/>
      </rPr>
      <t>Multipurpose Sheet-</t>
    </r>
    <r>
      <rPr>
        <sz val="12"/>
        <rFont val="Arial"/>
        <family val="2"/>
      </rPr>
      <t>Self generated sheet with list of students and adm no.The class teacher can print this sheet and use for any purpose like acknowledgement</t>
    </r>
  </si>
  <si>
    <t>Title of your choice</t>
  </si>
  <si>
    <t xml:space="preserve"> for school diary, fees paid etc. 3 additional blank rows have been provided for convenience.</t>
  </si>
  <si>
    <t>The number of worksheets are minimal, so navigation is easy.</t>
  </si>
  <si>
    <r>
      <t>2</t>
    </r>
    <r>
      <rPr>
        <b/>
        <u/>
        <sz val="14"/>
        <color rgb="FF00B050"/>
        <rFont val="Calibri"/>
        <family val="2"/>
      </rPr>
      <t>.Navigation</t>
    </r>
    <r>
      <rPr>
        <b/>
        <u/>
        <sz val="12"/>
        <color rgb="FF00B050"/>
        <rFont val="Calibri"/>
        <family val="2"/>
      </rPr>
      <t>:</t>
    </r>
    <r>
      <rPr>
        <u/>
        <sz val="12"/>
        <color rgb="FF00B050"/>
        <rFont val="Arial"/>
        <family val="2"/>
      </rPr>
      <t xml:space="preserve"> By clicking on the required worksheet seen on the bar below.Use the arrows keys  if required.</t>
    </r>
  </si>
  <si>
    <r>
      <t xml:space="preserve">.Report cards can be </t>
    </r>
    <r>
      <rPr>
        <b/>
        <sz val="12"/>
        <color rgb="FF3608B8"/>
        <rFont val="Arial"/>
        <family val="2"/>
      </rPr>
      <t>printed after I term</t>
    </r>
    <r>
      <rPr>
        <sz val="12"/>
        <rFont val="Arial"/>
        <family val="2"/>
      </rPr>
      <t xml:space="preserve"> and shown to parents. At the end of</t>
    </r>
    <r>
      <rPr>
        <b/>
        <sz val="12"/>
        <color rgb="FF3608B8"/>
        <rFont val="Arial"/>
        <family val="2"/>
      </rPr>
      <t xml:space="preserve"> II term they can be printed again afresh ,photo pasted and placed in file covers</t>
    </r>
    <r>
      <rPr>
        <sz val="12"/>
        <rFont val="Arial"/>
        <family val="2"/>
      </rPr>
      <t xml:space="preserve"> and given to parents.</t>
    </r>
  </si>
  <si>
    <t>Our Heartfelt gratitude to Sri. S. Selvaraj, Director ZIET Mysore for guiding and supporting us. Our sincere thanks to the teaching and non teaching faculty of ZIET for their co-operation and help .</t>
  </si>
  <si>
    <r>
      <t xml:space="preserve">1.This workbook consists of </t>
    </r>
    <r>
      <rPr>
        <b/>
        <sz val="12"/>
        <color rgb="FFFF0000"/>
        <rFont val="Arial"/>
        <family val="2"/>
      </rPr>
      <t>13 worksheets</t>
    </r>
    <r>
      <rPr>
        <sz val="12"/>
        <rFont val="Arial"/>
        <family val="2"/>
      </rPr>
      <t xml:space="preserve"> .They are:</t>
    </r>
  </si>
  <si>
    <r>
      <t>l.</t>
    </r>
    <r>
      <rPr>
        <b/>
        <sz val="12"/>
        <color rgb="FFFF0000"/>
        <rFont val="Calibri"/>
        <family val="2"/>
      </rPr>
      <t>Report Card Back</t>
    </r>
    <r>
      <rPr>
        <sz val="12"/>
        <rFont val="Arial"/>
        <family val="2"/>
      </rPr>
      <t>-Self generated sheet ;  Take print out of this sheet without any change.</t>
    </r>
  </si>
  <si>
    <t>Sera</t>
  </si>
  <si>
    <t>Meena</t>
  </si>
  <si>
    <t>Adi</t>
  </si>
  <si>
    <r>
      <t xml:space="preserve"> by </t>
    </r>
    <r>
      <rPr>
        <b/>
        <i/>
        <u/>
        <sz val="12"/>
        <color rgb="FF3333FF"/>
        <rFont val="Calibri"/>
        <family val="2"/>
      </rPr>
      <t>changing the roll numbers on the left red box in the 'Report Card Front' worksheet</t>
    </r>
    <r>
      <rPr>
        <sz val="12"/>
        <color rgb="FF3333FF"/>
        <rFont val="Arial"/>
        <family val="2"/>
      </rPr>
      <t xml:space="preserve">. </t>
    </r>
    <r>
      <rPr>
        <b/>
        <sz val="12"/>
        <color rgb="FF3333FF"/>
        <rFont val="Calibri"/>
        <family val="2"/>
      </rPr>
      <t>150 GSM A4 sheets</t>
    </r>
    <r>
      <rPr>
        <sz val="12"/>
        <rFont val="Arial"/>
        <family val="2"/>
      </rPr>
      <t xml:space="preserve"> can be used for printing. Printing can be done at school using any printer.</t>
    </r>
  </si>
  <si>
    <r>
      <t>5.In case a '#' shows up  in the grade row in any sheet, that means you have by mistake entered a character in the marks column in place of a decimal .For eg : 4</t>
    </r>
    <r>
      <rPr>
        <b/>
        <sz val="16"/>
        <color rgb="FFFF0000"/>
        <rFont val="Arial"/>
        <family val="2"/>
      </rPr>
      <t>'</t>
    </r>
    <r>
      <rPr>
        <sz val="12"/>
        <rFont val="Arial"/>
        <family val="2"/>
      </rPr>
      <t>5 instead of 4.5</t>
    </r>
  </si>
  <si>
    <t>6.Sometimes after entering a mark a message may appear which may say ' The value you entered is not valid'. It means that you have by mistake entered higher value</t>
  </si>
  <si>
    <t xml:space="preserve"> for a competency which is for a lesser value. For eg: You might have entered 10 for a competency which is only for 5 value points or 15 for a competency which maybe only for 10 etc.</t>
  </si>
  <si>
    <t xml:space="preserve">7.FA 1, FA2, SA1, FA3, FA4, SA 2 , OVERALL -all these can be printed SEPARATELY for each subject. </t>
  </si>
  <si>
    <r>
      <t>8.After printing in case the page becomes grey, then go to</t>
    </r>
    <r>
      <rPr>
        <b/>
        <sz val="12"/>
        <color rgb="FFFF0000"/>
        <rFont val="Arial"/>
        <family val="2"/>
      </rPr>
      <t xml:space="preserve"> 'page layout'------print area</t>
    </r>
    <r>
      <rPr>
        <sz val="12"/>
        <rFont val="Arial"/>
        <family val="2"/>
      </rPr>
      <t xml:space="preserve">' and click </t>
    </r>
    <r>
      <rPr>
        <b/>
        <sz val="12"/>
        <color rgb="FFFF0000"/>
        <rFont val="Arial"/>
        <family val="2"/>
      </rPr>
      <t>'clear print area'</t>
    </r>
    <r>
      <rPr>
        <sz val="12"/>
        <rFont val="Arial"/>
        <family val="2"/>
      </rPr>
      <t xml:space="preserve"> and it will be gone.</t>
    </r>
  </si>
  <si>
    <t>9.These printed sheets can be bound at the end of the year and made into booklets.</t>
  </si>
  <si>
    <t>10.Take a print of this sheet and keep it next to you as  you try  getting used to this programme.(print one half in one sheet and the other in another with landscape orientation)</t>
  </si>
  <si>
    <t xml:space="preserve">  To avoid this after typing any roll number you should click 'enter' so that the data changes.</t>
  </si>
  <si>
    <r>
      <t xml:space="preserve">We would be pleased to hear from you . Kindly </t>
    </r>
    <r>
      <rPr>
        <b/>
        <sz val="12"/>
        <color rgb="FF3333FF"/>
        <rFont val="Arial"/>
        <family val="2"/>
      </rPr>
      <t>inform us immediately if you come across errors</t>
    </r>
    <r>
      <rPr>
        <b/>
        <sz val="12"/>
        <rFont val="Arial"/>
        <family val="2"/>
      </rPr>
      <t xml:space="preserve"> </t>
    </r>
    <r>
      <rPr>
        <sz val="12"/>
        <rFont val="Arial"/>
        <family val="2"/>
      </rPr>
      <t>so that we can rectify it .Mistakes may be noted as you enter and cross check .</t>
    </r>
  </si>
  <si>
    <t>Please report by sending a mail to any one of the ids mentioned below.Also suggest modifications if any which we may try to incorporate in our next version.</t>
  </si>
  <si>
    <t>tt</t>
  </si>
  <si>
    <t xml:space="preserve"> 2014-15</t>
  </si>
  <si>
    <t>KENDRIYA VIDYALAYA No 2 , SRIVIJAYNAGAR</t>
  </si>
  <si>
    <t>(Mr. N.C.Bastray)</t>
  </si>
  <si>
    <t>(Mr.M.V.R.S.S.V.L.N.Sastry</t>
  </si>
  <si>
    <t>Headmaster:</t>
  </si>
  <si>
    <t>Overall Grade-2014-15</t>
  </si>
  <si>
    <t>First Term - Formative Assessment-I (2014-15)</t>
  </si>
  <si>
    <t>First Term - Formative Assessment-II (2014-15)</t>
  </si>
  <si>
    <t>First Term - Summative Assessment-I (2014-15)</t>
  </si>
  <si>
    <t>Second Term - Formative Assessment-III(2014-15)</t>
  </si>
  <si>
    <t>Second Term - Formative Assessment-IV (2014-15)</t>
  </si>
  <si>
    <t>Second Term - Summative  Assessment-II (2014-15)</t>
  </si>
  <si>
    <t>First Term - Formative Assessment--II (2014-15)</t>
  </si>
  <si>
    <t>Second Term - Formative Assessment-III (2014-15)</t>
  </si>
  <si>
    <t>First Term - Formative Assessment- I (2014-15)</t>
  </si>
  <si>
    <t>First Term - Formative Assessment II (2014-15)</t>
  </si>
  <si>
    <t>Second Term -Summative Assessment-II (2014-15)</t>
  </si>
  <si>
    <r>
      <rPr>
        <b/>
        <sz val="14"/>
        <color indexed="10"/>
        <rFont val="Times New Roman"/>
        <family val="1"/>
      </rPr>
      <t>Class:</t>
    </r>
    <r>
      <rPr>
        <b/>
        <sz val="14"/>
        <color indexed="8"/>
        <rFont val="Times New Roman"/>
        <family val="1"/>
      </rPr>
      <t xml:space="preserve">     </t>
    </r>
    <r>
      <rPr>
        <b/>
        <sz val="14"/>
        <color indexed="10"/>
        <rFont val="Times New Roman"/>
        <family val="1"/>
      </rPr>
      <t>Subject</t>
    </r>
    <r>
      <rPr>
        <b/>
        <sz val="14"/>
        <color indexed="8"/>
        <rFont val="Times New Roman"/>
        <family val="1"/>
      </rPr>
      <t xml:space="preserve">:   English  </t>
    </r>
    <r>
      <rPr>
        <b/>
        <sz val="14"/>
        <color indexed="10"/>
        <rFont val="Times New Roman"/>
        <family val="1"/>
      </rPr>
      <t>Subject  Teacher:</t>
    </r>
    <r>
      <rPr>
        <b/>
        <sz val="14"/>
        <color indexed="8"/>
        <rFont val="Times New Roman"/>
        <family val="1"/>
      </rPr>
      <t xml:space="preserve"> </t>
    </r>
  </si>
  <si>
    <r>
      <rPr>
        <b/>
        <sz val="14"/>
        <color indexed="10"/>
        <rFont val="Times New Roman"/>
        <family val="1"/>
      </rPr>
      <t>Class:</t>
    </r>
    <r>
      <rPr>
        <b/>
        <sz val="14"/>
        <color indexed="8"/>
        <rFont val="Times New Roman"/>
        <family val="1"/>
      </rPr>
      <t xml:space="preserve">    </t>
    </r>
    <r>
      <rPr>
        <b/>
        <sz val="14"/>
        <color indexed="10"/>
        <rFont val="Times New Roman"/>
        <family val="1"/>
      </rPr>
      <t>Subject</t>
    </r>
    <r>
      <rPr>
        <b/>
        <sz val="14"/>
        <color indexed="8"/>
        <rFont val="Times New Roman"/>
        <family val="1"/>
      </rPr>
      <t xml:space="preserve">:   Hindi  </t>
    </r>
    <r>
      <rPr>
        <b/>
        <sz val="14"/>
        <color indexed="10"/>
        <rFont val="Times New Roman"/>
        <family val="1"/>
      </rPr>
      <t>Subject  Teacher:</t>
    </r>
    <r>
      <rPr>
        <b/>
        <sz val="14"/>
        <color indexed="8"/>
        <rFont val="Times New Roman"/>
        <family val="1"/>
      </rPr>
      <t xml:space="preserve"> </t>
    </r>
  </si>
  <si>
    <t xml:space="preserve">Class:     Subject:   Maths  Subject  Teacher: </t>
  </si>
  <si>
    <t xml:space="preserve">Student Particulars 2014-15                Class:                           Class Teacher : </t>
  </si>
  <si>
    <t>kvtwosvn@yahoo.com</t>
  </si>
  <si>
    <t>0891 255085</t>
  </si>
  <si>
    <t>NEAR INDUSTRIAL ESTATE,104 AREA ,VISAKHAPATNAM- 530007</t>
  </si>
  <si>
    <t>केंद्रीय विद्यालय नंबर 2  ,श्री विजयनगर</t>
  </si>
  <si>
    <t>April (10)</t>
  </si>
  <si>
    <t xml:space="preserve">Class:      Subject:   EVS  Subject  Teacher: </t>
  </si>
  <si>
    <t>dasd</t>
  </si>
  <si>
    <t>zxczx</t>
  </si>
  <si>
    <t>asaaaas</t>
  </si>
  <si>
    <t>nm,nm,</t>
  </si>
  <si>
    <t>ttttttttttttt</t>
  </si>
  <si>
    <t>(G.Vani)</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</si>
</sst>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164" formatCode="0.0"/>
    <numFmt numFmtId="165" formatCode="dd\-mm\-yyyy;@"/>
    <numFmt numFmtId="166" formatCode="[$-409]d\-mmm\-yy;@"/>
    <numFmt numFmtId="167" formatCode="[$-F800]dddd\,\ mmmm\ dd\,\ yyyy"/>
  </numFmts>
  <fonts count="161">
    <font>
      <sz val="11"/>
      <color theme="1"/>
      <name val="Calibri"/>
      <family val="2"/>
      <scheme val="minor"/>
    </font>
    <font>
      <b/>
      <sz val="10"/>
      <name val="Arial"/>
      <family val="2"/>
    </font>
    <font>
      <sz val="10"/>
      <name val="Arial"/>
      <family val="2"/>
    </font>
    <font>
      <sz val="14"/>
      <name val="Arial"/>
      <family val="2"/>
    </font>
    <font>
      <b/>
      <sz val="14"/>
      <name val="Arial"/>
      <family val="2"/>
    </font>
    <font>
      <b/>
      <sz val="10"/>
      <color indexed="8"/>
      <name val="Arial"/>
      <family val="2"/>
    </font>
    <font>
      <b/>
      <sz val="11"/>
      <color theme="1"/>
      <name val="Calibri"/>
      <family val="2"/>
      <scheme val="minor"/>
    </font>
    <font>
      <b/>
      <sz val="9"/>
      <color theme="1"/>
      <name val="Calibri"/>
      <family val="2"/>
      <scheme val="minor"/>
    </font>
    <font>
      <sz val="11"/>
      <color theme="1"/>
      <name val="Calibri"/>
      <family val="2"/>
      <scheme val="minor"/>
    </font>
    <font>
      <sz val="9.5"/>
      <name val="Arial"/>
      <family val="2"/>
    </font>
    <font>
      <b/>
      <sz val="9.5"/>
      <name val="Arial"/>
      <family val="2"/>
    </font>
    <font>
      <b/>
      <sz val="9"/>
      <name val="Arial"/>
      <family val="2"/>
    </font>
    <font>
      <sz val="9"/>
      <name val="Arial"/>
      <family val="2"/>
    </font>
    <font>
      <u/>
      <sz val="9"/>
      <name val="Arial"/>
      <family val="2"/>
    </font>
    <font>
      <b/>
      <sz val="12"/>
      <name val="Copperplate Gothic Bold"/>
      <family val="2"/>
    </font>
    <font>
      <sz val="8"/>
      <name val="Arial"/>
      <family val="2"/>
    </font>
    <font>
      <b/>
      <i/>
      <sz val="9.5"/>
      <name val="Arial"/>
      <family val="2"/>
    </font>
    <font>
      <b/>
      <sz val="7"/>
      <name val="Arial"/>
      <family val="2"/>
    </font>
    <font>
      <sz val="8"/>
      <color theme="1"/>
      <name val="Calibri"/>
      <family val="2"/>
      <scheme val="minor"/>
    </font>
    <font>
      <sz val="9"/>
      <color theme="1"/>
      <name val="Calibri"/>
      <family val="2"/>
      <scheme val="minor"/>
    </font>
    <font>
      <sz val="8"/>
      <color theme="1"/>
      <name val="Times New Roman"/>
      <family val="1"/>
    </font>
    <font>
      <b/>
      <sz val="11"/>
      <name val="Arial"/>
      <family val="2"/>
    </font>
    <font>
      <sz val="10"/>
      <color theme="1"/>
      <name val="Calibri"/>
      <family val="2"/>
      <scheme val="minor"/>
    </font>
    <font>
      <sz val="11"/>
      <color theme="0"/>
      <name val="Calibri"/>
      <family val="2"/>
      <scheme val="minor"/>
    </font>
    <font>
      <b/>
      <sz val="16"/>
      <color indexed="8"/>
      <name val="BRH Devanagari RN"/>
    </font>
    <font>
      <b/>
      <sz val="12"/>
      <name val="Arial"/>
      <family val="2"/>
    </font>
    <font>
      <b/>
      <sz val="12"/>
      <color theme="1"/>
      <name val="Calibri"/>
      <family val="2"/>
      <scheme val="minor"/>
    </font>
    <font>
      <b/>
      <sz val="14"/>
      <color theme="1"/>
      <name val="Calibri"/>
      <family val="2"/>
      <scheme val="minor"/>
    </font>
    <font>
      <b/>
      <sz val="10"/>
      <color theme="1"/>
      <name val="Calibri"/>
      <family val="2"/>
      <scheme val="minor"/>
    </font>
    <font>
      <u/>
      <sz val="11"/>
      <color theme="10"/>
      <name val="Calibri"/>
      <family val="2"/>
    </font>
    <font>
      <sz val="24"/>
      <color theme="4" tint="-0.499984740745262"/>
      <name val="Algerian"/>
      <family val="5"/>
    </font>
    <font>
      <b/>
      <sz val="24"/>
      <color theme="2" tint="-0.749992370372631"/>
      <name val="Calibri"/>
      <family val="2"/>
      <scheme val="minor"/>
    </font>
    <font>
      <b/>
      <sz val="14"/>
      <color rgb="FF557B55"/>
      <name val="Calibri"/>
      <family val="2"/>
      <scheme val="minor"/>
    </font>
    <font>
      <b/>
      <sz val="14"/>
      <color theme="9" tint="-0.249977111117893"/>
      <name val="Calibri"/>
      <family val="2"/>
      <scheme val="minor"/>
    </font>
    <font>
      <b/>
      <sz val="14"/>
      <color rgb="FF7030A0"/>
      <name val="Calibri"/>
      <family val="2"/>
      <scheme val="minor"/>
    </font>
    <font>
      <b/>
      <sz val="11"/>
      <color rgb="FF7030A0"/>
      <name val="Calibri"/>
      <family val="2"/>
      <scheme val="minor"/>
    </font>
    <font>
      <sz val="11"/>
      <color theme="1"/>
      <name val="Free 3 of 9 Extended"/>
    </font>
    <font>
      <sz val="14"/>
      <color theme="1"/>
      <name val="Calibri"/>
      <family val="2"/>
      <scheme val="minor"/>
    </font>
    <font>
      <b/>
      <sz val="28"/>
      <color theme="5" tint="-0.499984740745262"/>
      <name val="Arial Rounded MT Bold"/>
      <family val="2"/>
    </font>
    <font>
      <sz val="18"/>
      <color theme="7" tint="-0.499984740745262"/>
      <name val="Arial Black"/>
      <family val="2"/>
    </font>
    <font>
      <sz val="18"/>
      <color rgb="FFFF0000"/>
      <name val="Arial Black"/>
      <family val="2"/>
    </font>
    <font>
      <sz val="24"/>
      <color theme="7" tint="-0.499984740745262"/>
      <name val="Cooper Black"/>
      <family val="1"/>
    </font>
    <font>
      <b/>
      <sz val="14"/>
      <color theme="6" tint="-0.499984740745262"/>
      <name val="Calibri"/>
      <family val="2"/>
      <scheme val="minor"/>
    </font>
    <font>
      <b/>
      <sz val="14"/>
      <color theme="7" tint="-0.499984740745262"/>
      <name val="Calibri"/>
      <family val="2"/>
      <scheme val="minor"/>
    </font>
    <font>
      <b/>
      <sz val="10"/>
      <color theme="0"/>
      <name val="Arial"/>
      <family val="2"/>
    </font>
    <font>
      <b/>
      <sz val="8"/>
      <name val="Arial"/>
      <family val="2"/>
    </font>
    <font>
      <i/>
      <u/>
      <sz val="9.5"/>
      <name val="Arial"/>
      <family val="2"/>
    </font>
    <font>
      <b/>
      <sz val="18"/>
      <color theme="1"/>
      <name val="Calibri"/>
      <family val="2"/>
      <scheme val="minor"/>
    </font>
    <font>
      <b/>
      <sz val="16"/>
      <color theme="1"/>
      <name val="Calibri"/>
      <family val="2"/>
      <scheme val="minor"/>
    </font>
    <font>
      <sz val="11"/>
      <color theme="1"/>
      <name val="Britannic Bold"/>
      <family val="2"/>
    </font>
    <font>
      <sz val="12"/>
      <color theme="1"/>
      <name val="Aharoni"/>
      <charset val="177"/>
    </font>
    <font>
      <b/>
      <sz val="20"/>
      <color theme="1"/>
      <name val="Britannic Bold"/>
      <family val="2"/>
    </font>
    <font>
      <b/>
      <sz val="16"/>
      <color theme="1"/>
      <name val="Aharoni"/>
      <charset val="177"/>
    </font>
    <font>
      <b/>
      <sz val="11"/>
      <color indexed="8"/>
      <name val="Arial Black"/>
      <family val="2"/>
    </font>
    <font>
      <sz val="22"/>
      <name val="Arial"/>
      <family val="2"/>
    </font>
    <font>
      <sz val="9"/>
      <color indexed="81"/>
      <name val="Tahoma"/>
      <family val="2"/>
    </font>
    <font>
      <b/>
      <sz val="9"/>
      <color indexed="81"/>
      <name val="Tahoma"/>
      <family val="2"/>
    </font>
    <font>
      <sz val="11"/>
      <color indexed="8"/>
      <name val="Calibri"/>
      <family val="2"/>
    </font>
    <font>
      <b/>
      <sz val="16"/>
      <color indexed="8"/>
      <name val="Times New Roman"/>
      <family val="1"/>
    </font>
    <font>
      <b/>
      <sz val="16"/>
      <color theme="1"/>
      <name val="Times New Roman"/>
      <family val="1"/>
    </font>
    <font>
      <b/>
      <sz val="11"/>
      <color theme="1"/>
      <name val="Times New Roman"/>
      <family val="1"/>
    </font>
    <font>
      <b/>
      <sz val="10"/>
      <color theme="1"/>
      <name val="Times New Roman"/>
      <family val="1"/>
    </font>
    <font>
      <b/>
      <sz val="14"/>
      <color theme="1"/>
      <name val="Times New Roman"/>
      <family val="1"/>
    </font>
    <font>
      <b/>
      <sz val="14"/>
      <name val="Calibri"/>
      <family val="2"/>
      <scheme val="minor"/>
    </font>
    <font>
      <sz val="11"/>
      <color theme="8" tint="0.59999389629810485"/>
      <name val="Calibri"/>
      <family val="2"/>
      <scheme val="minor"/>
    </font>
    <font>
      <sz val="11"/>
      <color theme="7" tint="0.59999389629810485"/>
      <name val="Calibri"/>
      <family val="2"/>
      <scheme val="minor"/>
    </font>
    <font>
      <b/>
      <sz val="14"/>
      <color indexed="8"/>
      <name val="Times New Roman"/>
      <family val="1"/>
    </font>
    <font>
      <b/>
      <sz val="12"/>
      <color indexed="8"/>
      <name val="Times New Roman"/>
      <family val="1"/>
    </font>
    <font>
      <b/>
      <sz val="11"/>
      <color indexed="8"/>
      <name val="Times New Roman"/>
      <family val="1"/>
    </font>
    <font>
      <b/>
      <sz val="9"/>
      <color indexed="8"/>
      <name val="Times New Roman"/>
      <family val="1"/>
    </font>
    <font>
      <b/>
      <sz val="11"/>
      <color rgb="FFFFFF00"/>
      <name val="Times New Roman"/>
      <family val="1"/>
    </font>
    <font>
      <sz val="11"/>
      <color indexed="8"/>
      <name val="Times New Roman"/>
      <family val="1"/>
    </font>
    <font>
      <b/>
      <sz val="11"/>
      <color indexed="8"/>
      <name val="Calibri"/>
      <family val="2"/>
    </font>
    <font>
      <sz val="12"/>
      <color indexed="81"/>
      <name val="Tahoma"/>
      <family val="2"/>
    </font>
    <font>
      <sz val="14"/>
      <color indexed="81"/>
      <name val="Tahoma"/>
      <family val="2"/>
    </font>
    <font>
      <b/>
      <sz val="12"/>
      <color indexed="81"/>
      <name val="Tahoma"/>
      <family val="2"/>
    </font>
    <font>
      <b/>
      <sz val="14"/>
      <color indexed="81"/>
      <name val="Tahoma"/>
      <family val="2"/>
    </font>
    <font>
      <sz val="18"/>
      <name val="Arial"/>
      <family val="2"/>
    </font>
    <font>
      <sz val="16"/>
      <name val="Arial"/>
      <family val="2"/>
    </font>
    <font>
      <b/>
      <sz val="8"/>
      <color indexed="81"/>
      <name val="Tahoma"/>
      <family val="2"/>
    </font>
    <font>
      <b/>
      <sz val="11"/>
      <color rgb="FFFF0000"/>
      <name val="Arial"/>
      <family val="2"/>
    </font>
    <font>
      <b/>
      <sz val="8"/>
      <color theme="1"/>
      <name val="Calibri"/>
      <family val="2"/>
      <scheme val="minor"/>
    </font>
    <font>
      <b/>
      <sz val="10.5"/>
      <color theme="1"/>
      <name val="Calibri"/>
      <family val="2"/>
      <scheme val="minor"/>
    </font>
    <font>
      <b/>
      <u/>
      <sz val="11"/>
      <color theme="1"/>
      <name val="Calibri"/>
      <family val="2"/>
      <scheme val="minor"/>
    </font>
    <font>
      <b/>
      <sz val="16"/>
      <color theme="1"/>
      <name val="Arial"/>
      <family val="2"/>
    </font>
    <font>
      <b/>
      <i/>
      <u/>
      <sz val="36"/>
      <name val="Arial"/>
      <family val="2"/>
    </font>
    <font>
      <b/>
      <sz val="18"/>
      <color theme="1"/>
      <name val="Arial"/>
      <family val="2"/>
    </font>
    <font>
      <b/>
      <sz val="16"/>
      <name val="Arial"/>
      <family val="2"/>
    </font>
    <font>
      <sz val="11"/>
      <color indexed="81"/>
      <name val="Tahoma"/>
      <family val="2"/>
    </font>
    <font>
      <b/>
      <sz val="11"/>
      <color indexed="81"/>
      <name val="Tahoma"/>
      <family val="2"/>
    </font>
    <font>
      <i/>
      <sz val="12"/>
      <color theme="1"/>
      <name val="Bookman Old Style"/>
      <family val="1"/>
    </font>
    <font>
      <i/>
      <sz val="14"/>
      <color theme="1"/>
      <name val="Bookman Old Style"/>
      <family val="1"/>
    </font>
    <font>
      <b/>
      <sz val="14"/>
      <color theme="1"/>
      <name val="Arial"/>
      <family val="2"/>
    </font>
    <font>
      <sz val="18"/>
      <color indexed="8"/>
      <name val="Times New Roman"/>
      <family val="1"/>
    </font>
    <font>
      <b/>
      <sz val="11"/>
      <color theme="0"/>
      <name val="Calibri"/>
      <family val="2"/>
      <scheme val="minor"/>
    </font>
    <font>
      <b/>
      <sz val="18"/>
      <color indexed="8"/>
      <name val="Times New Roman"/>
      <family val="1"/>
    </font>
    <font>
      <b/>
      <sz val="18"/>
      <color theme="1"/>
      <name val="Times New Roman"/>
      <family val="1"/>
    </font>
    <font>
      <sz val="18"/>
      <color theme="1"/>
      <name val="Times New Roman"/>
      <family val="1"/>
    </font>
    <font>
      <sz val="9.5"/>
      <name val="Calibri"/>
      <family val="2"/>
      <scheme val="minor"/>
    </font>
    <font>
      <b/>
      <sz val="8"/>
      <name val="Calibri"/>
      <family val="2"/>
      <scheme val="minor"/>
    </font>
    <font>
      <b/>
      <sz val="9.5"/>
      <name val="Calibri"/>
      <family val="2"/>
      <scheme val="minor"/>
    </font>
    <font>
      <b/>
      <sz val="14"/>
      <color indexed="8"/>
      <name val="Calibri"/>
      <family val="2"/>
      <scheme val="minor"/>
    </font>
    <font>
      <b/>
      <sz val="36"/>
      <name val="Times New Roman"/>
      <family val="1"/>
    </font>
    <font>
      <b/>
      <sz val="11"/>
      <color rgb="FF000000"/>
      <name val="Calibri"/>
      <family val="2"/>
      <scheme val="minor"/>
    </font>
    <font>
      <sz val="16"/>
      <color theme="1"/>
      <name val="Calibri"/>
      <family val="2"/>
      <scheme val="minor"/>
    </font>
    <font>
      <sz val="28"/>
      <color theme="5" tint="-0.249977111117893"/>
      <name val="Arial Black"/>
      <family val="2"/>
    </font>
    <font>
      <sz val="28"/>
      <color theme="8" tint="-0.499984740745262"/>
      <name val="Gill Sans Ultra Bold Condensed"/>
      <family val="2"/>
    </font>
    <font>
      <b/>
      <u/>
      <sz val="20"/>
      <color theme="1"/>
      <name val="Calibri"/>
      <family val="2"/>
      <scheme val="minor"/>
    </font>
    <font>
      <b/>
      <sz val="12"/>
      <color theme="1"/>
      <name val="Times New Roman"/>
      <family val="1"/>
    </font>
    <font>
      <u/>
      <sz val="12"/>
      <color theme="10"/>
      <name val="Calibri"/>
      <family val="2"/>
    </font>
    <font>
      <sz val="12"/>
      <color theme="1"/>
      <name val="Calibri"/>
      <family val="2"/>
      <scheme val="minor"/>
    </font>
    <font>
      <sz val="16"/>
      <color rgb="FFFF0000"/>
      <name val="Goudy Stout"/>
      <family val="1"/>
    </font>
    <font>
      <b/>
      <sz val="36"/>
      <color theme="1"/>
      <name val="Times New Roman"/>
      <family val="1"/>
    </font>
    <font>
      <sz val="18"/>
      <name val="Calibri"/>
      <family val="2"/>
      <scheme val="minor"/>
    </font>
    <font>
      <b/>
      <sz val="16"/>
      <name val="Calibri"/>
      <family val="2"/>
      <scheme val="minor"/>
    </font>
    <font>
      <b/>
      <u/>
      <sz val="18"/>
      <color theme="10"/>
      <name val="Calibri"/>
      <family val="2"/>
    </font>
    <font>
      <b/>
      <sz val="12"/>
      <name val="Calibri"/>
      <family val="2"/>
      <scheme val="minor"/>
    </font>
    <font>
      <sz val="12"/>
      <name val="Calibri"/>
      <family val="2"/>
      <scheme val="minor"/>
    </font>
    <font>
      <b/>
      <sz val="14"/>
      <color indexed="10"/>
      <name val="Times New Roman"/>
      <family val="1"/>
    </font>
    <font>
      <b/>
      <u/>
      <sz val="11"/>
      <color theme="1"/>
      <name val="Arial Black"/>
      <family val="2"/>
    </font>
    <font>
      <b/>
      <sz val="16"/>
      <color rgb="FFFF0000"/>
      <name val="Calibri"/>
      <family val="2"/>
    </font>
    <font>
      <sz val="12"/>
      <name val="Arial"/>
      <family val="2"/>
    </font>
    <font>
      <b/>
      <sz val="12"/>
      <color rgb="FFFF0000"/>
      <name val="Arial"/>
      <family val="2"/>
    </font>
    <font>
      <b/>
      <sz val="12"/>
      <color rgb="FFFF0000"/>
      <name val="Calibri"/>
      <family val="2"/>
    </font>
    <font>
      <sz val="12"/>
      <color indexed="8"/>
      <name val="Arial"/>
      <family val="2"/>
    </font>
    <font>
      <sz val="12"/>
      <color rgb="FFFF0000"/>
      <name val="Arial"/>
      <family val="2"/>
    </font>
    <font>
      <b/>
      <sz val="12"/>
      <color indexed="8"/>
      <name val="Arial"/>
      <family val="2"/>
    </font>
    <font>
      <b/>
      <sz val="12"/>
      <color indexed="8"/>
      <name val="Calibri"/>
      <family val="2"/>
    </font>
    <font>
      <sz val="12"/>
      <color rgb="FF00B050"/>
      <name val="Arial"/>
      <family val="2"/>
    </font>
    <font>
      <b/>
      <sz val="12"/>
      <color rgb="FF3333FF"/>
      <name val="Calibri"/>
      <family val="2"/>
    </font>
    <font>
      <b/>
      <sz val="12"/>
      <color rgb="FF3333FF"/>
      <name val="Arial"/>
      <family val="2"/>
    </font>
    <font>
      <sz val="12"/>
      <color rgb="FF3333FF"/>
      <name val="Arial"/>
      <family val="2"/>
    </font>
    <font>
      <b/>
      <sz val="12"/>
      <color theme="9" tint="0.79998168889431442"/>
      <name val="Calibri"/>
      <family val="2"/>
    </font>
    <font>
      <b/>
      <sz val="16"/>
      <color rgb="FF3333FF"/>
      <name val="Calibri"/>
      <family val="2"/>
    </font>
    <font>
      <sz val="16"/>
      <color rgb="FF3333FF"/>
      <name val="Arial"/>
      <family val="2"/>
    </font>
    <font>
      <b/>
      <sz val="14"/>
      <color rgb="FF3333FF"/>
      <name val="Calibri"/>
      <family val="2"/>
    </font>
    <font>
      <b/>
      <sz val="11"/>
      <color rgb="FF3333FF"/>
      <name val="Arial"/>
      <family val="2"/>
    </font>
    <font>
      <b/>
      <sz val="20"/>
      <color rgb="FFFF0000"/>
      <name val="Monotype Corsiva"/>
      <family val="4"/>
    </font>
    <font>
      <sz val="11"/>
      <color rgb="FFFF0000"/>
      <name val="Calibri"/>
      <family val="2"/>
      <scheme val="minor"/>
    </font>
    <font>
      <b/>
      <sz val="12"/>
      <color rgb="FF4206BA"/>
      <name val="Calibri"/>
      <family val="2"/>
    </font>
    <font>
      <b/>
      <sz val="12"/>
      <color rgb="FF4206BA"/>
      <name val="Arial"/>
      <family val="2"/>
    </font>
    <font>
      <b/>
      <sz val="14"/>
      <color rgb="FF3608B8"/>
      <name val="Calibri"/>
      <family val="2"/>
      <scheme val="minor"/>
    </font>
    <font>
      <b/>
      <sz val="11"/>
      <color rgb="FF3608B8"/>
      <name val="Calibri"/>
      <family val="2"/>
    </font>
    <font>
      <sz val="11"/>
      <color rgb="FF3608B8"/>
      <name val="Calibri"/>
      <family val="2"/>
      <scheme val="minor"/>
    </font>
    <font>
      <b/>
      <sz val="12"/>
      <color rgb="FF3608B8"/>
      <name val="Calibri"/>
      <family val="2"/>
      <scheme val="minor"/>
    </font>
    <font>
      <b/>
      <sz val="11"/>
      <color rgb="FF3608B8"/>
      <name val="Calibri"/>
      <family val="2"/>
      <scheme val="minor"/>
    </font>
    <font>
      <b/>
      <sz val="14"/>
      <color rgb="FFFF0000"/>
      <name val="Calibri"/>
      <family val="2"/>
      <scheme val="minor"/>
    </font>
    <font>
      <b/>
      <sz val="11"/>
      <color rgb="FFFF0000"/>
      <name val="Calibri"/>
      <family val="2"/>
      <scheme val="minor"/>
    </font>
    <font>
      <b/>
      <sz val="11"/>
      <color rgb="FFFF0000"/>
      <name val="Calibri"/>
      <family val="2"/>
    </font>
    <font>
      <b/>
      <u/>
      <sz val="14"/>
      <color rgb="FF3333FF"/>
      <name val="Arial"/>
      <family val="2"/>
    </font>
    <font>
      <u/>
      <sz val="12"/>
      <color rgb="FF00B050"/>
      <name val="Arial"/>
      <family val="2"/>
    </font>
    <font>
      <b/>
      <u/>
      <sz val="14"/>
      <color rgb="FF00B050"/>
      <name val="Calibri"/>
      <family val="2"/>
    </font>
    <font>
      <b/>
      <u/>
      <sz val="12"/>
      <color rgb="FF00B050"/>
      <name val="Calibri"/>
      <family val="2"/>
    </font>
    <font>
      <sz val="20"/>
      <color theme="1"/>
      <name val="Calibri"/>
      <family val="2"/>
      <scheme val="minor"/>
    </font>
    <font>
      <sz val="8"/>
      <color indexed="81"/>
      <name val="Tahoma"/>
    </font>
    <font>
      <b/>
      <sz val="8"/>
      <color indexed="81"/>
      <name val="Tahoma"/>
    </font>
    <font>
      <b/>
      <sz val="12"/>
      <color rgb="FF3608B8"/>
      <name val="Arial"/>
      <family val="2"/>
    </font>
    <font>
      <b/>
      <i/>
      <u/>
      <sz val="12"/>
      <color rgb="FF3333FF"/>
      <name val="Calibri"/>
      <family val="2"/>
    </font>
    <font>
      <b/>
      <sz val="20"/>
      <color rgb="FF3608B8"/>
      <name val="Monotype Corsiva"/>
      <family val="4"/>
    </font>
    <font>
      <b/>
      <sz val="16"/>
      <color rgb="FFFF0000"/>
      <name val="Arial"/>
      <family val="2"/>
    </font>
    <font>
      <b/>
      <u/>
      <sz val="12"/>
      <color rgb="FFFF0000"/>
      <name val="Arial"/>
      <family val="2"/>
    </font>
  </fonts>
  <fills count="22">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theme="9" tint="0.79998168889431442"/>
        <bgColor indexed="64"/>
      </patternFill>
    </fill>
    <fill>
      <patternFill patternType="solid">
        <fgColor theme="2"/>
        <bgColor indexed="64"/>
      </patternFill>
    </fill>
    <fill>
      <patternFill patternType="solid">
        <fgColor rgb="FFDABB6C"/>
        <bgColor indexed="64"/>
      </patternFill>
    </fill>
    <fill>
      <patternFill patternType="solid">
        <fgColor rgb="FF3F4653"/>
        <bgColor indexed="64"/>
      </patternFill>
    </fill>
    <fill>
      <patternFill patternType="solid">
        <fgColor rgb="FFC8EEE4"/>
        <bgColor indexed="64"/>
      </patternFill>
    </fill>
    <fill>
      <patternFill patternType="solid">
        <fgColor rgb="FFFFFF0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7" tint="0.59999389629810485"/>
        <bgColor indexed="64"/>
      </patternFill>
    </fill>
    <fill>
      <patternFill patternType="solid">
        <fgColor rgb="FFFFFF66"/>
        <bgColor indexed="64"/>
      </patternFill>
    </fill>
    <fill>
      <patternFill patternType="solid">
        <fgColor theme="3" tint="0.39997558519241921"/>
        <bgColor indexed="64"/>
      </patternFill>
    </fill>
    <fill>
      <patternFill patternType="solid">
        <fgColor theme="0" tint="-0.14999847407452621"/>
        <bgColor indexed="64"/>
      </patternFill>
    </fill>
    <fill>
      <patternFill patternType="solid">
        <fgColor rgb="FF92DECA"/>
        <bgColor indexed="64"/>
      </patternFill>
    </fill>
    <fill>
      <patternFill patternType="solid">
        <fgColor rgb="FF92D050"/>
        <bgColor indexed="64"/>
      </patternFill>
    </fill>
    <fill>
      <patternFill patternType="solid">
        <fgColor rgb="FFFF0000"/>
        <bgColor indexed="64"/>
      </patternFill>
    </fill>
  </fills>
  <borders count="163">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thick">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diagonal/>
    </border>
    <border>
      <left style="thin">
        <color indexed="64"/>
      </left>
      <right style="thick">
        <color indexed="64"/>
      </right>
      <top/>
      <bottom/>
      <diagonal/>
    </border>
    <border>
      <left style="thin">
        <color indexed="64"/>
      </left>
      <right style="thick">
        <color indexed="64"/>
      </right>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diagonal/>
    </border>
    <border>
      <left style="thick">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ck">
        <color indexed="64"/>
      </right>
      <top style="thin">
        <color indexed="64"/>
      </top>
      <bottom style="thin">
        <color indexed="64"/>
      </bottom>
      <diagonal/>
    </border>
    <border>
      <left style="thick">
        <color indexed="64"/>
      </left>
      <right/>
      <top/>
      <bottom style="thin">
        <color indexed="64"/>
      </bottom>
      <diagonal/>
    </border>
    <border>
      <left style="thick">
        <color indexed="64"/>
      </left>
      <right/>
      <top style="thin">
        <color indexed="64"/>
      </top>
      <bottom style="thin">
        <color indexed="64"/>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n">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right style="thick">
        <color indexed="64"/>
      </right>
      <top style="thin">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ck">
        <color indexed="64"/>
      </right>
      <top style="thin">
        <color indexed="64"/>
      </top>
      <bottom style="thick">
        <color indexed="64"/>
      </bottom>
      <diagonal/>
    </border>
    <border>
      <left style="thick">
        <color indexed="64"/>
      </left>
      <right style="thick">
        <color indexed="64"/>
      </right>
      <top/>
      <bottom/>
      <diagonal/>
    </border>
    <border>
      <left style="thick">
        <color indexed="64"/>
      </left>
      <right/>
      <top style="thick">
        <color indexed="64"/>
      </top>
      <bottom style="thin">
        <color indexed="64"/>
      </bottom>
      <diagonal/>
    </border>
    <border>
      <left/>
      <right style="thin">
        <color indexed="64"/>
      </right>
      <top style="thick">
        <color indexed="64"/>
      </top>
      <bottom style="thin">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style="double">
        <color indexed="64"/>
      </left>
      <right style="double">
        <color indexed="64"/>
      </right>
      <top/>
      <bottom/>
      <diagonal/>
    </border>
    <border>
      <left/>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theme="0"/>
      </left>
      <right/>
      <top/>
      <bottom/>
      <diagonal/>
    </border>
    <border>
      <left/>
      <right style="thin">
        <color theme="0"/>
      </right>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style="thin">
        <color theme="0"/>
      </left>
      <right/>
      <top style="thin">
        <color theme="0"/>
      </top>
      <bottom style="thin">
        <color theme="0"/>
      </bottom>
      <diagonal/>
    </border>
    <border>
      <left/>
      <right/>
      <top style="thin">
        <color theme="0"/>
      </top>
      <bottom style="thin">
        <color theme="0"/>
      </bottom>
      <diagonal/>
    </border>
    <border>
      <left/>
      <right style="medium">
        <color indexed="64"/>
      </right>
      <top style="thin">
        <color theme="0"/>
      </top>
      <bottom style="thin">
        <color theme="0"/>
      </bottom>
      <diagonal/>
    </border>
    <border>
      <left style="medium">
        <color indexed="64"/>
      </left>
      <right/>
      <top/>
      <bottom style="thin">
        <color theme="0"/>
      </bottom>
      <diagonal/>
    </border>
    <border>
      <left style="medium">
        <color indexed="64"/>
      </left>
      <right/>
      <top style="thin">
        <color theme="0"/>
      </top>
      <bottom style="thin">
        <color theme="0"/>
      </bottom>
      <diagonal/>
    </border>
    <border>
      <left style="thin">
        <color indexed="64"/>
      </left>
      <right/>
      <top style="thin">
        <color indexed="64"/>
      </top>
      <bottom style="medium">
        <color indexed="64"/>
      </bottom>
      <diagonal/>
    </border>
    <border>
      <left style="double">
        <color indexed="64"/>
      </left>
      <right/>
      <top style="double">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ck">
        <color indexed="64"/>
      </right>
      <top/>
      <bottom/>
      <diagonal/>
    </border>
    <border>
      <left style="medium">
        <color indexed="64"/>
      </left>
      <right style="thick">
        <color indexed="64"/>
      </right>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style="medium">
        <color indexed="64"/>
      </right>
      <top/>
      <bottom style="medium">
        <color indexed="64"/>
      </bottom>
      <diagonal/>
    </border>
    <border>
      <left style="thick">
        <color indexed="64"/>
      </left>
      <right/>
      <top style="medium">
        <color indexed="64"/>
      </top>
      <bottom/>
      <diagonal/>
    </border>
    <border>
      <left/>
      <right/>
      <top style="double">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style="double">
        <color indexed="64"/>
      </bottom>
      <diagonal/>
    </border>
    <border>
      <left/>
      <right style="double">
        <color indexed="64"/>
      </right>
      <top/>
      <bottom style="double">
        <color indexed="64"/>
      </bottom>
      <diagonal/>
    </border>
    <border>
      <left/>
      <right style="double">
        <color indexed="64"/>
      </right>
      <top/>
      <bottom/>
      <diagonal/>
    </border>
    <border>
      <left style="double">
        <color indexed="64"/>
      </left>
      <right/>
      <top style="thin">
        <color indexed="64"/>
      </top>
      <bottom/>
      <diagonal/>
    </border>
    <border>
      <left style="thin">
        <color indexed="64"/>
      </left>
      <right style="double">
        <color indexed="64"/>
      </right>
      <top style="double">
        <color indexed="64"/>
      </top>
      <bottom/>
      <diagonal/>
    </border>
    <border>
      <left style="thin">
        <color indexed="64"/>
      </left>
      <right style="double">
        <color indexed="64"/>
      </right>
      <top/>
      <bottom style="double">
        <color indexed="64"/>
      </bottom>
      <diagonal/>
    </border>
    <border>
      <left style="medium">
        <color indexed="64"/>
      </left>
      <right style="thick">
        <color indexed="64"/>
      </right>
      <top style="medium">
        <color indexed="64"/>
      </top>
      <bottom/>
      <diagonal/>
    </border>
    <border>
      <left style="thick">
        <color indexed="64"/>
      </left>
      <right/>
      <top style="thick">
        <color indexed="64"/>
      </top>
      <bottom style="medium">
        <color indexed="64"/>
      </bottom>
      <diagonal/>
    </border>
    <border>
      <left style="medium">
        <color indexed="64"/>
      </left>
      <right/>
      <top style="thick">
        <color indexed="64"/>
      </top>
      <bottom style="medium">
        <color indexed="64"/>
      </bottom>
      <diagonal/>
    </border>
    <border>
      <left/>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ck">
        <color indexed="64"/>
      </left>
      <right style="thin">
        <color indexed="64"/>
      </right>
      <top style="medium">
        <color indexed="64"/>
      </top>
      <bottom style="thin">
        <color indexed="64"/>
      </bottom>
      <diagonal/>
    </border>
    <border>
      <left style="medium">
        <color indexed="64"/>
      </left>
      <right style="thick">
        <color indexed="64"/>
      </right>
      <top/>
      <bottom style="medium">
        <color indexed="64"/>
      </bottom>
      <diagonal/>
    </border>
    <border>
      <left style="thick">
        <color indexed="64"/>
      </left>
      <right style="thin">
        <color indexed="64"/>
      </right>
      <top style="thin">
        <color indexed="64"/>
      </top>
      <bottom style="medium">
        <color indexed="64"/>
      </bottom>
      <diagonal/>
    </border>
    <border>
      <left style="thick">
        <color indexed="64"/>
      </left>
      <right/>
      <top style="medium">
        <color indexed="64"/>
      </top>
      <bottom style="thin">
        <color indexed="64"/>
      </bottom>
      <diagonal/>
    </border>
    <border>
      <left style="thick">
        <color indexed="64"/>
      </left>
      <right/>
      <top/>
      <bottom style="medium">
        <color indexed="64"/>
      </bottom>
      <diagonal/>
    </border>
    <border>
      <left style="thin">
        <color indexed="64"/>
      </left>
      <right style="thick">
        <color indexed="64"/>
      </right>
      <top style="medium">
        <color indexed="64"/>
      </top>
      <bottom style="thin">
        <color indexed="64"/>
      </bottom>
      <diagonal/>
    </border>
    <border>
      <left style="thick">
        <color indexed="64"/>
      </left>
      <right/>
      <top style="thin">
        <color indexed="64"/>
      </top>
      <bottom style="medium">
        <color indexed="64"/>
      </bottom>
      <diagonal/>
    </border>
    <border>
      <left style="thin">
        <color indexed="64"/>
      </left>
      <right style="thick">
        <color indexed="64"/>
      </right>
      <top/>
      <bottom style="medium">
        <color indexed="64"/>
      </bottom>
      <diagonal/>
    </border>
    <border>
      <left style="thick">
        <color indexed="64"/>
      </left>
      <right style="thin">
        <color indexed="64"/>
      </right>
      <top style="thin">
        <color indexed="64"/>
      </top>
      <bottom/>
      <diagonal/>
    </border>
    <border>
      <left/>
      <right style="medium">
        <color indexed="64"/>
      </right>
      <top style="thin">
        <color indexed="64"/>
      </top>
      <bottom style="thick">
        <color indexed="64"/>
      </bottom>
      <diagonal/>
    </border>
    <border>
      <left style="thin">
        <color indexed="64"/>
      </left>
      <right style="double">
        <color indexed="64"/>
      </right>
      <top/>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style="thin">
        <color indexed="64"/>
      </right>
      <top/>
      <bottom style="double">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medium">
        <color indexed="64"/>
      </right>
      <top style="thick">
        <color indexed="64"/>
      </top>
      <bottom style="medium">
        <color indexed="64"/>
      </bottom>
      <diagonal/>
    </border>
    <border>
      <left style="medium">
        <color indexed="64"/>
      </left>
      <right style="medium">
        <color indexed="64"/>
      </right>
      <top/>
      <bottom style="thick">
        <color indexed="64"/>
      </bottom>
      <diagonal/>
    </border>
    <border>
      <left style="thick">
        <color indexed="64"/>
      </left>
      <right style="thin">
        <color indexed="64"/>
      </right>
      <top/>
      <bottom style="medium">
        <color indexed="64"/>
      </bottom>
      <diagonal/>
    </border>
  </borders>
  <cellStyleXfs count="5">
    <xf numFmtId="0" fontId="0" fillId="0" borderId="0"/>
    <xf numFmtId="0" fontId="2" fillId="0" borderId="0"/>
    <xf numFmtId="0" fontId="8" fillId="0" borderId="0"/>
    <xf numFmtId="0" fontId="29" fillId="0" borderId="0" applyNumberFormat="0" applyFill="0" applyBorder="0" applyAlignment="0" applyProtection="0">
      <alignment vertical="top"/>
      <protection locked="0"/>
    </xf>
    <xf numFmtId="0" fontId="57" fillId="0" borderId="0"/>
  </cellStyleXfs>
  <cellXfs count="1666">
    <xf numFmtId="0" fontId="0" fillId="0" borderId="0" xfId="0"/>
    <xf numFmtId="0" fontId="3" fillId="2" borderId="0" xfId="0" applyFont="1" applyFill="1" applyProtection="1"/>
    <xf numFmtId="0" fontId="2" fillId="0" borderId="0" xfId="0" applyFont="1" applyFill="1" applyBorder="1" applyAlignment="1" applyProtection="1">
      <alignment horizontal="center" vertical="center" wrapText="1"/>
    </xf>
    <xf numFmtId="0" fontId="1" fillId="0" borderId="0" xfId="0" applyFont="1" applyFill="1" applyBorder="1" applyAlignment="1" applyProtection="1">
      <alignment horizontal="center" vertical="center" wrapText="1"/>
    </xf>
    <xf numFmtId="0" fontId="5" fillId="0" borderId="0" xfId="1" applyFont="1" applyBorder="1" applyAlignment="1" applyProtection="1">
      <alignment vertical="top" wrapText="1"/>
    </xf>
    <xf numFmtId="0" fontId="2" fillId="0" borderId="0" xfId="0" applyFont="1" applyBorder="1" applyAlignment="1" applyProtection="1">
      <alignment horizontal="center"/>
    </xf>
    <xf numFmtId="14" fontId="2" fillId="0" borderId="0" xfId="0" applyNumberFormat="1" applyFont="1" applyBorder="1" applyAlignment="1" applyProtection="1">
      <alignment horizontal="center"/>
    </xf>
    <xf numFmtId="0" fontId="2" fillId="0" borderId="0" xfId="0" applyFont="1" applyBorder="1" applyProtection="1"/>
    <xf numFmtId="0" fontId="2" fillId="0" borderId="0" xfId="0" applyFont="1" applyProtection="1"/>
    <xf numFmtId="0" fontId="1" fillId="0" borderId="0" xfId="0" applyFont="1" applyBorder="1" applyProtection="1"/>
    <xf numFmtId="0" fontId="1" fillId="0" borderId="0" xfId="0" applyFont="1" applyBorder="1" applyAlignment="1" applyProtection="1">
      <alignment horizontal="center"/>
    </xf>
    <xf numFmtId="0" fontId="2" fillId="0" borderId="0" xfId="0" applyFont="1" applyAlignment="1" applyProtection="1">
      <alignment horizontal="center"/>
    </xf>
    <xf numFmtId="0" fontId="1" fillId="0" borderId="0" xfId="0" applyFont="1" applyAlignment="1" applyProtection="1">
      <alignment horizontal="center"/>
    </xf>
    <xf numFmtId="0" fontId="1" fillId="0" borderId="0" xfId="0" applyFont="1" applyProtection="1"/>
    <xf numFmtId="0" fontId="2" fillId="0" borderId="0" xfId="0" applyFont="1" applyAlignment="1" applyProtection="1">
      <alignment wrapText="1"/>
    </xf>
    <xf numFmtId="0" fontId="9" fillId="0" borderId="0" xfId="0" applyFont="1" applyBorder="1" applyAlignment="1" applyProtection="1">
      <alignment vertical="center"/>
      <protection hidden="1"/>
    </xf>
    <xf numFmtId="0" fontId="0" fillId="0" borderId="0" xfId="0"/>
    <xf numFmtId="0" fontId="2" fillId="0" borderId="0" xfId="0" applyFont="1" applyAlignment="1" applyProtection="1">
      <alignment horizontal="center" wrapText="1"/>
    </xf>
    <xf numFmtId="0" fontId="23" fillId="0" borderId="16" xfId="0" applyFont="1" applyBorder="1" applyAlignment="1" applyProtection="1">
      <alignment horizontal="center"/>
    </xf>
    <xf numFmtId="0" fontId="0" fillId="4" borderId="0" xfId="0" applyFill="1" applyProtection="1"/>
    <xf numFmtId="0" fontId="0" fillId="4" borderId="0" xfId="0" applyFill="1" applyAlignment="1" applyProtection="1"/>
    <xf numFmtId="0" fontId="40" fillId="4" borderId="0" xfId="0" applyFont="1" applyFill="1" applyAlignment="1" applyProtection="1">
      <alignment wrapText="1"/>
    </xf>
    <xf numFmtId="0" fontId="30" fillId="4" borderId="0" xfId="0" applyFont="1" applyFill="1" applyAlignment="1" applyProtection="1"/>
    <xf numFmtId="0" fontId="0" fillId="4" borderId="49" xfId="0" applyFill="1" applyBorder="1" applyProtection="1"/>
    <xf numFmtId="0" fontId="0" fillId="4" borderId="0" xfId="0" applyFill="1" applyBorder="1" applyProtection="1"/>
    <xf numFmtId="0" fontId="0" fillId="4" borderId="45" xfId="0" applyFill="1" applyBorder="1" applyProtection="1"/>
    <xf numFmtId="0" fontId="31" fillId="4" borderId="0" xfId="0" applyFont="1" applyFill="1" applyAlignment="1" applyProtection="1"/>
    <xf numFmtId="0" fontId="31" fillId="4" borderId="49" xfId="0" applyFont="1" applyFill="1" applyBorder="1" applyAlignment="1" applyProtection="1"/>
    <xf numFmtId="0" fontId="31" fillId="4" borderId="0" xfId="0" applyFont="1" applyFill="1" applyBorder="1" applyAlignment="1" applyProtection="1"/>
    <xf numFmtId="0" fontId="31" fillId="4" borderId="45" xfId="0" applyFont="1" applyFill="1" applyBorder="1" applyAlignment="1" applyProtection="1"/>
    <xf numFmtId="0" fontId="26" fillId="4" borderId="0" xfId="0" applyFont="1" applyFill="1" applyBorder="1" applyAlignment="1" applyProtection="1"/>
    <xf numFmtId="0" fontId="26" fillId="4" borderId="45" xfId="0" applyFont="1" applyFill="1" applyBorder="1" applyAlignment="1" applyProtection="1"/>
    <xf numFmtId="0" fontId="0" fillId="4" borderId="49" xfId="0" applyFill="1" applyBorder="1" applyAlignment="1" applyProtection="1"/>
    <xf numFmtId="0" fontId="0" fillId="4" borderId="0" xfId="0" applyFill="1" applyBorder="1" applyAlignment="1" applyProtection="1"/>
    <xf numFmtId="0" fontId="42" fillId="4" borderId="0" xfId="0" applyFont="1" applyFill="1" applyBorder="1" applyAlignment="1" applyProtection="1"/>
    <xf numFmtId="0" fontId="32" fillId="4" borderId="0" xfId="0" applyFont="1" applyFill="1" applyBorder="1" applyAlignment="1" applyProtection="1"/>
    <xf numFmtId="0" fontId="32" fillId="4" borderId="45" xfId="0" applyFont="1" applyFill="1" applyBorder="1" applyAlignment="1" applyProtection="1"/>
    <xf numFmtId="0" fontId="32" fillId="4" borderId="0" xfId="0" applyFont="1" applyFill="1" applyAlignment="1" applyProtection="1"/>
    <xf numFmtId="0" fontId="33" fillId="4" borderId="0" xfId="0" applyFont="1" applyFill="1" applyBorder="1" applyAlignment="1" applyProtection="1"/>
    <xf numFmtId="0" fontId="33" fillId="4" borderId="45" xfId="0" applyFont="1" applyFill="1" applyBorder="1" applyAlignment="1" applyProtection="1"/>
    <xf numFmtId="0" fontId="33" fillId="4" borderId="0" xfId="0" applyFont="1" applyFill="1" applyAlignment="1" applyProtection="1"/>
    <xf numFmtId="0" fontId="33" fillId="4" borderId="0" xfId="0" applyFont="1" applyFill="1" applyAlignment="1" applyProtection="1">
      <alignment horizontal="left"/>
    </xf>
    <xf numFmtId="0" fontId="34" fillId="4" borderId="0" xfId="0" applyFont="1" applyFill="1" applyAlignment="1" applyProtection="1"/>
    <xf numFmtId="0" fontId="35" fillId="4" borderId="0" xfId="0" applyFont="1" applyFill="1" applyAlignment="1" applyProtection="1"/>
    <xf numFmtId="0" fontId="27" fillId="4" borderId="0" xfId="0" applyFont="1" applyFill="1" applyBorder="1" applyAlignment="1" applyProtection="1">
      <alignment vertical="center"/>
    </xf>
    <xf numFmtId="0" fontId="36" fillId="4" borderId="0" xfId="0" applyFont="1" applyFill="1" applyProtection="1"/>
    <xf numFmtId="0" fontId="44" fillId="0" borderId="0" xfId="0" applyFont="1" applyAlignment="1" applyProtection="1">
      <alignment horizontal="center" vertical="center" wrapText="1"/>
    </xf>
    <xf numFmtId="0" fontId="9" fillId="0" borderId="0" xfId="0" applyFont="1" applyBorder="1" applyAlignment="1" applyProtection="1">
      <alignment vertical="center"/>
    </xf>
    <xf numFmtId="0" fontId="9" fillId="0" borderId="0" xfId="0" applyFont="1" applyFill="1" applyBorder="1" applyAlignment="1" applyProtection="1">
      <alignment vertical="center"/>
    </xf>
    <xf numFmtId="0" fontId="9" fillId="3" borderId="0" xfId="0" applyFont="1" applyFill="1" applyBorder="1" applyAlignment="1" applyProtection="1">
      <alignment vertical="center"/>
    </xf>
    <xf numFmtId="0" fontId="10" fillId="0" borderId="0" xfId="0" applyFont="1" applyBorder="1" applyAlignment="1" applyProtection="1">
      <alignment vertical="center"/>
    </xf>
    <xf numFmtId="0" fontId="9" fillId="0" borderId="0" xfId="0" applyFont="1" applyFill="1" applyBorder="1" applyAlignment="1" applyProtection="1">
      <alignment horizontal="left" vertical="center" indent="1"/>
    </xf>
    <xf numFmtId="0" fontId="9" fillId="0" borderId="16" xfId="0" applyFont="1" applyBorder="1" applyAlignment="1" applyProtection="1">
      <alignment vertical="center"/>
    </xf>
    <xf numFmtId="0" fontId="9" fillId="0" borderId="17" xfId="0" applyFont="1" applyBorder="1" applyAlignment="1" applyProtection="1">
      <alignment vertical="center"/>
    </xf>
    <xf numFmtId="0" fontId="9" fillId="0" borderId="17" xfId="0" applyFont="1" applyFill="1" applyBorder="1" applyAlignment="1" applyProtection="1">
      <alignment vertical="center"/>
    </xf>
    <xf numFmtId="0" fontId="9" fillId="0" borderId="18" xfId="0" applyFont="1" applyFill="1" applyBorder="1" applyAlignment="1" applyProtection="1">
      <alignment vertical="center"/>
    </xf>
    <xf numFmtId="0" fontId="9" fillId="0" borderId="19" xfId="0" applyFont="1" applyBorder="1" applyAlignment="1" applyProtection="1">
      <alignment vertical="center"/>
    </xf>
    <xf numFmtId="0" fontId="9" fillId="0" borderId="19" xfId="0" applyFont="1" applyBorder="1" applyAlignment="1" applyProtection="1">
      <alignment vertical="center" wrapText="1"/>
    </xf>
    <xf numFmtId="0" fontId="9" fillId="0" borderId="0" xfId="0" applyFont="1" applyBorder="1" applyAlignment="1" applyProtection="1">
      <alignment vertical="center" wrapText="1"/>
    </xf>
    <xf numFmtId="0" fontId="9" fillId="0" borderId="0" xfId="0" applyFont="1" applyFill="1" applyBorder="1" applyAlignment="1" applyProtection="1">
      <alignment vertical="center" wrapText="1"/>
    </xf>
    <xf numFmtId="0" fontId="9" fillId="0" borderId="20" xfId="0" applyFont="1" applyFill="1" applyBorder="1" applyAlignment="1" applyProtection="1">
      <alignment vertical="center"/>
    </xf>
    <xf numFmtId="0" fontId="9" fillId="3" borderId="19" xfId="0" applyFont="1" applyFill="1" applyBorder="1" applyAlignment="1" applyProtection="1">
      <alignment vertical="center"/>
    </xf>
    <xf numFmtId="0" fontId="10" fillId="0" borderId="20" xfId="0" applyFont="1" applyFill="1" applyBorder="1" applyAlignment="1" applyProtection="1">
      <alignment vertical="center" wrapText="1"/>
    </xf>
    <xf numFmtId="0" fontId="15" fillId="0" borderId="20" xfId="0" applyFont="1" applyFill="1" applyBorder="1" applyAlignment="1" applyProtection="1">
      <alignment vertical="center" wrapText="1"/>
    </xf>
    <xf numFmtId="0" fontId="9" fillId="0" borderId="20" xfId="0" applyFont="1" applyBorder="1" applyAlignment="1" applyProtection="1">
      <alignment vertical="center" wrapText="1"/>
    </xf>
    <xf numFmtId="0" fontId="9" fillId="0" borderId="19" xfId="0" applyFont="1" applyBorder="1" applyAlignment="1" applyProtection="1">
      <alignment horizontal="left" vertical="center"/>
    </xf>
    <xf numFmtId="0" fontId="10" fillId="0" borderId="0" xfId="0" applyFont="1" applyFill="1" applyBorder="1" applyAlignment="1" applyProtection="1">
      <alignment vertical="center"/>
    </xf>
    <xf numFmtId="0" fontId="11" fillId="0" borderId="0" xfId="0" applyFont="1" applyBorder="1" applyProtection="1"/>
    <xf numFmtId="0" fontId="12" fillId="0" borderId="0" xfId="0" applyFont="1" applyBorder="1" applyProtection="1"/>
    <xf numFmtId="0" fontId="16" fillId="0" borderId="0" xfId="0" applyFont="1" applyFill="1" applyBorder="1" applyAlignment="1" applyProtection="1">
      <alignment vertical="center" wrapText="1"/>
    </xf>
    <xf numFmtId="0" fontId="16" fillId="0" borderId="20" xfId="0" applyFont="1" applyFill="1" applyBorder="1" applyAlignment="1" applyProtection="1">
      <alignment vertical="center" wrapText="1"/>
    </xf>
    <xf numFmtId="0" fontId="11" fillId="0" borderId="0" xfId="0" applyFont="1" applyBorder="1" applyAlignment="1" applyProtection="1">
      <alignment wrapText="1"/>
    </xf>
    <xf numFmtId="0" fontId="11" fillId="0" borderId="20" xfId="0" applyFont="1" applyBorder="1" applyAlignment="1" applyProtection="1">
      <alignment wrapText="1"/>
    </xf>
    <xf numFmtId="0" fontId="10" fillId="0" borderId="20" xfId="0" applyFont="1" applyFill="1" applyBorder="1" applyAlignment="1" applyProtection="1">
      <alignment vertical="center"/>
    </xf>
    <xf numFmtId="0" fontId="11" fillId="0" borderId="20" xfId="0" applyFont="1" applyFill="1" applyBorder="1" applyAlignment="1" applyProtection="1">
      <alignment vertical="center" wrapText="1"/>
    </xf>
    <xf numFmtId="0" fontId="9" fillId="0" borderId="20" xfId="0" applyFont="1" applyFill="1" applyBorder="1" applyAlignment="1" applyProtection="1">
      <alignment horizontal="left" vertical="center" wrapText="1"/>
    </xf>
    <xf numFmtId="0" fontId="10" fillId="0" borderId="0" xfId="0" applyFont="1" applyFill="1" applyBorder="1" applyAlignment="1" applyProtection="1">
      <alignment vertical="center" wrapText="1"/>
    </xf>
    <xf numFmtId="0" fontId="15" fillId="0" borderId="19" xfId="0" applyFont="1" applyBorder="1" applyAlignment="1" applyProtection="1">
      <alignment vertical="center"/>
    </xf>
    <xf numFmtId="0" fontId="10" fillId="0" borderId="0" xfId="0" applyFont="1" applyFill="1" applyBorder="1" applyAlignment="1" applyProtection="1">
      <alignment horizontal="center" vertical="center" wrapText="1"/>
    </xf>
    <xf numFmtId="0" fontId="17" fillId="0" borderId="0" xfId="0" applyFont="1" applyFill="1" applyBorder="1" applyAlignment="1" applyProtection="1">
      <alignment vertical="center" wrapText="1"/>
    </xf>
    <xf numFmtId="0" fontId="9" fillId="0" borderId="20" xfId="0" applyFont="1" applyBorder="1" applyAlignment="1" applyProtection="1">
      <alignment vertical="center"/>
    </xf>
    <xf numFmtId="0" fontId="15" fillId="0" borderId="0" xfId="0" applyFont="1" applyBorder="1" applyAlignment="1" applyProtection="1">
      <alignment horizontal="center" vertical="center"/>
    </xf>
    <xf numFmtId="0" fontId="10" fillId="0" borderId="20" xfId="0" applyFont="1" applyFill="1" applyBorder="1" applyAlignment="1" applyProtection="1">
      <alignment horizontal="center" vertical="center"/>
    </xf>
    <xf numFmtId="0" fontId="17" fillId="0" borderId="0" xfId="0" applyFont="1" applyFill="1" applyBorder="1" applyAlignment="1" applyProtection="1">
      <alignment vertical="center"/>
    </xf>
    <xf numFmtId="164" fontId="9" fillId="0" borderId="0" xfId="0" applyNumberFormat="1" applyFont="1" applyFill="1" applyBorder="1" applyAlignment="1" applyProtection="1">
      <alignment horizontal="center" vertical="center" wrapText="1"/>
    </xf>
    <xf numFmtId="0" fontId="9" fillId="0" borderId="21" xfId="0" applyFont="1" applyBorder="1" applyAlignment="1" applyProtection="1">
      <alignment vertical="center"/>
    </xf>
    <xf numFmtId="0" fontId="15" fillId="0" borderId="22" xfId="0" applyFont="1" applyFill="1" applyBorder="1" applyAlignment="1" applyProtection="1">
      <alignment vertical="center" wrapText="1"/>
    </xf>
    <xf numFmtId="0" fontId="10" fillId="0" borderId="22" xfId="0" applyFont="1" applyFill="1" applyBorder="1" applyAlignment="1" applyProtection="1">
      <alignment horizontal="center" vertical="center" wrapText="1"/>
    </xf>
    <xf numFmtId="0" fontId="9" fillId="0" borderId="23" xfId="0" applyFont="1" applyBorder="1" applyAlignment="1" applyProtection="1">
      <alignment vertical="center"/>
    </xf>
    <xf numFmtId="0" fontId="2" fillId="0" borderId="53" xfId="0" applyFont="1" applyBorder="1" applyProtection="1"/>
    <xf numFmtId="0" fontId="15" fillId="0" borderId="0" xfId="0" applyFont="1" applyFill="1" applyBorder="1" applyAlignment="1" applyProtection="1">
      <alignment vertical="center" wrapText="1"/>
    </xf>
    <xf numFmtId="0" fontId="15" fillId="0" borderId="0" xfId="0" applyFont="1" applyBorder="1" applyAlignment="1" applyProtection="1">
      <alignment vertical="center" wrapText="1"/>
    </xf>
    <xf numFmtId="0" fontId="9" fillId="0" borderId="0" xfId="0" applyFont="1" applyBorder="1" applyAlignment="1" applyProtection="1">
      <alignment vertical="center"/>
      <protection locked="0"/>
    </xf>
    <xf numFmtId="0" fontId="0" fillId="0" borderId="0" xfId="0" applyProtection="1"/>
    <xf numFmtId="0" fontId="0" fillId="0" borderId="54" xfId="0" applyBorder="1" applyAlignment="1" applyProtection="1">
      <alignment horizontal="center"/>
    </xf>
    <xf numFmtId="0" fontId="0" fillId="0" borderId="3" xfId="0" applyBorder="1" applyProtection="1"/>
    <xf numFmtId="0" fontId="0" fillId="0" borderId="2" xfId="0" applyBorder="1" applyAlignment="1" applyProtection="1">
      <alignment vertical="center" wrapText="1"/>
    </xf>
    <xf numFmtId="0" fontId="0" fillId="0" borderId="2" xfId="0" applyBorder="1" applyAlignment="1" applyProtection="1">
      <alignment vertical="center"/>
    </xf>
    <xf numFmtId="0" fontId="0" fillId="0" borderId="0" xfId="0" applyAlignment="1" applyProtection="1">
      <alignment horizontal="center"/>
    </xf>
    <xf numFmtId="0" fontId="0" fillId="0" borderId="0" xfId="0" applyBorder="1" applyProtection="1"/>
    <xf numFmtId="0" fontId="0" fillId="0" borderId="4" xfId="0" applyBorder="1" applyAlignment="1" applyProtection="1">
      <alignment vertical="center" wrapText="1"/>
    </xf>
    <xf numFmtId="0" fontId="0" fillId="0" borderId="4" xfId="0" applyBorder="1" applyAlignment="1" applyProtection="1">
      <alignment vertical="center"/>
    </xf>
    <xf numFmtId="0" fontId="0" fillId="0" borderId="19" xfId="0" applyBorder="1" applyProtection="1"/>
    <xf numFmtId="0" fontId="0" fillId="0" borderId="20" xfId="0" applyBorder="1" applyProtection="1"/>
    <xf numFmtId="0" fontId="0" fillId="0" borderId="25" xfId="0" applyBorder="1" applyProtection="1"/>
    <xf numFmtId="0" fontId="0" fillId="0" borderId="35" xfId="0" applyFont="1" applyBorder="1" applyAlignment="1" applyProtection="1"/>
    <xf numFmtId="0" fontId="0" fillId="0" borderId="7" xfId="0" applyFont="1" applyBorder="1" applyAlignment="1" applyProtection="1"/>
    <xf numFmtId="0" fontId="6" fillId="0" borderId="30" xfId="0" applyFont="1" applyBorder="1" applyAlignment="1" applyProtection="1"/>
    <xf numFmtId="0" fontId="0" fillId="0" borderId="15" xfId="0" applyBorder="1" applyAlignment="1" applyProtection="1"/>
    <xf numFmtId="0" fontId="6" fillId="0" borderId="15" xfId="0" applyFont="1" applyBorder="1" applyAlignment="1" applyProtection="1"/>
    <xf numFmtId="0" fontId="6" fillId="0" borderId="0" xfId="0" applyFont="1" applyBorder="1" applyProtection="1"/>
    <xf numFmtId="0" fontId="10" fillId="0" borderId="19" xfId="0" applyFont="1" applyBorder="1" applyAlignment="1" applyProtection="1">
      <alignment vertical="center"/>
    </xf>
    <xf numFmtId="0" fontId="46" fillId="0" borderId="19" xfId="0" applyFont="1" applyBorder="1" applyAlignment="1" applyProtection="1">
      <alignment vertical="center"/>
    </xf>
    <xf numFmtId="0" fontId="0" fillId="3" borderId="0" xfId="0" applyFill="1" applyProtection="1"/>
    <xf numFmtId="0" fontId="0" fillId="0" borderId="0" xfId="0" applyFill="1" applyAlignment="1" applyProtection="1">
      <alignment horizontal="center" wrapText="1"/>
    </xf>
    <xf numFmtId="0" fontId="23" fillId="3" borderId="0" xfId="0" applyFont="1" applyFill="1" applyAlignment="1" applyProtection="1">
      <alignment horizontal="center" wrapText="1"/>
    </xf>
    <xf numFmtId="0" fontId="0" fillId="3" borderId="0" xfId="0" applyFill="1" applyBorder="1" applyAlignment="1" applyProtection="1">
      <alignment horizontal="center"/>
    </xf>
    <xf numFmtId="0" fontId="0" fillId="0" borderId="6" xfId="0" applyBorder="1" applyAlignment="1" applyProtection="1">
      <alignment horizontal="center"/>
    </xf>
    <xf numFmtId="0" fontId="0" fillId="0" borderId="7" xfId="0" applyBorder="1" applyAlignment="1" applyProtection="1">
      <alignment horizontal="center"/>
    </xf>
    <xf numFmtId="0" fontId="0" fillId="0" borderId="3" xfId="0" applyBorder="1" applyAlignment="1" applyProtection="1">
      <alignment horizontal="center"/>
    </xf>
    <xf numFmtId="0" fontId="0" fillId="0" borderId="0" xfId="0" applyAlignment="1" applyProtection="1">
      <alignment horizontal="center"/>
    </xf>
    <xf numFmtId="0" fontId="0" fillId="0" borderId="0" xfId="0" applyBorder="1" applyAlignment="1" applyProtection="1">
      <alignment horizontal="center"/>
    </xf>
    <xf numFmtId="0" fontId="0" fillId="0" borderId="0" xfId="0" applyAlignment="1" applyProtection="1">
      <alignment horizontal="center"/>
    </xf>
    <xf numFmtId="0" fontId="49" fillId="0" borderId="0" xfId="0" applyFont="1" applyProtection="1"/>
    <xf numFmtId="0" fontId="50" fillId="0" borderId="0" xfId="0" applyFont="1" applyProtection="1"/>
    <xf numFmtId="0" fontId="0" fillId="0" borderId="0" xfId="0" applyAlignment="1" applyProtection="1">
      <alignment horizontal="center" wrapText="1"/>
    </xf>
    <xf numFmtId="0" fontId="23" fillId="3" borderId="3" xfId="0" applyFont="1" applyFill="1" applyBorder="1" applyAlignment="1" applyProtection="1">
      <alignment horizontal="center"/>
    </xf>
    <xf numFmtId="0" fontId="23" fillId="3" borderId="3" xfId="0" applyFont="1" applyFill="1" applyBorder="1" applyProtection="1"/>
    <xf numFmtId="0" fontId="44" fillId="0" borderId="2" xfId="0" applyFont="1" applyFill="1" applyBorder="1" applyAlignment="1" applyProtection="1">
      <alignment horizontal="center" vertical="center" wrapText="1"/>
    </xf>
    <xf numFmtId="0" fontId="3" fillId="7" borderId="0" xfId="0" applyFont="1" applyFill="1" applyProtection="1"/>
    <xf numFmtId="0" fontId="4" fillId="3" borderId="0" xfId="0" applyFont="1" applyFill="1" applyAlignment="1" applyProtection="1">
      <alignment horizontal="center" vertical="center" wrapText="1"/>
    </xf>
    <xf numFmtId="0" fontId="44" fillId="3" borderId="0" xfId="0" applyFont="1" applyFill="1" applyAlignment="1" applyProtection="1">
      <alignment horizontal="center" vertical="center" wrapText="1"/>
    </xf>
    <xf numFmtId="0" fontId="3" fillId="3" borderId="0" xfId="0" applyFont="1" applyFill="1" applyProtection="1"/>
    <xf numFmtId="0" fontId="2" fillId="3" borderId="0" xfId="0" applyFont="1" applyFill="1" applyProtection="1"/>
    <xf numFmtId="0" fontId="2" fillId="8" borderId="0" xfId="0" applyFont="1" applyFill="1" applyProtection="1">
      <protection locked="0"/>
    </xf>
    <xf numFmtId="0" fontId="2" fillId="3" borderId="0" xfId="0" applyFont="1" applyFill="1" applyProtection="1">
      <protection locked="0"/>
    </xf>
    <xf numFmtId="0" fontId="37" fillId="3" borderId="0" xfId="0" applyFont="1" applyFill="1" applyBorder="1" applyAlignment="1" applyProtection="1">
      <alignment horizontal="center"/>
      <protection locked="0"/>
    </xf>
    <xf numFmtId="0" fontId="37" fillId="0" borderId="0" xfId="0" applyFont="1" applyProtection="1">
      <protection locked="0"/>
    </xf>
    <xf numFmtId="0" fontId="0" fillId="4" borderId="50" xfId="0" applyFill="1" applyBorder="1" applyProtection="1">
      <protection locked="0"/>
    </xf>
    <xf numFmtId="0" fontId="0" fillId="4" borderId="51" xfId="0" applyFill="1" applyBorder="1" applyProtection="1">
      <protection locked="0"/>
    </xf>
    <xf numFmtId="0" fontId="0" fillId="4" borderId="0" xfId="0" applyFill="1" applyProtection="1">
      <protection locked="0"/>
    </xf>
    <xf numFmtId="0" fontId="0" fillId="4" borderId="0" xfId="0" applyFill="1" applyAlignment="1" applyProtection="1">
      <protection locked="0"/>
    </xf>
    <xf numFmtId="0" fontId="15" fillId="0" borderId="19" xfId="0" applyFont="1" applyFill="1" applyBorder="1" applyAlignment="1" applyProtection="1">
      <alignment horizontal="right" vertical="center"/>
    </xf>
    <xf numFmtId="0" fontId="0" fillId="0" borderId="0" xfId="0" applyBorder="1" applyAlignment="1" applyProtection="1">
      <alignment wrapText="1"/>
    </xf>
    <xf numFmtId="0" fontId="10" fillId="0" borderId="0" xfId="0" applyFont="1" applyFill="1" applyBorder="1" applyAlignment="1" applyProtection="1">
      <alignment horizontal="center" vertical="center"/>
    </xf>
    <xf numFmtId="0" fontId="13" fillId="0" borderId="0" xfId="0" applyFont="1" applyFill="1" applyBorder="1" applyAlignment="1" applyProtection="1">
      <alignment vertical="center"/>
    </xf>
    <xf numFmtId="0" fontId="9" fillId="3" borderId="6" xfId="0" applyFont="1" applyFill="1" applyBorder="1" applyAlignment="1" applyProtection="1">
      <alignment vertical="center"/>
    </xf>
    <xf numFmtId="0" fontId="9" fillId="3" borderId="14" xfId="0" applyFont="1" applyFill="1" applyBorder="1" applyAlignment="1" applyProtection="1">
      <alignment vertical="center"/>
    </xf>
    <xf numFmtId="0" fontId="9" fillId="3" borderId="33" xfId="0" applyFont="1" applyFill="1" applyBorder="1" applyAlignment="1" applyProtection="1">
      <alignment vertical="center"/>
    </xf>
    <xf numFmtId="0" fontId="45" fillId="0" borderId="0" xfId="0" applyFont="1" applyFill="1" applyBorder="1" applyAlignment="1" applyProtection="1">
      <alignment vertical="center"/>
    </xf>
    <xf numFmtId="0" fontId="18" fillId="0" borderId="36" xfId="0" applyFont="1" applyBorder="1" applyAlignment="1" applyProtection="1"/>
    <xf numFmtId="0" fontId="9" fillId="0" borderId="0" xfId="0" applyFont="1" applyBorder="1" applyAlignment="1" applyProtection="1">
      <alignment horizontal="left" vertical="center"/>
    </xf>
    <xf numFmtId="0" fontId="9" fillId="0" borderId="0" xfId="0" applyFont="1" applyFill="1" applyBorder="1" applyAlignment="1" applyProtection="1">
      <alignment horizontal="left" vertical="center"/>
    </xf>
    <xf numFmtId="0" fontId="9" fillId="0" borderId="0" xfId="0" applyFont="1" applyFill="1" applyBorder="1" applyAlignment="1" applyProtection="1">
      <alignment horizontal="center" vertical="center"/>
    </xf>
    <xf numFmtId="0" fontId="15" fillId="0" borderId="0" xfId="0" applyFont="1" applyFill="1" applyBorder="1" applyAlignment="1" applyProtection="1">
      <alignment horizontal="center" vertical="center"/>
    </xf>
    <xf numFmtId="0" fontId="10" fillId="0" borderId="0" xfId="0" applyFont="1" applyBorder="1" applyAlignment="1" applyProtection="1">
      <alignment horizontal="center" vertical="center"/>
    </xf>
    <xf numFmtId="0" fontId="9" fillId="0" borderId="0" xfId="0" applyFont="1" applyFill="1" applyBorder="1" applyAlignment="1" applyProtection="1">
      <alignment horizontal="center" vertical="center" wrapText="1"/>
    </xf>
    <xf numFmtId="0" fontId="0" fillId="0" borderId="0" xfId="0" applyBorder="1" applyProtection="1">
      <protection hidden="1"/>
    </xf>
    <xf numFmtId="0" fontId="0" fillId="0" borderId="0" xfId="0" applyProtection="1">
      <protection hidden="1"/>
    </xf>
    <xf numFmtId="0" fontId="6" fillId="0" borderId="3" xfId="0" applyNumberFormat="1" applyFont="1" applyBorder="1" applyProtection="1">
      <protection locked="0"/>
    </xf>
    <xf numFmtId="0" fontId="0" fillId="15" borderId="3" xfId="0" applyFill="1" applyBorder="1" applyProtection="1">
      <protection locked="0"/>
    </xf>
    <xf numFmtId="0" fontId="0" fillId="15" borderId="3" xfId="0" applyFill="1" applyBorder="1" applyProtection="1">
      <protection hidden="1"/>
    </xf>
    <xf numFmtId="0" fontId="0" fillId="0" borderId="3" xfId="0" applyBorder="1" applyProtection="1">
      <protection hidden="1"/>
    </xf>
    <xf numFmtId="0" fontId="0" fillId="0" borderId="1" xfId="0" applyBorder="1" applyProtection="1">
      <protection hidden="1"/>
    </xf>
    <xf numFmtId="0" fontId="0" fillId="0" borderId="0" xfId="0" applyFill="1" applyBorder="1" applyProtection="1">
      <protection hidden="1"/>
    </xf>
    <xf numFmtId="0" fontId="0" fillId="0" borderId="70" xfId="0" applyFill="1" applyBorder="1" applyProtection="1">
      <protection hidden="1"/>
    </xf>
    <xf numFmtId="0" fontId="0" fillId="0" borderId="71" xfId="0" applyFill="1" applyBorder="1" applyProtection="1">
      <protection hidden="1"/>
    </xf>
    <xf numFmtId="0" fontId="0" fillId="0" borderId="72" xfId="0" applyFill="1" applyBorder="1" applyProtection="1">
      <protection hidden="1"/>
    </xf>
    <xf numFmtId="0" fontId="0" fillId="0" borderId="73" xfId="0" applyFill="1" applyBorder="1" applyProtection="1">
      <protection hidden="1"/>
    </xf>
    <xf numFmtId="0" fontId="0" fillId="0" borderId="75" xfId="0" applyFill="1" applyBorder="1" applyProtection="1">
      <protection hidden="1"/>
    </xf>
    <xf numFmtId="0" fontId="0" fillId="15" borderId="0" xfId="0" applyFill="1" applyProtection="1">
      <protection hidden="1"/>
    </xf>
    <xf numFmtId="0" fontId="65" fillId="3" borderId="0" xfId="0" applyFont="1" applyFill="1" applyBorder="1" applyProtection="1">
      <protection hidden="1"/>
    </xf>
    <xf numFmtId="0" fontId="65" fillId="3" borderId="0" xfId="0" applyFont="1" applyFill="1" applyProtection="1">
      <protection hidden="1"/>
    </xf>
    <xf numFmtId="0" fontId="66" fillId="3" borderId="3" xfId="4" applyFont="1" applyFill="1" applyBorder="1" applyProtection="1">
      <protection hidden="1"/>
    </xf>
    <xf numFmtId="0" fontId="0" fillId="0" borderId="0" xfId="0" applyAlignment="1" applyProtection="1">
      <alignment horizontal="center"/>
      <protection hidden="1"/>
    </xf>
    <xf numFmtId="0" fontId="64" fillId="3" borderId="3" xfId="0" applyFont="1" applyFill="1" applyBorder="1" applyAlignment="1" applyProtection="1">
      <alignment horizontal="center"/>
      <protection hidden="1"/>
    </xf>
    <xf numFmtId="0" fontId="6" fillId="3" borderId="3" xfId="0" applyFont="1" applyFill="1" applyBorder="1" applyAlignment="1" applyProtection="1">
      <alignment horizontal="center"/>
      <protection hidden="1"/>
    </xf>
    <xf numFmtId="0" fontId="0" fillId="0" borderId="69" xfId="0" applyFill="1" applyBorder="1" applyAlignment="1" applyProtection="1">
      <alignment horizontal="center"/>
      <protection hidden="1"/>
    </xf>
    <xf numFmtId="0" fontId="0" fillId="0" borderId="74" xfId="0" applyFill="1" applyBorder="1" applyAlignment="1" applyProtection="1">
      <alignment horizontal="center"/>
      <protection hidden="1"/>
    </xf>
    <xf numFmtId="0" fontId="0" fillId="0" borderId="73" xfId="0" applyFill="1" applyBorder="1" applyAlignment="1" applyProtection="1">
      <alignment horizontal="center"/>
      <protection hidden="1"/>
    </xf>
    <xf numFmtId="0" fontId="6" fillId="3" borderId="3" xfId="0" applyFont="1" applyFill="1" applyBorder="1" applyAlignment="1" applyProtection="1">
      <alignment horizontal="center" wrapText="1"/>
      <protection hidden="1"/>
    </xf>
    <xf numFmtId="0" fontId="0" fillId="0" borderId="0" xfId="0" applyFill="1" applyBorder="1" applyAlignment="1" applyProtection="1">
      <alignment horizontal="center"/>
      <protection hidden="1"/>
    </xf>
    <xf numFmtId="0" fontId="0" fillId="0" borderId="75" xfId="0" applyFill="1" applyBorder="1" applyAlignment="1" applyProtection="1">
      <alignment horizontal="center"/>
      <protection hidden="1"/>
    </xf>
    <xf numFmtId="0" fontId="66" fillId="17" borderId="0" xfId="4" applyFont="1" applyFill="1" applyBorder="1" applyAlignment="1" applyProtection="1">
      <alignment horizontal="center"/>
      <protection hidden="1"/>
    </xf>
    <xf numFmtId="0" fontId="6" fillId="0" borderId="0" xfId="0" applyFont="1" applyAlignment="1" applyProtection="1">
      <alignment wrapText="1"/>
      <protection hidden="1"/>
    </xf>
    <xf numFmtId="0" fontId="6" fillId="0" borderId="0" xfId="0" applyFont="1" applyAlignment="1" applyProtection="1">
      <protection hidden="1"/>
    </xf>
    <xf numFmtId="0" fontId="66" fillId="17" borderId="80" xfId="4" applyFont="1" applyFill="1" applyBorder="1" applyAlignment="1" applyProtection="1">
      <alignment horizontal="center"/>
      <protection hidden="1"/>
    </xf>
    <xf numFmtId="0" fontId="72" fillId="3" borderId="3" xfId="4" applyFont="1" applyFill="1" applyBorder="1" applyAlignment="1" applyProtection="1">
      <alignment wrapText="1"/>
      <protection locked="0"/>
    </xf>
    <xf numFmtId="0" fontId="66" fillId="3" borderId="0" xfId="4" applyFont="1" applyFill="1" applyBorder="1" applyAlignment="1" applyProtection="1">
      <alignment horizontal="center"/>
      <protection locked="0"/>
    </xf>
    <xf numFmtId="0" fontId="6" fillId="3" borderId="3" xfId="0" applyFont="1" applyFill="1" applyBorder="1" applyAlignment="1" applyProtection="1">
      <alignment wrapText="1"/>
      <protection locked="0"/>
    </xf>
    <xf numFmtId="0" fontId="70" fillId="3" borderId="78" xfId="4" applyFont="1" applyFill="1" applyBorder="1" applyAlignment="1" applyProtection="1">
      <alignment horizontal="center"/>
      <protection hidden="1"/>
    </xf>
    <xf numFmtId="0" fontId="57" fillId="3" borderId="78" xfId="4" applyFill="1" applyBorder="1" applyAlignment="1" applyProtection="1">
      <alignment horizontal="center"/>
      <protection hidden="1"/>
    </xf>
    <xf numFmtId="0" fontId="70" fillId="3" borderId="7" xfId="4" applyFont="1" applyFill="1" applyBorder="1" applyAlignment="1" applyProtection="1">
      <alignment horizontal="center"/>
      <protection hidden="1"/>
    </xf>
    <xf numFmtId="0" fontId="57" fillId="3" borderId="7" xfId="4" applyFill="1" applyBorder="1" applyAlignment="1" applyProtection="1">
      <alignment horizontal="center"/>
      <protection hidden="1"/>
    </xf>
    <xf numFmtId="0" fontId="57" fillId="3" borderId="11" xfId="4" applyFill="1" applyBorder="1" applyAlignment="1" applyProtection="1">
      <alignment horizontal="center"/>
      <protection hidden="1"/>
    </xf>
    <xf numFmtId="0" fontId="71" fillId="3" borderId="3" xfId="4" applyFont="1" applyFill="1" applyBorder="1" applyAlignment="1" applyProtection="1">
      <alignment horizontal="left"/>
      <protection hidden="1"/>
    </xf>
    <xf numFmtId="0" fontId="71" fillId="3" borderId="79" xfId="4" applyFont="1" applyFill="1" applyBorder="1" applyAlignment="1" applyProtection="1">
      <alignment horizontal="left"/>
      <protection hidden="1"/>
    </xf>
    <xf numFmtId="0" fontId="0" fillId="0" borderId="0" xfId="0" applyAlignment="1" applyProtection="1">
      <alignment horizontal="left"/>
      <protection hidden="1"/>
    </xf>
    <xf numFmtId="0" fontId="6" fillId="11" borderId="85" xfId="0" applyFont="1" applyFill="1" applyBorder="1" applyProtection="1">
      <protection hidden="1"/>
    </xf>
    <xf numFmtId="0" fontId="6" fillId="11" borderId="14" xfId="0" applyFont="1" applyFill="1" applyBorder="1" applyAlignment="1" applyProtection="1">
      <alignment horizontal="center" wrapText="1"/>
      <protection hidden="1"/>
    </xf>
    <xf numFmtId="0" fontId="66" fillId="11" borderId="14" xfId="4" applyFont="1" applyFill="1" applyBorder="1" applyProtection="1">
      <protection hidden="1"/>
    </xf>
    <xf numFmtId="0" fontId="0" fillId="15" borderId="14" xfId="0" applyFill="1" applyBorder="1" applyProtection="1">
      <protection hidden="1"/>
    </xf>
    <xf numFmtId="0" fontId="0" fillId="15" borderId="83" xfId="0" applyFill="1" applyBorder="1" applyProtection="1">
      <protection hidden="1"/>
    </xf>
    <xf numFmtId="0" fontId="0" fillId="15" borderId="15" xfId="0" applyFill="1" applyBorder="1" applyProtection="1">
      <protection hidden="1"/>
    </xf>
    <xf numFmtId="0" fontId="0" fillId="15" borderId="84" xfId="0" applyFill="1" applyBorder="1" applyProtection="1">
      <protection hidden="1"/>
    </xf>
    <xf numFmtId="0" fontId="0" fillId="0" borderId="49" xfId="0" applyFill="1" applyBorder="1" applyProtection="1">
      <protection hidden="1"/>
    </xf>
    <xf numFmtId="0" fontId="0" fillId="0" borderId="45" xfId="0" applyFill="1" applyBorder="1" applyProtection="1">
      <protection hidden="1"/>
    </xf>
    <xf numFmtId="0" fontId="0" fillId="0" borderId="87" xfId="0" applyFill="1" applyBorder="1" applyProtection="1">
      <protection hidden="1"/>
    </xf>
    <xf numFmtId="0" fontId="0" fillId="0" borderId="88" xfId="0" applyFill="1" applyBorder="1" applyProtection="1">
      <protection hidden="1"/>
    </xf>
    <xf numFmtId="0" fontId="0" fillId="0" borderId="89" xfId="0" applyFill="1" applyBorder="1" applyProtection="1">
      <protection hidden="1"/>
    </xf>
    <xf numFmtId="0" fontId="0" fillId="0" borderId="90" xfId="0" applyFill="1" applyBorder="1" applyProtection="1">
      <protection hidden="1"/>
    </xf>
    <xf numFmtId="0" fontId="0" fillId="0" borderId="87" xfId="0" applyFill="1" applyBorder="1" applyAlignment="1" applyProtection="1">
      <alignment horizontal="center"/>
      <protection hidden="1"/>
    </xf>
    <xf numFmtId="0" fontId="0" fillId="16" borderId="49" xfId="0" applyFill="1" applyBorder="1" applyProtection="1">
      <protection hidden="1"/>
    </xf>
    <xf numFmtId="0" fontId="0" fillId="16" borderId="0" xfId="0" applyFill="1" applyBorder="1" applyAlignment="1" applyProtection="1">
      <alignment horizontal="center"/>
      <protection hidden="1"/>
    </xf>
    <xf numFmtId="0" fontId="0" fillId="16" borderId="0" xfId="0" applyFill="1" applyBorder="1" applyProtection="1">
      <protection hidden="1"/>
    </xf>
    <xf numFmtId="0" fontId="0" fillId="15" borderId="0" xfId="0" applyFill="1" applyBorder="1" applyProtection="1">
      <protection hidden="1"/>
    </xf>
    <xf numFmtId="0" fontId="0" fillId="0" borderId="45" xfId="0" applyBorder="1" applyProtection="1">
      <protection hidden="1"/>
    </xf>
    <xf numFmtId="0" fontId="77" fillId="0" borderId="3" xfId="0" applyFont="1" applyBorder="1" applyAlignment="1" applyProtection="1">
      <alignment horizontal="left"/>
    </xf>
    <xf numFmtId="0" fontId="3" fillId="0" borderId="3" xfId="0" applyFont="1" applyBorder="1" applyAlignment="1" applyProtection="1">
      <alignment horizontal="left"/>
    </xf>
    <xf numFmtId="0" fontId="78" fillId="0" borderId="3" xfId="0" applyFont="1" applyBorder="1" applyAlignment="1" applyProtection="1">
      <alignment horizontal="left"/>
    </xf>
    <xf numFmtId="0" fontId="3" fillId="0" borderId="3" xfId="0" applyFont="1" applyBorder="1" applyAlignment="1" applyProtection="1">
      <alignment horizontal="left" wrapText="1"/>
    </xf>
    <xf numFmtId="0" fontId="78" fillId="0" borderId="3" xfId="0" applyFont="1" applyBorder="1" applyAlignment="1" applyProtection="1">
      <alignment horizontal="left" wrapText="1"/>
    </xf>
    <xf numFmtId="0" fontId="0" fillId="0" borderId="0" xfId="0" applyBorder="1" applyAlignment="1" applyProtection="1">
      <alignment horizontal="center"/>
    </xf>
    <xf numFmtId="0" fontId="82" fillId="0" borderId="1" xfId="0" applyFont="1" applyBorder="1" applyAlignment="1" applyProtection="1">
      <alignment textRotation="90" wrapText="1"/>
      <protection hidden="1"/>
    </xf>
    <xf numFmtId="0" fontId="81" fillId="0" borderId="3" xfId="0" applyFont="1" applyBorder="1" applyAlignment="1" applyProtection="1">
      <alignment wrapText="1"/>
    </xf>
    <xf numFmtId="0" fontId="6" fillId="0" borderId="3" xfId="0" applyFont="1" applyBorder="1" applyAlignment="1" applyProtection="1">
      <alignment wrapText="1"/>
    </xf>
    <xf numFmtId="0" fontId="81" fillId="0" borderId="79" xfId="0" applyFont="1" applyBorder="1" applyAlignment="1" applyProtection="1">
      <alignment wrapText="1"/>
    </xf>
    <xf numFmtId="0" fontId="6" fillId="0" borderId="79" xfId="0" applyFont="1" applyBorder="1" applyAlignment="1" applyProtection="1">
      <alignment wrapText="1"/>
    </xf>
    <xf numFmtId="0" fontId="0" fillId="0" borderId="20" xfId="0" applyBorder="1" applyAlignment="1" applyProtection="1">
      <alignment horizontal="center"/>
    </xf>
    <xf numFmtId="0" fontId="0" fillId="0" borderId="46" xfId="0" applyBorder="1" applyProtection="1">
      <protection hidden="1"/>
    </xf>
    <xf numFmtId="0" fontId="0" fillId="0" borderId="47" xfId="0" applyBorder="1" applyProtection="1">
      <protection hidden="1"/>
    </xf>
    <xf numFmtId="0" fontId="6" fillId="0" borderId="14" xfId="0" applyFont="1" applyBorder="1" applyAlignment="1" applyProtection="1">
      <protection hidden="1"/>
    </xf>
    <xf numFmtId="0" fontId="6" fillId="0" borderId="94" xfId="0" applyFont="1" applyBorder="1" applyAlignment="1" applyProtection="1">
      <alignment horizontal="left"/>
      <protection hidden="1"/>
    </xf>
    <xf numFmtId="0" fontId="0" fillId="0" borderId="97" xfId="0" applyBorder="1" applyProtection="1">
      <protection hidden="1"/>
    </xf>
    <xf numFmtId="0" fontId="6" fillId="0" borderId="83" xfId="0" applyFont="1" applyBorder="1" applyAlignment="1" applyProtection="1">
      <alignment horizontal="left"/>
      <protection hidden="1"/>
    </xf>
    <xf numFmtId="0" fontId="6" fillId="0" borderId="83" xfId="0" applyFont="1" applyBorder="1" applyAlignment="1" applyProtection="1">
      <protection hidden="1"/>
    </xf>
    <xf numFmtId="0" fontId="6" fillId="0" borderId="123" xfId="0" applyFont="1" applyBorder="1" applyAlignment="1" applyProtection="1">
      <alignment horizontal="left"/>
      <protection hidden="1"/>
    </xf>
    <xf numFmtId="0" fontId="6" fillId="0" borderId="99" xfId="0" applyFont="1" applyBorder="1" applyProtection="1"/>
    <xf numFmtId="0" fontId="6" fillId="0" borderId="102" xfId="0" applyFont="1" applyBorder="1" applyProtection="1"/>
    <xf numFmtId="0" fontId="0" fillId="0" borderId="0" xfId="0" applyBorder="1"/>
    <xf numFmtId="0" fontId="6" fillId="0" borderId="0" xfId="0" applyFont="1" applyBorder="1" applyAlignment="1" applyProtection="1">
      <protection hidden="1"/>
    </xf>
    <xf numFmtId="0" fontId="0" fillId="0" borderId="49" xfId="0" applyBorder="1" applyAlignment="1" applyProtection="1">
      <protection hidden="1"/>
    </xf>
    <xf numFmtId="0" fontId="0" fillId="0" borderId="0" xfId="0" applyBorder="1" applyAlignment="1" applyProtection="1">
      <protection hidden="1"/>
    </xf>
    <xf numFmtId="0" fontId="6" fillId="0" borderId="49" xfId="0" applyFont="1" applyBorder="1" applyAlignment="1" applyProtection="1">
      <protection hidden="1"/>
    </xf>
    <xf numFmtId="0" fontId="83" fillId="0" borderId="49" xfId="0" applyFont="1" applyBorder="1" applyAlignment="1" applyProtection="1">
      <protection hidden="1"/>
    </xf>
    <xf numFmtId="0" fontId="0" fillId="0" borderId="46" xfId="0" applyBorder="1" applyProtection="1"/>
    <xf numFmtId="0" fontId="23" fillId="0" borderId="125" xfId="0" applyFont="1" applyBorder="1" applyAlignment="1" applyProtection="1">
      <alignment horizontal="center"/>
    </xf>
    <xf numFmtId="0" fontId="0" fillId="0" borderId="47" xfId="0" applyBorder="1" applyProtection="1"/>
    <xf numFmtId="0" fontId="0" fillId="0" borderId="0" xfId="0" applyFont="1" applyBorder="1" applyProtection="1">
      <protection hidden="1"/>
    </xf>
    <xf numFmtId="0" fontId="0" fillId="0" borderId="49" xfId="0" applyBorder="1" applyProtection="1"/>
    <xf numFmtId="0" fontId="0" fillId="0" borderId="0" xfId="0" applyFont="1" applyBorder="1"/>
    <xf numFmtId="0" fontId="6" fillId="0" borderId="96" xfId="0" applyFont="1" applyBorder="1" applyAlignment="1" applyProtection="1">
      <alignment horizontal="left"/>
      <protection hidden="1"/>
    </xf>
    <xf numFmtId="0" fontId="3" fillId="0" borderId="7" xfId="0" applyFont="1" applyBorder="1" applyAlignment="1" applyProtection="1">
      <alignment horizontal="right" wrapText="1"/>
    </xf>
    <xf numFmtId="0" fontId="78" fillId="0" borderId="7" xfId="0" applyFont="1" applyBorder="1" applyAlignment="1" applyProtection="1">
      <alignment horizontal="right" wrapText="1"/>
    </xf>
    <xf numFmtId="0" fontId="54" fillId="0" borderId="2" xfId="0" applyFont="1" applyBorder="1" applyAlignment="1" applyProtection="1">
      <alignment horizontal="center" wrapText="1"/>
    </xf>
    <xf numFmtId="0" fontId="54" fillId="0" borderId="3" xfId="0" applyFont="1" applyBorder="1" applyAlignment="1" applyProtection="1">
      <alignment horizontal="center" wrapText="1"/>
    </xf>
    <xf numFmtId="0" fontId="54" fillId="9" borderId="2" xfId="0" applyFont="1" applyFill="1" applyBorder="1" applyAlignment="1" applyProtection="1">
      <alignment horizontal="center" wrapText="1"/>
    </xf>
    <xf numFmtId="0" fontId="3" fillId="9" borderId="0" xfId="0" applyFont="1" applyFill="1" applyBorder="1" applyAlignment="1" applyProtection="1">
      <alignment horizontal="center" wrapText="1"/>
    </xf>
    <xf numFmtId="0" fontId="3" fillId="9" borderId="0" xfId="0" applyFont="1" applyFill="1" applyAlignment="1" applyProtection="1">
      <alignment horizontal="center" wrapText="1"/>
    </xf>
    <xf numFmtId="0" fontId="2" fillId="9" borderId="0" xfId="0" applyFont="1" applyFill="1" applyBorder="1" applyProtection="1"/>
    <xf numFmtId="0" fontId="2" fillId="3" borderId="3" xfId="0" applyFont="1" applyFill="1" applyBorder="1" applyProtection="1">
      <protection locked="0"/>
    </xf>
    <xf numFmtId="0" fontId="4" fillId="3" borderId="3" xfId="0" applyFont="1" applyFill="1" applyBorder="1" applyAlignment="1" applyProtection="1">
      <alignment horizontal="center" vertical="center" wrapText="1"/>
    </xf>
    <xf numFmtId="0" fontId="44" fillId="3" borderId="3" xfId="0" applyFont="1" applyFill="1" applyBorder="1" applyAlignment="1" applyProtection="1">
      <alignment horizontal="center" vertical="center" wrapText="1"/>
    </xf>
    <xf numFmtId="0" fontId="3" fillId="3" borderId="3" xfId="0" applyFont="1" applyFill="1" applyBorder="1" applyProtection="1"/>
    <xf numFmtId="0" fontId="2" fillId="3" borderId="3" xfId="0" applyFont="1" applyFill="1" applyBorder="1" applyProtection="1"/>
    <xf numFmtId="0" fontId="2" fillId="0" borderId="3" xfId="0" applyFont="1" applyBorder="1" applyProtection="1"/>
    <xf numFmtId="0" fontId="44" fillId="0" borderId="8" xfId="0" applyFont="1" applyFill="1" applyBorder="1" applyAlignment="1" applyProtection="1">
      <alignment horizontal="center" vertical="center" wrapText="1"/>
    </xf>
    <xf numFmtId="0" fontId="87" fillId="0" borderId="0" xfId="0" applyFont="1" applyAlignment="1" applyProtection="1"/>
    <xf numFmtId="0" fontId="87" fillId="0" borderId="0" xfId="0" applyFont="1" applyBorder="1" applyAlignment="1" applyProtection="1"/>
    <xf numFmtId="0" fontId="2" fillId="0" borderId="0" xfId="0" applyFont="1" applyAlignment="1" applyProtection="1"/>
    <xf numFmtId="0" fontId="0" fillId="0" borderId="0" xfId="0" applyBorder="1" applyAlignment="1" applyProtection="1">
      <alignment horizontal="left"/>
      <protection hidden="1"/>
    </xf>
    <xf numFmtId="0" fontId="6" fillId="0" borderId="6" xfId="0" applyFont="1" applyBorder="1" applyAlignment="1" applyProtection="1">
      <alignment horizontal="left"/>
    </xf>
    <xf numFmtId="0" fontId="6" fillId="0" borderId="7" xfId="0" applyFont="1" applyBorder="1" applyAlignment="1" applyProtection="1">
      <alignment horizontal="left"/>
    </xf>
    <xf numFmtId="0" fontId="6" fillId="0" borderId="3" xfId="0" applyFont="1" applyBorder="1" applyAlignment="1" applyProtection="1">
      <alignment horizontal="left"/>
    </xf>
    <xf numFmtId="0" fontId="0" fillId="4" borderId="51" xfId="0" applyFill="1" applyBorder="1" applyProtection="1"/>
    <xf numFmtId="0" fontId="26" fillId="4" borderId="51" xfId="0" applyFont="1" applyFill="1" applyBorder="1" applyAlignment="1" applyProtection="1"/>
    <xf numFmtId="0" fontId="35" fillId="4" borderId="51" xfId="0" applyFont="1" applyFill="1" applyBorder="1" applyAlignment="1" applyProtection="1"/>
    <xf numFmtId="0" fontId="22" fillId="0" borderId="0" xfId="0" applyFont="1" applyBorder="1" applyAlignment="1" applyProtection="1">
      <alignment vertical="top" wrapText="1"/>
      <protection hidden="1"/>
    </xf>
    <xf numFmtId="0" fontId="22" fillId="0" borderId="45" xfId="0" applyFont="1" applyBorder="1" applyAlignment="1" applyProtection="1">
      <alignment vertical="top" wrapText="1"/>
      <protection hidden="1"/>
    </xf>
    <xf numFmtId="0" fontId="9" fillId="0" borderId="0" xfId="0" applyFont="1" applyBorder="1" applyAlignment="1" applyProtection="1">
      <alignment horizontal="left" vertical="center"/>
      <protection hidden="1"/>
    </xf>
    <xf numFmtId="0" fontId="9" fillId="0" borderId="47" xfId="0" applyFont="1" applyFill="1" applyBorder="1" applyAlignment="1" applyProtection="1">
      <alignment vertical="center"/>
      <protection hidden="1"/>
    </xf>
    <xf numFmtId="0" fontId="9" fillId="0" borderId="0" xfId="0" applyFont="1" applyFill="1" applyBorder="1" applyAlignment="1" applyProtection="1">
      <alignment vertical="center"/>
      <protection hidden="1"/>
    </xf>
    <xf numFmtId="0" fontId="80" fillId="0" borderId="14" xfId="0" applyFont="1" applyBorder="1" applyAlignment="1" applyProtection="1">
      <alignment vertical="center"/>
      <protection hidden="1"/>
    </xf>
    <xf numFmtId="0" fontId="80" fillId="0" borderId="7" xfId="0" applyFont="1" applyBorder="1" applyAlignment="1" applyProtection="1">
      <alignment vertical="center"/>
      <protection hidden="1"/>
    </xf>
    <xf numFmtId="0" fontId="9" fillId="0" borderId="0" xfId="0" applyFont="1" applyBorder="1" applyAlignment="1" applyProtection="1">
      <alignment vertical="center" wrapText="1"/>
      <protection hidden="1"/>
    </xf>
    <xf numFmtId="0" fontId="45" fillId="0" borderId="0" xfId="0" applyFont="1" applyFill="1" applyBorder="1" applyAlignment="1" applyProtection="1">
      <alignment vertical="center"/>
      <protection hidden="1"/>
    </xf>
    <xf numFmtId="0" fontId="9" fillId="0" borderId="45" xfId="0" applyFont="1" applyBorder="1" applyAlignment="1" applyProtection="1">
      <alignment vertical="center"/>
      <protection hidden="1"/>
    </xf>
    <xf numFmtId="0" fontId="10" fillId="0" borderId="0" xfId="0" applyFont="1" applyFill="1" applyBorder="1" applyAlignment="1" applyProtection="1">
      <alignment horizontal="center" vertical="center"/>
      <protection hidden="1"/>
    </xf>
    <xf numFmtId="0" fontId="21" fillId="0" borderId="0" xfId="0" applyFont="1" applyBorder="1" applyAlignment="1" applyProtection="1">
      <alignment vertical="center"/>
      <protection hidden="1"/>
    </xf>
    <xf numFmtId="165" fontId="2" fillId="0" borderId="0" xfId="0" applyNumberFormat="1" applyFont="1" applyFill="1" applyBorder="1" applyAlignment="1" applyProtection="1">
      <alignment horizontal="center" vertical="center"/>
      <protection hidden="1"/>
    </xf>
    <xf numFmtId="0" fontId="21" fillId="0" borderId="0" xfId="0" applyFont="1" applyFill="1" applyBorder="1" applyAlignment="1" applyProtection="1">
      <alignment horizontal="center" vertical="center"/>
      <protection hidden="1"/>
    </xf>
    <xf numFmtId="0" fontId="2" fillId="0" borderId="0" xfId="0" applyFont="1" applyProtection="1">
      <protection hidden="1"/>
    </xf>
    <xf numFmtId="0" fontId="6" fillId="0" borderId="80" xfId="0" applyFont="1" applyBorder="1" applyAlignment="1" applyProtection="1">
      <protection hidden="1"/>
    </xf>
    <xf numFmtId="0" fontId="4" fillId="3" borderId="0" xfId="0" applyFont="1" applyFill="1" applyBorder="1" applyAlignment="1" applyProtection="1">
      <alignment horizontal="center" vertical="center"/>
      <protection locked="0"/>
    </xf>
    <xf numFmtId="166" fontId="4" fillId="3" borderId="0" xfId="0" applyNumberFormat="1" applyFont="1" applyFill="1" applyBorder="1" applyAlignment="1" applyProtection="1">
      <alignment horizontal="center" vertical="center"/>
      <protection locked="0"/>
    </xf>
    <xf numFmtId="0" fontId="4" fillId="3" borderId="0" xfId="0" applyFont="1" applyFill="1" applyBorder="1" applyAlignment="1" applyProtection="1">
      <alignment vertical="center"/>
      <protection locked="0"/>
    </xf>
    <xf numFmtId="0" fontId="0" fillId="11" borderId="0" xfId="0" applyFill="1" applyBorder="1" applyAlignment="1" applyProtection="1">
      <alignment horizontal="center"/>
    </xf>
    <xf numFmtId="0" fontId="0" fillId="3" borderId="15" xfId="0" applyFill="1" applyBorder="1" applyAlignment="1" applyProtection="1">
      <alignment horizontal="center"/>
    </xf>
    <xf numFmtId="0" fontId="0" fillId="11" borderId="15" xfId="0" applyFill="1" applyBorder="1" applyAlignment="1" applyProtection="1">
      <alignment horizontal="center"/>
    </xf>
    <xf numFmtId="0" fontId="90" fillId="0" borderId="0" xfId="0" applyFont="1"/>
    <xf numFmtId="0" fontId="90" fillId="0" borderId="3" xfId="0" applyFont="1" applyBorder="1"/>
    <xf numFmtId="0" fontId="91" fillId="0" borderId="3" xfId="0" applyFont="1" applyBorder="1"/>
    <xf numFmtId="0" fontId="3" fillId="3" borderId="3" xfId="0" applyFont="1" applyFill="1" applyBorder="1" applyAlignment="1" applyProtection="1">
      <alignment vertical="center"/>
      <protection locked="0"/>
    </xf>
    <xf numFmtId="0" fontId="3" fillId="3" borderId="0" xfId="0" applyFont="1" applyFill="1" applyBorder="1" applyAlignment="1" applyProtection="1">
      <alignment horizontal="center" vertical="center"/>
      <protection locked="0"/>
    </xf>
    <xf numFmtId="0" fontId="0" fillId="13" borderId="0" xfId="0" applyFill="1" applyBorder="1" applyAlignment="1" applyProtection="1">
      <alignment horizontal="center"/>
    </xf>
    <xf numFmtId="0" fontId="94" fillId="3" borderId="4" xfId="0" applyFont="1" applyFill="1" applyBorder="1" applyAlignment="1" applyProtection="1">
      <alignment horizontal="center" wrapText="1"/>
    </xf>
    <xf numFmtId="0" fontId="6" fillId="11" borderId="3" xfId="0" applyFont="1" applyFill="1" applyBorder="1" applyAlignment="1" applyProtection="1">
      <alignment horizontal="center"/>
    </xf>
    <xf numFmtId="0" fontId="6" fillId="0" borderId="3" xfId="0" applyFont="1" applyFill="1" applyBorder="1" applyAlignment="1" applyProtection="1">
      <alignment horizontal="center"/>
      <protection locked="0"/>
    </xf>
    <xf numFmtId="0" fontId="59" fillId="0" borderId="0" xfId="0" applyFont="1" applyProtection="1"/>
    <xf numFmtId="0" fontId="6" fillId="5" borderId="56" xfId="0" applyFont="1" applyFill="1" applyBorder="1" applyAlignment="1" applyProtection="1">
      <alignment textRotation="90" wrapText="1"/>
    </xf>
    <xf numFmtId="0" fontId="6" fillId="3" borderId="0" xfId="0" applyFont="1" applyFill="1" applyBorder="1" applyProtection="1"/>
    <xf numFmtId="0" fontId="6" fillId="11" borderId="4" xfId="0" applyFont="1" applyFill="1" applyBorder="1" applyAlignment="1" applyProtection="1">
      <alignment horizontal="center"/>
    </xf>
    <xf numFmtId="0" fontId="96" fillId="3" borderId="5" xfId="0" applyFont="1" applyFill="1" applyBorder="1" applyAlignment="1" applyProtection="1">
      <alignment horizontal="center"/>
      <protection locked="0"/>
    </xf>
    <xf numFmtId="0" fontId="6" fillId="9" borderId="62" xfId="0" applyFont="1" applyFill="1" applyBorder="1" applyAlignment="1" applyProtection="1">
      <alignment horizontal="center" wrapText="1"/>
    </xf>
    <xf numFmtId="0" fontId="86" fillId="19" borderId="1" xfId="0" applyFont="1" applyFill="1" applyBorder="1" applyAlignment="1" applyProtection="1">
      <alignment horizontal="center" vertical="center" wrapText="1"/>
    </xf>
    <xf numFmtId="0" fontId="0" fillId="0" borderId="0" xfId="0" applyBorder="1" applyAlignment="1" applyProtection="1">
      <alignment horizontal="center"/>
    </xf>
    <xf numFmtId="0" fontId="0" fillId="0" borderId="0" xfId="0" applyBorder="1" applyAlignment="1" applyProtection="1">
      <alignment horizontal="center"/>
    </xf>
    <xf numFmtId="0" fontId="0" fillId="0" borderId="0" xfId="0" applyAlignment="1" applyProtection="1">
      <alignment horizontal="center"/>
    </xf>
    <xf numFmtId="0" fontId="0" fillId="0" borderId="15" xfId="0" applyBorder="1" applyProtection="1"/>
    <xf numFmtId="0" fontId="6" fillId="3" borderId="3" xfId="0" applyFont="1" applyFill="1" applyBorder="1" applyAlignment="1" applyProtection="1">
      <alignment horizontal="center" wrapText="1"/>
      <protection locked="0"/>
    </xf>
    <xf numFmtId="0" fontId="0" fillId="0" borderId="0" xfId="0" applyFont="1" applyProtection="1"/>
    <xf numFmtId="0" fontId="6" fillId="5" borderId="0" xfId="0" applyFont="1" applyFill="1" applyProtection="1"/>
    <xf numFmtId="0" fontId="6" fillId="3" borderId="0" xfId="0" applyFont="1" applyFill="1" applyAlignment="1" applyProtection="1">
      <alignment horizontal="center"/>
    </xf>
    <xf numFmtId="0" fontId="6" fillId="5" borderId="0" xfId="0" applyFont="1" applyFill="1" applyBorder="1" applyAlignment="1" applyProtection="1">
      <alignment horizontal="center" wrapText="1"/>
    </xf>
    <xf numFmtId="0" fontId="6" fillId="3" borderId="3" xfId="0" applyFont="1" applyFill="1" applyBorder="1" applyAlignment="1" applyProtection="1">
      <alignment horizontal="center"/>
    </xf>
    <xf numFmtId="0" fontId="6" fillId="11" borderId="3" xfId="0" applyFont="1" applyFill="1" applyBorder="1" applyAlignment="1" applyProtection="1">
      <alignment horizontal="center" vertical="center" wrapText="1"/>
    </xf>
    <xf numFmtId="0" fontId="6" fillId="3" borderId="3" xfId="0" applyFont="1" applyFill="1" applyBorder="1" applyAlignment="1" applyProtection="1">
      <alignment horizontal="center"/>
      <protection locked="0"/>
    </xf>
    <xf numFmtId="0" fontId="59" fillId="0" borderId="0" xfId="0" applyFont="1" applyAlignment="1" applyProtection="1"/>
    <xf numFmtId="0" fontId="6" fillId="0" borderId="14" xfId="0" applyFont="1" applyBorder="1" applyAlignment="1" applyProtection="1"/>
    <xf numFmtId="0" fontId="58" fillId="0" borderId="14" xfId="4" applyFont="1" applyBorder="1" applyAlignment="1" applyProtection="1"/>
    <xf numFmtId="0" fontId="59" fillId="3" borderId="0" xfId="0" applyFont="1" applyFill="1" applyBorder="1" applyProtection="1"/>
    <xf numFmtId="0" fontId="59" fillId="3" borderId="0" xfId="0" applyFont="1" applyFill="1" applyBorder="1" applyAlignment="1" applyProtection="1">
      <alignment horizontal="center"/>
    </xf>
    <xf numFmtId="0" fontId="6" fillId="5" borderId="3" xfId="0" applyFont="1" applyFill="1" applyBorder="1" applyAlignment="1" applyProtection="1">
      <alignment textRotation="90" wrapText="1"/>
    </xf>
    <xf numFmtId="0" fontId="6" fillId="5" borderId="3" xfId="0" applyFont="1" applyFill="1" applyBorder="1" applyAlignment="1" applyProtection="1">
      <alignment horizontal="center" textRotation="90" wrapText="1"/>
    </xf>
    <xf numFmtId="0" fontId="81" fillId="5" borderId="3" xfId="0" applyFont="1" applyFill="1" applyBorder="1" applyAlignment="1" applyProtection="1">
      <alignment horizontal="center"/>
    </xf>
    <xf numFmtId="0" fontId="6" fillId="12" borderId="3" xfId="0" applyFont="1" applyFill="1" applyBorder="1" applyAlignment="1" applyProtection="1">
      <alignment horizontal="center" wrapText="1"/>
    </xf>
    <xf numFmtId="0" fontId="6" fillId="5" borderId="3" xfId="0" applyFont="1" applyFill="1" applyBorder="1" applyAlignment="1" applyProtection="1">
      <alignment horizontal="center"/>
    </xf>
    <xf numFmtId="0" fontId="6" fillId="3" borderId="0" xfId="0" applyFont="1" applyFill="1" applyBorder="1" applyAlignment="1" applyProtection="1">
      <alignment horizontal="center" wrapText="1"/>
    </xf>
    <xf numFmtId="0" fontId="6" fillId="12" borderId="3" xfId="0" applyFont="1" applyFill="1" applyBorder="1" applyAlignment="1" applyProtection="1">
      <alignment horizontal="center"/>
    </xf>
    <xf numFmtId="0" fontId="6" fillId="5" borderId="56" xfId="0" applyFont="1" applyFill="1" applyBorder="1" applyAlignment="1" applyProtection="1">
      <alignment horizontal="center" textRotation="90"/>
    </xf>
    <xf numFmtId="0" fontId="6" fillId="5" borderId="62" xfId="0" applyFont="1" applyFill="1" applyBorder="1" applyAlignment="1" applyProtection="1">
      <alignment horizontal="center" textRotation="90" wrapText="1"/>
    </xf>
    <xf numFmtId="0" fontId="6" fillId="5" borderId="4" xfId="0" applyFont="1" applyFill="1" applyBorder="1" applyAlignment="1" applyProtection="1">
      <alignment textRotation="90"/>
    </xf>
    <xf numFmtId="0" fontId="6" fillId="12" borderId="3" xfId="0" applyFont="1" applyFill="1" applyBorder="1" applyAlignment="1" applyProtection="1">
      <alignment textRotation="90" wrapText="1"/>
    </xf>
    <xf numFmtId="0" fontId="6" fillId="12" borderId="3" xfId="0" applyFont="1" applyFill="1" applyBorder="1" applyAlignment="1" applyProtection="1">
      <alignment horizontal="center" textRotation="90" wrapText="1"/>
    </xf>
    <xf numFmtId="0" fontId="6" fillId="12" borderId="56" xfId="0" applyFont="1" applyFill="1" applyBorder="1" applyAlignment="1" applyProtection="1">
      <alignment horizontal="center" textRotation="90"/>
    </xf>
    <xf numFmtId="0" fontId="6" fillId="12" borderId="62" xfId="0" applyFont="1" applyFill="1" applyBorder="1" applyAlignment="1" applyProtection="1">
      <alignment horizontal="center" textRotation="90" wrapText="1"/>
    </xf>
    <xf numFmtId="0" fontId="6" fillId="12" borderId="56" xfId="0" applyFont="1" applyFill="1" applyBorder="1" applyAlignment="1" applyProtection="1">
      <alignment horizontal="center" textRotation="90"/>
    </xf>
    <xf numFmtId="0" fontId="6" fillId="12" borderId="62" xfId="0" applyFont="1" applyFill="1" applyBorder="1" applyAlignment="1" applyProtection="1">
      <alignment horizontal="center" textRotation="90" wrapText="1"/>
    </xf>
    <xf numFmtId="0" fontId="6" fillId="12" borderId="126" xfId="0" applyFont="1" applyFill="1" applyBorder="1" applyAlignment="1" applyProtection="1">
      <alignment horizontal="center" textRotation="90" wrapText="1"/>
    </xf>
    <xf numFmtId="0" fontId="6" fillId="12" borderId="0" xfId="0" applyFont="1" applyFill="1" applyBorder="1" applyAlignment="1" applyProtection="1">
      <alignment horizontal="center" textRotation="90" wrapText="1"/>
    </xf>
    <xf numFmtId="0" fontId="6" fillId="12" borderId="61" xfId="0" applyFont="1" applyFill="1" applyBorder="1" applyAlignment="1" applyProtection="1">
      <alignment horizontal="center" textRotation="90" wrapText="1"/>
    </xf>
    <xf numFmtId="0" fontId="6" fillId="5" borderId="62" xfId="0" applyFont="1" applyFill="1" applyBorder="1" applyAlignment="1" applyProtection="1">
      <alignment horizontal="center" textRotation="90" wrapText="1"/>
    </xf>
    <xf numFmtId="0" fontId="6" fillId="12" borderId="3" xfId="0" applyFont="1" applyFill="1" applyBorder="1" applyAlignment="1" applyProtection="1">
      <alignment textRotation="90"/>
    </xf>
    <xf numFmtId="0" fontId="6" fillId="5" borderId="3" xfId="0" applyFont="1" applyFill="1" applyBorder="1" applyProtection="1"/>
    <xf numFmtId="0" fontId="6" fillId="12" borderId="3" xfId="0" applyFont="1" applyFill="1" applyBorder="1" applyProtection="1"/>
    <xf numFmtId="166" fontId="4" fillId="3" borderId="3" xfId="0" applyNumberFormat="1" applyFont="1" applyFill="1" applyBorder="1" applyAlignment="1" applyProtection="1">
      <alignment horizontal="left" vertical="center"/>
      <protection locked="0"/>
    </xf>
    <xf numFmtId="0" fontId="6" fillId="0" borderId="49" xfId="0" applyFont="1" applyBorder="1" applyProtection="1">
      <protection hidden="1"/>
    </xf>
    <xf numFmtId="0" fontId="6" fillId="0" borderId="0" xfId="0" applyFont="1" applyBorder="1" applyProtection="1">
      <protection hidden="1"/>
    </xf>
    <xf numFmtId="0" fontId="103" fillId="0" borderId="0" xfId="0" applyFont="1" applyFill="1" applyBorder="1" applyProtection="1">
      <protection hidden="1"/>
    </xf>
    <xf numFmtId="0" fontId="6" fillId="0" borderId="0" xfId="0" applyFont="1" applyFill="1" applyBorder="1" applyAlignment="1" applyProtection="1">
      <alignment horizontal="center"/>
      <protection hidden="1"/>
    </xf>
    <xf numFmtId="0" fontId="3" fillId="0" borderId="0" xfId="0" applyFont="1" applyFill="1" applyBorder="1" applyAlignment="1" applyProtection="1">
      <alignment horizontal="center"/>
    </xf>
    <xf numFmtId="14" fontId="2" fillId="0" borderId="0" xfId="0" applyNumberFormat="1" applyFont="1" applyFill="1" applyBorder="1" applyAlignment="1" applyProtection="1">
      <alignment horizontal="center"/>
    </xf>
    <xf numFmtId="0" fontId="6" fillId="0" borderId="3" xfId="0" applyFont="1" applyFill="1" applyBorder="1" applyAlignment="1" applyProtection="1">
      <alignment horizontal="center" wrapText="1"/>
      <protection locked="0"/>
    </xf>
    <xf numFmtId="0" fontId="6" fillId="0" borderId="0" xfId="0" applyFont="1" applyBorder="1" applyAlignment="1" applyProtection="1">
      <alignment horizontal="left"/>
      <protection hidden="1"/>
    </xf>
    <xf numFmtId="0" fontId="57" fillId="5" borderId="78" xfId="4" applyFill="1" applyBorder="1" applyAlignment="1" applyProtection="1">
      <alignment horizontal="center"/>
      <protection hidden="1"/>
    </xf>
    <xf numFmtId="0" fontId="6" fillId="5" borderId="3" xfId="0" applyFont="1" applyFill="1" applyBorder="1" applyAlignment="1" applyProtection="1">
      <alignment horizontal="center"/>
      <protection hidden="1"/>
    </xf>
    <xf numFmtId="0" fontId="6" fillId="5" borderId="3" xfId="0" applyFont="1" applyFill="1" applyBorder="1" applyProtection="1">
      <protection hidden="1"/>
    </xf>
    <xf numFmtId="0" fontId="6" fillId="12" borderId="3" xfId="0" applyFont="1" applyFill="1" applyBorder="1" applyProtection="1">
      <protection hidden="1"/>
    </xf>
    <xf numFmtId="0" fontId="6" fillId="12" borderId="3" xfId="0" applyFont="1" applyFill="1" applyBorder="1" applyAlignment="1" applyProtection="1">
      <alignment horizontal="center"/>
      <protection hidden="1"/>
    </xf>
    <xf numFmtId="0" fontId="0" fillId="3" borderId="3" xfId="0" applyFill="1" applyBorder="1" applyProtection="1">
      <protection locked="0"/>
    </xf>
    <xf numFmtId="0" fontId="0" fillId="0" borderId="3" xfId="0" applyFill="1" applyBorder="1" applyProtection="1">
      <protection locked="0"/>
    </xf>
    <xf numFmtId="0" fontId="0" fillId="0" borderId="0" xfId="0" applyAlignment="1" applyProtection="1">
      <alignment horizontal="center"/>
    </xf>
    <xf numFmtId="0" fontId="0" fillId="0" borderId="0" xfId="0" applyAlignment="1" applyProtection="1">
      <alignment horizontal="center"/>
    </xf>
    <xf numFmtId="0" fontId="6" fillId="12" borderId="56" xfId="0" applyFont="1" applyFill="1" applyBorder="1" applyAlignment="1" applyProtection="1">
      <alignment horizontal="center" wrapText="1"/>
    </xf>
    <xf numFmtId="0" fontId="6" fillId="5" borderId="56" xfId="0" applyFont="1" applyFill="1" applyBorder="1" applyAlignment="1" applyProtection="1">
      <alignment horizontal="center" vertical="center" textRotation="90" wrapText="1"/>
    </xf>
    <xf numFmtId="0" fontId="6" fillId="5" borderId="56" xfId="0" applyFont="1" applyFill="1" applyBorder="1" applyAlignment="1" applyProtection="1">
      <alignment horizontal="center" textRotation="90" wrapText="1"/>
    </xf>
    <xf numFmtId="0" fontId="6" fillId="12" borderId="56" xfId="0" applyFont="1" applyFill="1" applyBorder="1" applyAlignment="1" applyProtection="1">
      <alignment horizontal="center" vertical="center" textRotation="90" wrapText="1"/>
    </xf>
    <xf numFmtId="0" fontId="0" fillId="0" borderId="14" xfId="0" applyBorder="1" applyAlignment="1" applyProtection="1">
      <alignment horizontal="center"/>
    </xf>
    <xf numFmtId="0" fontId="6" fillId="5" borderId="3" xfId="0" applyFont="1" applyFill="1" applyBorder="1" applyAlignment="1" applyProtection="1">
      <alignment horizontal="center" textRotation="90" wrapText="1"/>
    </xf>
    <xf numFmtId="0" fontId="0" fillId="0" borderId="0" xfId="0" applyBorder="1" applyAlignment="1" applyProtection="1">
      <alignment horizontal="center"/>
    </xf>
    <xf numFmtId="0" fontId="6" fillId="0" borderId="0" xfId="0" applyFont="1" applyBorder="1" applyAlignment="1" applyProtection="1">
      <alignment horizontal="center"/>
      <protection hidden="1"/>
    </xf>
    <xf numFmtId="0" fontId="6" fillId="0" borderId="80" xfId="0" applyFont="1" applyBorder="1" applyAlignment="1" applyProtection="1">
      <alignment horizontal="center"/>
      <protection hidden="1"/>
    </xf>
    <xf numFmtId="0" fontId="6" fillId="0" borderId="14" xfId="0" applyFont="1" applyBorder="1" applyAlignment="1" applyProtection="1">
      <alignment horizontal="left"/>
      <protection hidden="1"/>
    </xf>
    <xf numFmtId="0" fontId="6" fillId="0" borderId="120" xfId="0" applyFont="1" applyBorder="1" applyAlignment="1" applyProtection="1">
      <alignment horizontal="left"/>
      <protection hidden="1"/>
    </xf>
    <xf numFmtId="0" fontId="6" fillId="0" borderId="80" xfId="0" applyFont="1" applyBorder="1" applyAlignment="1" applyProtection="1">
      <alignment horizontal="left"/>
      <protection hidden="1"/>
    </xf>
    <xf numFmtId="0" fontId="6" fillId="0" borderId="78" xfId="0" applyFont="1" applyBorder="1" applyAlignment="1" applyProtection="1">
      <alignment horizontal="center"/>
    </xf>
    <xf numFmtId="0" fontId="6" fillId="0" borderId="12" xfId="0" applyFont="1" applyBorder="1" applyAlignment="1" applyProtection="1">
      <alignment horizontal="center" vertical="center"/>
    </xf>
    <xf numFmtId="0" fontId="6" fillId="0" borderId="0" xfId="0" applyFont="1" applyBorder="1" applyAlignment="1" applyProtection="1">
      <alignment horizontal="center" wrapText="1"/>
    </xf>
    <xf numFmtId="0" fontId="6" fillId="0" borderId="3" xfId="0" applyFont="1" applyBorder="1" applyAlignment="1" applyProtection="1">
      <alignment horizontal="center" vertical="center"/>
    </xf>
    <xf numFmtId="0" fontId="6" fillId="0" borderId="94" xfId="0" applyFont="1" applyBorder="1" applyAlignment="1" applyProtection="1">
      <alignment horizontal="center"/>
      <protection hidden="1"/>
    </xf>
    <xf numFmtId="0" fontId="6" fillId="0" borderId="78" xfId="0" applyFont="1" applyBorder="1" applyAlignment="1" applyProtection="1">
      <alignment horizontal="left"/>
      <protection hidden="1"/>
    </xf>
    <xf numFmtId="0" fontId="6" fillId="0" borderId="3" xfId="0" applyFont="1" applyBorder="1" applyAlignment="1" applyProtection="1">
      <alignment horizontal="left"/>
      <protection hidden="1"/>
    </xf>
    <xf numFmtId="0" fontId="95" fillId="20" borderId="1" xfId="4" applyFont="1" applyFill="1" applyBorder="1" applyAlignment="1" applyProtection="1">
      <protection locked="0"/>
    </xf>
    <xf numFmtId="0" fontId="95" fillId="20" borderId="2" xfId="4" applyFont="1" applyFill="1" applyBorder="1" applyAlignment="1" applyProtection="1">
      <protection locked="0"/>
    </xf>
    <xf numFmtId="0" fontId="95" fillId="20" borderId="4" xfId="4" applyFont="1" applyFill="1" applyBorder="1" applyAlignment="1" applyProtection="1">
      <protection locked="0"/>
    </xf>
    <xf numFmtId="0" fontId="6" fillId="0" borderId="7" xfId="0" applyFont="1" applyBorder="1" applyAlignment="1" applyProtection="1">
      <alignment horizontal="center" vertical="center"/>
    </xf>
    <xf numFmtId="0" fontId="6" fillId="0" borderId="4" xfId="0" applyFont="1" applyBorder="1" applyAlignment="1" applyProtection="1">
      <alignment horizontal="center" vertical="center"/>
    </xf>
    <xf numFmtId="0" fontId="0" fillId="0" borderId="0" xfId="0" applyAlignment="1" applyProtection="1">
      <alignment horizontal="left"/>
    </xf>
    <xf numFmtId="0" fontId="0" fillId="0" borderId="19" xfId="0" applyBorder="1" applyProtection="1">
      <protection hidden="1"/>
    </xf>
    <xf numFmtId="0" fontId="6" fillId="0" borderId="145" xfId="0" applyFont="1" applyBorder="1" applyAlignment="1" applyProtection="1">
      <alignment horizontal="center"/>
      <protection hidden="1"/>
    </xf>
    <xf numFmtId="0" fontId="6" fillId="0" borderId="35" xfId="0" applyFont="1" applyBorder="1" applyAlignment="1" applyProtection="1">
      <alignment horizontal="left"/>
      <protection hidden="1"/>
    </xf>
    <xf numFmtId="0" fontId="6" fillId="0" borderId="29" xfId="0" applyFont="1" applyBorder="1" applyAlignment="1" applyProtection="1">
      <alignment horizontal="center"/>
    </xf>
    <xf numFmtId="0" fontId="6" fillId="0" borderId="35" xfId="0" applyFont="1" applyBorder="1" applyAlignment="1" applyProtection="1">
      <protection hidden="1"/>
    </xf>
    <xf numFmtId="0" fontId="6" fillId="0" borderId="148" xfId="0" applyFont="1" applyBorder="1" applyAlignment="1" applyProtection="1">
      <alignment horizontal="left"/>
      <protection hidden="1"/>
    </xf>
    <xf numFmtId="0" fontId="6" fillId="0" borderId="142" xfId="0" applyFont="1" applyBorder="1" applyAlignment="1" applyProtection="1">
      <alignment horizontal="left"/>
      <protection hidden="1"/>
    </xf>
    <xf numFmtId="0" fontId="0" fillId="0" borderId="22" xfId="0" applyBorder="1" applyProtection="1">
      <protection hidden="1"/>
    </xf>
    <xf numFmtId="0" fontId="0" fillId="0" borderId="22" xfId="0" applyBorder="1" applyProtection="1"/>
    <xf numFmtId="0" fontId="0" fillId="0" borderId="22" xfId="0" applyBorder="1" applyAlignment="1" applyProtection="1">
      <alignment horizontal="center"/>
    </xf>
    <xf numFmtId="0" fontId="0" fillId="0" borderId="23" xfId="0" applyBorder="1" applyAlignment="1" applyProtection="1">
      <alignment horizontal="center"/>
    </xf>
    <xf numFmtId="0" fontId="6" fillId="5" borderId="56" xfId="0" applyFont="1" applyFill="1" applyBorder="1" applyAlignment="1" applyProtection="1">
      <alignment vertical="center" textRotation="90" wrapText="1"/>
    </xf>
    <xf numFmtId="0" fontId="6" fillId="12" borderId="56" xfId="0" applyFont="1" applyFill="1" applyBorder="1" applyAlignment="1" applyProtection="1">
      <alignment vertical="center" textRotation="90" wrapText="1"/>
    </xf>
    <xf numFmtId="0" fontId="58" fillId="0" borderId="3" xfId="4" applyFont="1" applyBorder="1" applyAlignment="1" applyProtection="1"/>
    <xf numFmtId="0" fontId="95" fillId="20" borderId="1" xfId="4" applyFont="1" applyFill="1" applyBorder="1" applyAlignment="1" applyProtection="1">
      <alignment horizontal="center" wrapText="1"/>
      <protection locked="0"/>
    </xf>
    <xf numFmtId="0" fontId="93" fillId="20" borderId="1" xfId="4" applyFont="1" applyFill="1" applyBorder="1" applyAlignment="1" applyProtection="1">
      <alignment horizontal="center" wrapText="1"/>
      <protection locked="0"/>
    </xf>
    <xf numFmtId="0" fontId="95" fillId="20" borderId="0" xfId="4" applyFont="1" applyFill="1" applyBorder="1" applyAlignment="1" applyProtection="1">
      <alignment wrapText="1"/>
      <protection locked="0"/>
    </xf>
    <xf numFmtId="0" fontId="59" fillId="12" borderId="7" xfId="0" applyFont="1" applyFill="1" applyBorder="1" applyAlignment="1" applyProtection="1">
      <alignment horizontal="center" wrapText="1"/>
    </xf>
    <xf numFmtId="0" fontId="95" fillId="20" borderId="0" xfId="4" applyFont="1" applyFill="1" applyBorder="1" applyAlignment="1" applyProtection="1">
      <alignment horizontal="center" wrapText="1"/>
      <protection locked="0"/>
    </xf>
    <xf numFmtId="0" fontId="51" fillId="0" borderId="0" xfId="0" applyFont="1" applyAlignment="1" applyProtection="1">
      <alignment wrapText="1"/>
    </xf>
    <xf numFmtId="0" fontId="95" fillId="20" borderId="2" xfId="4" applyFont="1" applyFill="1" applyBorder="1" applyAlignment="1" applyProtection="1">
      <alignment horizontal="center" wrapText="1"/>
      <protection locked="0"/>
    </xf>
    <xf numFmtId="0" fontId="93" fillId="20" borderId="2" xfId="4" applyFont="1" applyFill="1" applyBorder="1" applyAlignment="1" applyProtection="1">
      <alignment horizontal="center" wrapText="1"/>
      <protection locked="0"/>
    </xf>
    <xf numFmtId="0" fontId="52" fillId="0" borderId="0" xfId="0" applyFont="1" applyAlignment="1" applyProtection="1">
      <alignment wrapText="1"/>
    </xf>
    <xf numFmtId="0" fontId="52" fillId="0" borderId="0" xfId="0" applyFont="1" applyAlignment="1" applyProtection="1">
      <alignment horizontal="center" wrapText="1"/>
    </xf>
    <xf numFmtId="0" fontId="59" fillId="0" borderId="0" xfId="0" applyFont="1" applyAlignment="1" applyProtection="1">
      <alignment wrapText="1"/>
    </xf>
    <xf numFmtId="0" fontId="6" fillId="0" borderId="0" xfId="0" applyFont="1" applyAlignment="1" applyProtection="1">
      <alignment wrapText="1"/>
    </xf>
    <xf numFmtId="0" fontId="96" fillId="20" borderId="4" xfId="4" applyFont="1" applyFill="1" applyBorder="1" applyAlignment="1" applyProtection="1">
      <alignment horizontal="center" wrapText="1"/>
      <protection locked="0"/>
    </xf>
    <xf numFmtId="0" fontId="104" fillId="0" borderId="0" xfId="0" applyFont="1" applyAlignment="1" applyProtection="1">
      <alignment wrapText="1"/>
      <protection locked="0"/>
    </xf>
    <xf numFmtId="0" fontId="48" fillId="3" borderId="0" xfId="0" applyFont="1" applyFill="1" applyBorder="1" applyAlignment="1" applyProtection="1">
      <alignment horizontal="center" wrapText="1"/>
      <protection locked="0"/>
    </xf>
    <xf numFmtId="0" fontId="97" fillId="20" borderId="2" xfId="4" applyFont="1" applyFill="1" applyBorder="1" applyAlignment="1" applyProtection="1">
      <alignment horizontal="center" wrapText="1"/>
      <protection locked="0"/>
    </xf>
    <xf numFmtId="0" fontId="96" fillId="20" borderId="0" xfId="4" applyFont="1" applyFill="1" applyBorder="1" applyAlignment="1" applyProtection="1">
      <alignment wrapText="1"/>
      <protection locked="0"/>
    </xf>
    <xf numFmtId="0" fontId="48" fillId="3" borderId="0" xfId="0" applyFont="1" applyFill="1" applyAlignment="1" applyProtection="1">
      <alignment wrapText="1"/>
      <protection locked="0"/>
    </xf>
    <xf numFmtId="0" fontId="96" fillId="20" borderId="2" xfId="4" applyFont="1" applyFill="1" applyBorder="1" applyAlignment="1" applyProtection="1">
      <alignment horizontal="center" wrapText="1"/>
      <protection locked="0"/>
    </xf>
    <xf numFmtId="0" fontId="26" fillId="3" borderId="0" xfId="0" applyFont="1" applyFill="1" applyBorder="1" applyAlignment="1" applyProtection="1">
      <alignment horizontal="center" wrapText="1"/>
      <protection locked="0"/>
    </xf>
    <xf numFmtId="0" fontId="96" fillId="20" borderId="0" xfId="4" applyFont="1" applyFill="1" applyBorder="1" applyAlignment="1" applyProtection="1">
      <alignment horizontal="center" wrapText="1"/>
      <protection locked="0"/>
    </xf>
    <xf numFmtId="0" fontId="6" fillId="9" borderId="62" xfId="0" applyFont="1" applyFill="1" applyBorder="1" applyAlignment="1" applyProtection="1">
      <alignment wrapText="1"/>
    </xf>
    <xf numFmtId="0" fontId="6" fillId="12" borderId="56" xfId="0" applyFont="1" applyFill="1" applyBorder="1" applyAlignment="1" applyProtection="1">
      <alignment wrapText="1"/>
    </xf>
    <xf numFmtId="0" fontId="0" fillId="0" borderId="0" xfId="0" applyFill="1" applyAlignment="1" applyProtection="1">
      <alignment wrapText="1"/>
    </xf>
    <xf numFmtId="0" fontId="6" fillId="5" borderId="3" xfId="0" applyFont="1" applyFill="1" applyBorder="1" applyAlignment="1" applyProtection="1">
      <alignment horizontal="center" wrapText="1"/>
    </xf>
    <xf numFmtId="0" fontId="6" fillId="5" borderId="3" xfId="0" applyFont="1" applyFill="1" applyBorder="1" applyAlignment="1" applyProtection="1">
      <alignment wrapText="1"/>
    </xf>
    <xf numFmtId="0" fontId="6" fillId="11" borderId="3" xfId="0" applyFont="1" applyFill="1" applyBorder="1" applyAlignment="1" applyProtection="1">
      <alignment horizontal="center" wrapText="1"/>
    </xf>
    <xf numFmtId="0" fontId="6" fillId="5" borderId="7" xfId="0" applyFont="1" applyFill="1" applyBorder="1" applyAlignment="1" applyProtection="1">
      <alignment horizontal="center" wrapText="1"/>
    </xf>
    <xf numFmtId="0" fontId="6" fillId="3" borderId="0" xfId="0" applyFont="1" applyFill="1" applyBorder="1" applyAlignment="1" applyProtection="1">
      <alignment wrapText="1"/>
    </xf>
    <xf numFmtId="0" fontId="6" fillId="3" borderId="0" xfId="0" applyFont="1" applyFill="1" applyAlignment="1" applyProtection="1">
      <alignment wrapText="1"/>
    </xf>
    <xf numFmtId="0" fontId="6" fillId="11" borderId="14" xfId="0" applyFont="1" applyFill="1" applyBorder="1" applyAlignment="1" applyProtection="1">
      <alignment horizontal="center" wrapText="1"/>
    </xf>
    <xf numFmtId="0" fontId="0" fillId="0" borderId="0" xfId="0" applyAlignment="1" applyProtection="1">
      <alignment wrapText="1"/>
    </xf>
    <xf numFmtId="0" fontId="6" fillId="0" borderId="0" xfId="0" applyFont="1" applyBorder="1" applyAlignment="1" applyProtection="1">
      <alignment wrapText="1"/>
    </xf>
    <xf numFmtId="0" fontId="6" fillId="13" borderId="3" xfId="0" applyFont="1" applyFill="1" applyBorder="1" applyAlignment="1" applyProtection="1">
      <alignment horizontal="center" wrapText="1"/>
    </xf>
    <xf numFmtId="0" fontId="95" fillId="20" borderId="5" xfId="4" applyFont="1" applyFill="1" applyBorder="1" applyAlignment="1" applyProtection="1">
      <alignment horizontal="center" wrapText="1"/>
      <protection locked="0"/>
    </xf>
    <xf numFmtId="0" fontId="6" fillId="0" borderId="1" xfId="0" applyFont="1" applyFill="1" applyBorder="1" applyAlignment="1" applyProtection="1">
      <alignment horizontal="center" wrapText="1"/>
      <protection locked="0"/>
    </xf>
    <xf numFmtId="0" fontId="93" fillId="20" borderId="4" xfId="4" applyFont="1" applyFill="1" applyBorder="1" applyAlignment="1" applyProtection="1">
      <alignment horizontal="center" wrapText="1"/>
      <protection locked="0"/>
    </xf>
    <xf numFmtId="0" fontId="95" fillId="20" borderId="5" xfId="4" applyFont="1" applyFill="1" applyBorder="1" applyAlignment="1" applyProtection="1">
      <alignment wrapText="1"/>
      <protection locked="0"/>
    </xf>
    <xf numFmtId="0" fontId="95" fillId="20" borderId="4" xfId="4" applyFont="1" applyFill="1" applyBorder="1" applyAlignment="1" applyProtection="1">
      <alignment horizontal="center" wrapText="1"/>
      <protection locked="0"/>
    </xf>
    <xf numFmtId="0" fontId="6" fillId="11" borderId="15" xfId="0" applyFont="1" applyFill="1" applyBorder="1" applyAlignment="1" applyProtection="1">
      <alignment horizontal="center" wrapText="1"/>
    </xf>
    <xf numFmtId="0" fontId="0" fillId="0" borderId="0" xfId="0" applyFill="1" applyBorder="1" applyAlignment="1" applyProtection="1">
      <alignment horizontal="center" wrapText="1"/>
      <protection locked="0"/>
    </xf>
    <xf numFmtId="0" fontId="0" fillId="13" borderId="3" xfId="0" applyFill="1" applyBorder="1" applyAlignment="1" applyProtection="1">
      <alignment horizontal="center" wrapText="1"/>
    </xf>
    <xf numFmtId="0" fontId="0" fillId="13" borderId="0" xfId="0" applyFill="1" applyBorder="1" applyAlignment="1" applyProtection="1">
      <alignment horizontal="center" wrapText="1"/>
    </xf>
    <xf numFmtId="0" fontId="0" fillId="3" borderId="0" xfId="0" applyFill="1" applyBorder="1" applyAlignment="1" applyProtection="1">
      <alignment horizontal="center" wrapText="1"/>
    </xf>
    <xf numFmtId="0" fontId="0" fillId="0" borderId="0" xfId="0" applyBorder="1" applyAlignment="1" applyProtection="1">
      <alignment horizontal="center" wrapText="1"/>
    </xf>
    <xf numFmtId="0" fontId="6" fillId="0" borderId="0" xfId="0" applyFont="1" applyAlignment="1" applyProtection="1">
      <alignment horizontal="center" wrapText="1"/>
    </xf>
    <xf numFmtId="0" fontId="6" fillId="0" borderId="0" xfId="0" applyFont="1" applyFill="1" applyBorder="1" applyAlignment="1" applyProtection="1">
      <alignment horizontal="center" wrapText="1"/>
      <protection locked="0"/>
    </xf>
    <xf numFmtId="0" fontId="6" fillId="0" borderId="3" xfId="0" applyFont="1" applyBorder="1" applyAlignment="1" applyProtection="1">
      <alignment horizontal="center" wrapText="1"/>
    </xf>
    <xf numFmtId="0" fontId="6" fillId="0" borderId="0" xfId="0" applyFont="1" applyFill="1" applyBorder="1" applyAlignment="1" applyProtection="1">
      <alignment wrapText="1"/>
    </xf>
    <xf numFmtId="0" fontId="6" fillId="6" borderId="3" xfId="0" applyFont="1" applyFill="1" applyBorder="1" applyAlignment="1" applyProtection="1">
      <alignment horizontal="center" wrapText="1"/>
    </xf>
    <xf numFmtId="0" fontId="6" fillId="14" borderId="3" xfId="0" applyFont="1" applyFill="1" applyBorder="1" applyAlignment="1" applyProtection="1">
      <alignment horizontal="center" wrapText="1"/>
    </xf>
    <xf numFmtId="0" fontId="6" fillId="14" borderId="0" xfId="0" applyFont="1" applyFill="1" applyBorder="1" applyAlignment="1" applyProtection="1">
      <alignment horizontal="center" wrapText="1"/>
    </xf>
    <xf numFmtId="0" fontId="6" fillId="11" borderId="4" xfId="0" applyFont="1" applyFill="1" applyBorder="1" applyAlignment="1" applyProtection="1">
      <alignment horizontal="center" wrapText="1"/>
    </xf>
    <xf numFmtId="0" fontId="0" fillId="0" borderId="3" xfId="0" applyFill="1" applyBorder="1" applyAlignment="1" applyProtection="1">
      <alignment horizontal="center" wrapText="1"/>
    </xf>
    <xf numFmtId="0" fontId="6" fillId="0" borderId="7" xfId="0" applyFont="1" applyBorder="1" applyAlignment="1" applyProtection="1">
      <alignment wrapText="1"/>
    </xf>
    <xf numFmtId="0" fontId="6" fillId="0" borderId="6" xfId="0" applyFont="1" applyBorder="1" applyAlignment="1" applyProtection="1">
      <alignment horizontal="center" wrapText="1"/>
    </xf>
    <xf numFmtId="0" fontId="6" fillId="0" borderId="14" xfId="0" applyFont="1" applyBorder="1" applyAlignment="1" applyProtection="1">
      <alignment horizontal="center" wrapText="1"/>
    </xf>
    <xf numFmtId="0" fontId="6" fillId="0" borderId="7" xfId="0" applyFont="1" applyBorder="1" applyAlignment="1" applyProtection="1">
      <alignment horizontal="center" wrapText="1"/>
    </xf>
    <xf numFmtId="0" fontId="6" fillId="0" borderId="3" xfId="0" applyFont="1" applyFill="1" applyBorder="1" applyAlignment="1" applyProtection="1">
      <protection locked="0"/>
    </xf>
    <xf numFmtId="0" fontId="95" fillId="20" borderId="1" xfId="4" applyFont="1" applyFill="1" applyBorder="1" applyAlignment="1" applyProtection="1"/>
    <xf numFmtId="0" fontId="95" fillId="20" borderId="2" xfId="4" applyFont="1" applyFill="1" applyBorder="1" applyAlignment="1" applyProtection="1"/>
    <xf numFmtId="0" fontId="95" fillId="20" borderId="4" xfId="4" applyFont="1" applyFill="1" applyBorder="1" applyAlignment="1" applyProtection="1"/>
    <xf numFmtId="0" fontId="66" fillId="3" borderId="0" xfId="4" applyFont="1" applyFill="1" applyBorder="1" applyAlignment="1" applyProtection="1">
      <alignment horizontal="center"/>
      <protection hidden="1"/>
    </xf>
    <xf numFmtId="0" fontId="24" fillId="0" borderId="45" xfId="2" applyFont="1" applyBorder="1" applyAlignment="1" applyProtection="1">
      <alignment vertical="center" wrapText="1"/>
      <protection locked="0"/>
    </xf>
    <xf numFmtId="0" fontId="98" fillId="0" borderId="0" xfId="0" applyFont="1" applyBorder="1" applyAlignment="1" applyProtection="1">
      <alignment vertical="center"/>
    </xf>
    <xf numFmtId="0" fontId="98" fillId="0" borderId="0" xfId="0" applyFont="1" applyBorder="1" applyAlignment="1" applyProtection="1">
      <alignment vertical="center" wrapText="1"/>
    </xf>
    <xf numFmtId="0" fontId="63" fillId="0" borderId="45" xfId="0" applyFont="1" applyFill="1" applyBorder="1" applyAlignment="1" applyProtection="1">
      <alignment vertical="center"/>
    </xf>
    <xf numFmtId="0" fontId="99" fillId="0" borderId="0" xfId="0" applyFont="1" applyFill="1" applyBorder="1" applyAlignment="1" applyProtection="1">
      <alignment vertical="center"/>
    </xf>
    <xf numFmtId="0" fontId="98" fillId="0" borderId="0" xfId="0" applyFont="1" applyBorder="1" applyAlignment="1" applyProtection="1">
      <alignment horizontal="center" vertical="center"/>
    </xf>
    <xf numFmtId="0" fontId="9" fillId="10" borderId="0" xfId="0" applyFont="1" applyFill="1" applyBorder="1" applyAlignment="1" applyProtection="1">
      <alignment horizontal="center" vertical="center"/>
      <protection locked="0"/>
    </xf>
    <xf numFmtId="0" fontId="6" fillId="0" borderId="137" xfId="0" applyFont="1" applyBorder="1" applyAlignment="1" applyProtection="1">
      <alignment horizontal="center"/>
    </xf>
    <xf numFmtId="0" fontId="0" fillId="11" borderId="0" xfId="0" applyFill="1"/>
    <xf numFmtId="0" fontId="6" fillId="11" borderId="0" xfId="0" applyFont="1" applyFill="1"/>
    <xf numFmtId="0" fontId="48" fillId="11" borderId="0" xfId="0" applyFont="1" applyFill="1"/>
    <xf numFmtId="0" fontId="107" fillId="11" borderId="0" xfId="0" applyFont="1" applyFill="1" applyAlignment="1">
      <alignment horizontal="center"/>
    </xf>
    <xf numFmtId="0" fontId="27" fillId="11" borderId="0" xfId="0" applyFont="1" applyFill="1"/>
    <xf numFmtId="0" fontId="0" fillId="0" borderId="0" xfId="0" applyFont="1" applyBorder="1" applyProtection="1"/>
    <xf numFmtId="0" fontId="0" fillId="3" borderId="0" xfId="0" applyFont="1" applyFill="1" applyBorder="1" applyAlignment="1" applyProtection="1">
      <alignment horizontal="center" wrapText="1"/>
      <protection locked="0"/>
    </xf>
    <xf numFmtId="0" fontId="0" fillId="3" borderId="0" xfId="0" applyFill="1" applyBorder="1" applyAlignment="1" applyProtection="1">
      <alignment horizontal="center"/>
      <protection locked="0"/>
    </xf>
    <xf numFmtId="0" fontId="0" fillId="3" borderId="0" xfId="0" applyFill="1" applyBorder="1" applyAlignment="1" applyProtection="1">
      <alignment horizontal="center" wrapText="1"/>
      <protection locked="0"/>
    </xf>
    <xf numFmtId="0" fontId="0" fillId="3" borderId="0" xfId="0" applyFill="1" applyBorder="1" applyProtection="1"/>
    <xf numFmtId="0" fontId="23" fillId="3" borderId="0" xfId="0" applyFont="1" applyFill="1" applyBorder="1" applyAlignment="1" applyProtection="1"/>
    <xf numFmtId="0" fontId="63" fillId="3" borderId="0" xfId="0" applyFont="1" applyFill="1" applyBorder="1" applyAlignment="1" applyProtection="1"/>
    <xf numFmtId="0" fontId="65" fillId="3" borderId="0" xfId="0" applyFont="1" applyFill="1" applyBorder="1" applyProtection="1"/>
    <xf numFmtId="0" fontId="6" fillId="0" borderId="3" xfId="0" applyNumberFormat="1" applyFont="1" applyBorder="1" applyProtection="1"/>
    <xf numFmtId="0" fontId="0" fillId="15" borderId="3" xfId="0" applyFill="1" applyBorder="1" applyProtection="1"/>
    <xf numFmtId="0" fontId="6" fillId="0" borderId="14" xfId="0" applyNumberFormat="1" applyFont="1" applyBorder="1" applyProtection="1"/>
    <xf numFmtId="0" fontId="0" fillId="15" borderId="15" xfId="0" applyFill="1" applyBorder="1" applyProtection="1"/>
    <xf numFmtId="0" fontId="0" fillId="15" borderId="84" xfId="0" applyFill="1" applyBorder="1" applyProtection="1"/>
    <xf numFmtId="0" fontId="23" fillId="3" borderId="14" xfId="0" applyFont="1" applyFill="1" applyBorder="1" applyAlignment="1" applyProtection="1"/>
    <xf numFmtId="0" fontId="23" fillId="0" borderId="86" xfId="0" applyFont="1" applyFill="1" applyBorder="1" applyAlignment="1" applyProtection="1"/>
    <xf numFmtId="0" fontId="66" fillId="3" borderId="0" xfId="4" applyFont="1" applyFill="1" applyBorder="1" applyAlignment="1" applyProtection="1">
      <alignment horizontal="center"/>
    </xf>
    <xf numFmtId="0" fontId="6" fillId="3" borderId="3" xfId="0" applyFont="1" applyFill="1" applyBorder="1" applyAlignment="1" applyProtection="1">
      <alignment wrapText="1"/>
    </xf>
    <xf numFmtId="0" fontId="6" fillId="3" borderId="79" xfId="0" applyFont="1" applyFill="1" applyBorder="1" applyAlignment="1" applyProtection="1">
      <alignment wrapText="1"/>
    </xf>
    <xf numFmtId="0" fontId="0" fillId="0" borderId="3" xfId="0" applyBorder="1" applyProtection="1">
      <protection locked="0" hidden="1"/>
    </xf>
    <xf numFmtId="0" fontId="94" fillId="3" borderId="3" xfId="0" applyFont="1" applyFill="1" applyBorder="1" applyAlignment="1" applyProtection="1">
      <alignment horizontal="center" wrapText="1"/>
    </xf>
    <xf numFmtId="0" fontId="48" fillId="11" borderId="0" xfId="0" applyFont="1" applyFill="1" applyAlignment="1">
      <alignment horizontal="center"/>
    </xf>
    <xf numFmtId="41" fontId="6" fillId="0" borderId="7" xfId="0" applyNumberFormat="1" applyFont="1" applyBorder="1" applyAlignment="1" applyProtection="1">
      <alignment horizontal="center" vertical="center"/>
    </xf>
    <xf numFmtId="41" fontId="6" fillId="0" borderId="3" xfId="0" applyNumberFormat="1" applyFont="1" applyBorder="1" applyAlignment="1" applyProtection="1">
      <alignment horizontal="center" vertical="center"/>
    </xf>
    <xf numFmtId="41" fontId="6" fillId="0" borderId="101" xfId="0" applyNumberFormat="1" applyFont="1" applyBorder="1" applyAlignment="1" applyProtection="1">
      <alignment horizontal="center" vertical="center"/>
    </xf>
    <xf numFmtId="41" fontId="6" fillId="0" borderId="79" xfId="0" applyNumberFormat="1" applyFont="1" applyBorder="1" applyAlignment="1" applyProtection="1">
      <alignment horizontal="center" vertical="center"/>
    </xf>
    <xf numFmtId="0" fontId="6" fillId="12" borderId="56" xfId="0" applyFont="1" applyFill="1" applyBorder="1" applyAlignment="1" applyProtection="1">
      <alignment horizontal="center" vertical="center" textRotation="90" wrapText="1"/>
    </xf>
    <xf numFmtId="0" fontId="111" fillId="8" borderId="61" xfId="0" applyFont="1" applyFill="1" applyBorder="1" applyAlignment="1" applyProtection="1">
      <protection locked="0"/>
    </xf>
    <xf numFmtId="0" fontId="44" fillId="3" borderId="1" xfId="0" applyFont="1" applyFill="1" applyBorder="1" applyAlignment="1" applyProtection="1">
      <alignment horizontal="center" vertical="center" wrapText="1"/>
    </xf>
    <xf numFmtId="0" fontId="4" fillId="3" borderId="4" xfId="0" applyFont="1" applyFill="1" applyBorder="1" applyAlignment="1" applyProtection="1">
      <alignment horizontal="left" vertical="center" wrapText="1"/>
      <protection locked="0"/>
    </xf>
    <xf numFmtId="0" fontId="3" fillId="0" borderId="4" xfId="0" applyFont="1" applyFill="1" applyBorder="1" applyProtection="1"/>
    <xf numFmtId="166" fontId="4" fillId="3" borderId="4" xfId="0" applyNumberFormat="1" applyFont="1" applyFill="1" applyBorder="1" applyAlignment="1" applyProtection="1">
      <alignment horizontal="center" vertical="center"/>
      <protection locked="0"/>
    </xf>
    <xf numFmtId="0" fontId="4" fillId="3" borderId="130" xfId="0" applyFont="1" applyFill="1" applyBorder="1" applyAlignment="1" applyProtection="1">
      <alignment vertical="center" wrapText="1"/>
      <protection locked="0"/>
    </xf>
    <xf numFmtId="0" fontId="4" fillId="3" borderId="110" xfId="0" applyFont="1" applyFill="1" applyBorder="1" applyAlignment="1" applyProtection="1">
      <alignment horizontal="center" vertical="center" wrapText="1"/>
      <protection locked="0"/>
    </xf>
    <xf numFmtId="0" fontId="4" fillId="3" borderId="110" xfId="0" applyFont="1" applyFill="1" applyBorder="1" applyAlignment="1" applyProtection="1">
      <alignment horizontal="center" vertical="center"/>
      <protection locked="0"/>
    </xf>
    <xf numFmtId="166" fontId="4" fillId="3" borderId="110" xfId="0" applyNumberFormat="1" applyFont="1" applyFill="1" applyBorder="1" applyAlignment="1" applyProtection="1">
      <alignment horizontal="center" vertical="center"/>
      <protection locked="0"/>
    </xf>
    <xf numFmtId="0" fontId="4" fillId="3" borderId="110" xfId="0" applyFont="1" applyFill="1" applyBorder="1" applyAlignment="1" applyProtection="1">
      <alignment vertical="center" wrapText="1"/>
      <protection locked="0"/>
    </xf>
    <xf numFmtId="0" fontId="4" fillId="3" borderId="110" xfId="0" applyFont="1" applyFill="1" applyBorder="1" applyAlignment="1" applyProtection="1">
      <alignment horizontal="center"/>
      <protection locked="0"/>
    </xf>
    <xf numFmtId="0" fontId="3" fillId="3" borderId="110" xfId="0" applyFont="1" applyFill="1" applyBorder="1" applyAlignment="1" applyProtection="1">
      <alignment horizontal="center" vertical="center"/>
      <protection locked="0"/>
    </xf>
    <xf numFmtId="0" fontId="104" fillId="11" borderId="0" xfId="0" applyFont="1" applyFill="1" applyBorder="1" applyAlignment="1">
      <alignment horizontal="left" vertical="top"/>
    </xf>
    <xf numFmtId="0" fontId="24" fillId="11" borderId="0" xfId="2" applyFont="1" applyFill="1" applyBorder="1" applyAlignment="1" applyProtection="1">
      <alignment horizontal="left" vertical="top" wrapText="1"/>
    </xf>
    <xf numFmtId="0" fontId="24" fillId="11" borderId="51" xfId="2" applyFont="1" applyFill="1" applyBorder="1" applyAlignment="1" applyProtection="1">
      <alignment horizontal="left" vertical="top" wrapText="1"/>
    </xf>
    <xf numFmtId="0" fontId="48" fillId="11" borderId="0" xfId="0" applyFont="1" applyFill="1" applyAlignment="1">
      <alignment horizontal="left"/>
    </xf>
    <xf numFmtId="0" fontId="116" fillId="0" borderId="49" xfId="0" applyFont="1" applyBorder="1" applyAlignment="1" applyProtection="1">
      <alignment horizontal="center" vertical="center"/>
      <protection locked="0"/>
    </xf>
    <xf numFmtId="0" fontId="117" fillId="0" borderId="0" xfId="0" applyFont="1" applyBorder="1" applyAlignment="1" applyProtection="1">
      <alignment vertical="center"/>
      <protection hidden="1"/>
    </xf>
    <xf numFmtId="0" fontId="117" fillId="0" borderId="0" xfId="0" applyFont="1" applyFill="1" applyBorder="1" applyAlignment="1" applyProtection="1">
      <alignment vertical="center"/>
      <protection hidden="1"/>
    </xf>
    <xf numFmtId="0" fontId="116" fillId="0" borderId="0" xfId="0" applyFont="1" applyFill="1" applyBorder="1" applyAlignment="1" applyProtection="1">
      <alignment horizontal="center" vertical="center"/>
      <protection hidden="1"/>
    </xf>
    <xf numFmtId="165" fontId="117" fillId="0" borderId="0" xfId="0" applyNumberFormat="1" applyFont="1" applyFill="1" applyBorder="1" applyAlignment="1" applyProtection="1">
      <alignment horizontal="center" vertical="center"/>
      <protection hidden="1"/>
    </xf>
    <xf numFmtId="0" fontId="110" fillId="0" borderId="0" xfId="0" applyFont="1" applyBorder="1" applyProtection="1">
      <protection hidden="1"/>
    </xf>
    <xf numFmtId="0" fontId="117" fillId="0" borderId="45" xfId="0" applyFont="1" applyFill="1" applyBorder="1" applyAlignment="1" applyProtection="1">
      <alignment vertical="center"/>
      <protection hidden="1"/>
    </xf>
    <xf numFmtId="0" fontId="116" fillId="0" borderId="0" xfId="0" applyFont="1" applyBorder="1" applyAlignment="1" applyProtection="1">
      <alignment horizontal="center" vertical="center"/>
      <protection hidden="1"/>
    </xf>
    <xf numFmtId="0" fontId="117" fillId="0" borderId="0" xfId="0" applyFont="1" applyFill="1" applyBorder="1" applyAlignment="1" applyProtection="1">
      <alignment horizontal="left" vertical="center"/>
      <protection hidden="1"/>
    </xf>
    <xf numFmtId="0" fontId="110" fillId="0" borderId="45" xfId="0" applyFont="1" applyBorder="1" applyProtection="1">
      <protection hidden="1"/>
    </xf>
    <xf numFmtId="0" fontId="117" fillId="0" borderId="45" xfId="0" applyFont="1" applyBorder="1" applyAlignment="1" applyProtection="1">
      <alignment vertical="center"/>
      <protection hidden="1"/>
    </xf>
    <xf numFmtId="0" fontId="47" fillId="11" borderId="0" xfId="0" applyFont="1" applyFill="1" applyBorder="1" applyAlignment="1">
      <alignment horizontal="left"/>
    </xf>
    <xf numFmtId="0" fontId="47" fillId="11" borderId="0" xfId="0" applyFont="1" applyFill="1" applyAlignment="1">
      <alignment horizontal="left"/>
    </xf>
    <xf numFmtId="0" fontId="48" fillId="11" borderId="0" xfId="0" applyFont="1" applyFill="1" applyBorder="1" applyAlignment="1">
      <alignment horizontal="left"/>
    </xf>
    <xf numFmtId="0" fontId="6" fillId="0" borderId="7" xfId="0" applyFont="1" applyBorder="1" applyAlignment="1" applyProtection="1"/>
    <xf numFmtId="0" fontId="110" fillId="11" borderId="0" xfId="0" applyFont="1" applyFill="1"/>
    <xf numFmtId="0" fontId="0" fillId="11" borderId="0" xfId="0" applyFill="1" applyAlignment="1">
      <alignment horizontal="center"/>
    </xf>
    <xf numFmtId="0" fontId="0" fillId="11" borderId="0" xfId="0" applyFill="1" applyAlignment="1">
      <alignment horizontal="left"/>
    </xf>
    <xf numFmtId="0" fontId="26" fillId="12" borderId="0" xfId="0" applyFont="1" applyFill="1" applyBorder="1" applyAlignment="1" applyProtection="1">
      <alignment horizontal="center" wrapText="1"/>
      <protection locked="0"/>
    </xf>
    <xf numFmtId="0" fontId="26" fillId="5" borderId="0" xfId="0" applyFont="1" applyFill="1" applyBorder="1" applyAlignment="1" applyProtection="1">
      <alignment wrapText="1"/>
      <protection locked="0"/>
    </xf>
    <xf numFmtId="0" fontId="59" fillId="3" borderId="14" xfId="0" applyFont="1" applyFill="1" applyBorder="1" applyAlignment="1" applyProtection="1"/>
    <xf numFmtId="0" fontId="97" fillId="11" borderId="0" xfId="0" applyFont="1" applyFill="1" applyBorder="1" applyAlignment="1" applyProtection="1">
      <alignment horizontal="center"/>
      <protection locked="0"/>
    </xf>
    <xf numFmtId="0" fontId="0" fillId="11" borderId="0" xfId="0" applyFill="1" applyProtection="1"/>
    <xf numFmtId="0" fontId="0" fillId="11" borderId="0" xfId="0" applyFill="1" applyAlignment="1" applyProtection="1">
      <alignment horizontal="center" wrapText="1"/>
    </xf>
    <xf numFmtId="0" fontId="23" fillId="11" borderId="3" xfId="0" applyFont="1" applyFill="1" applyBorder="1" applyAlignment="1" applyProtection="1">
      <alignment horizontal="center"/>
    </xf>
    <xf numFmtId="0" fontId="23" fillId="11" borderId="3" xfId="0" applyFont="1" applyFill="1" applyBorder="1" applyProtection="1"/>
    <xf numFmtId="0" fontId="6" fillId="11" borderId="56" xfId="0" applyFont="1" applyFill="1" applyBorder="1" applyAlignment="1" applyProtection="1">
      <alignment horizontal="center" vertical="center" wrapText="1"/>
    </xf>
    <xf numFmtId="0" fontId="94" fillId="11" borderId="4" xfId="0" applyFont="1" applyFill="1" applyBorder="1" applyAlignment="1" applyProtection="1">
      <alignment horizontal="center" wrapText="1"/>
    </xf>
    <xf numFmtId="0" fontId="116" fillId="0" borderId="0" xfId="0" applyFont="1" applyFill="1" applyBorder="1" applyAlignment="1" applyProtection="1">
      <alignment horizontal="left" vertical="center"/>
      <protection hidden="1"/>
    </xf>
    <xf numFmtId="0" fontId="116" fillId="0" borderId="0" xfId="0" applyFont="1" applyBorder="1" applyAlignment="1" applyProtection="1">
      <alignment vertical="center"/>
      <protection hidden="1"/>
    </xf>
    <xf numFmtId="0" fontId="116" fillId="0" borderId="0" xfId="0" applyFont="1" applyBorder="1" applyAlignment="1" applyProtection="1">
      <alignment horizontal="left" vertical="center"/>
      <protection hidden="1"/>
    </xf>
    <xf numFmtId="0" fontId="116" fillId="0" borderId="0" xfId="0" applyFont="1" applyFill="1" applyBorder="1" applyAlignment="1" applyProtection="1">
      <alignment horizontal="left" vertical="top"/>
      <protection hidden="1"/>
    </xf>
    <xf numFmtId="0" fontId="6" fillId="0" borderId="0" xfId="0" applyFont="1" applyBorder="1" applyAlignment="1" applyProtection="1">
      <alignment horizontal="center"/>
      <protection hidden="1"/>
    </xf>
    <xf numFmtId="0" fontId="0" fillId="0" borderId="0" xfId="0" applyBorder="1" applyAlignment="1" applyProtection="1">
      <alignment horizontal="center"/>
      <protection hidden="1"/>
    </xf>
    <xf numFmtId="0" fontId="116" fillId="0" borderId="0" xfId="0" applyFont="1" applyBorder="1" applyAlignment="1" applyProtection="1">
      <alignment horizontal="center" vertical="center"/>
    </xf>
    <xf numFmtId="0" fontId="81" fillId="5" borderId="56" xfId="0" applyFont="1" applyFill="1" applyBorder="1" applyAlignment="1" applyProtection="1">
      <alignment horizontal="center" vertical="center" wrapText="1"/>
    </xf>
    <xf numFmtId="0" fontId="72" fillId="3" borderId="3" xfId="4" applyFont="1" applyFill="1" applyBorder="1" applyAlignment="1" applyProtection="1">
      <alignment horizontal="center"/>
      <protection locked="0"/>
    </xf>
    <xf numFmtId="0" fontId="72" fillId="3" borderId="79" xfId="4" applyFont="1" applyFill="1" applyBorder="1" applyAlignment="1" applyProtection="1">
      <alignment horizontal="center"/>
      <protection locked="0"/>
    </xf>
    <xf numFmtId="0" fontId="72" fillId="3" borderId="4" xfId="4" applyFont="1" applyFill="1" applyBorder="1" applyAlignment="1" applyProtection="1">
      <alignment horizontal="center"/>
      <protection locked="0"/>
    </xf>
    <xf numFmtId="0" fontId="72" fillId="3" borderId="1" xfId="4" applyFont="1" applyFill="1" applyBorder="1" applyAlignment="1" applyProtection="1">
      <alignment horizontal="center"/>
      <protection locked="0"/>
    </xf>
    <xf numFmtId="0" fontId="6" fillId="3" borderId="79" xfId="0" applyFont="1" applyFill="1" applyBorder="1" applyAlignment="1" applyProtection="1">
      <alignment horizontal="center"/>
    </xf>
    <xf numFmtId="0" fontId="6" fillId="0" borderId="0" xfId="0" applyFont="1" applyAlignment="1" applyProtection="1">
      <alignment horizontal="center"/>
      <protection hidden="1"/>
    </xf>
    <xf numFmtId="0" fontId="72" fillId="3" borderId="6" xfId="4" applyFont="1" applyFill="1" applyBorder="1" applyAlignment="1" applyProtection="1">
      <alignment horizontal="center"/>
      <protection locked="0"/>
    </xf>
    <xf numFmtId="0" fontId="0" fillId="0" borderId="3" xfId="0" applyBorder="1" applyAlignment="1" applyProtection="1">
      <alignment horizontal="center"/>
      <protection locked="0" hidden="1"/>
    </xf>
    <xf numFmtId="0" fontId="72" fillId="3" borderId="91" xfId="4" applyFont="1" applyFill="1" applyBorder="1" applyAlignment="1" applyProtection="1">
      <alignment horizontal="center"/>
      <protection locked="0"/>
    </xf>
    <xf numFmtId="0" fontId="72" fillId="3" borderId="13" xfId="4" applyFont="1" applyFill="1" applyBorder="1" applyAlignment="1" applyProtection="1">
      <alignment horizontal="center"/>
      <protection locked="0"/>
    </xf>
    <xf numFmtId="0" fontId="72" fillId="3" borderId="10" xfId="4" applyFont="1" applyFill="1" applyBorder="1" applyAlignment="1" applyProtection="1">
      <alignment horizontal="center"/>
      <protection locked="0"/>
    </xf>
    <xf numFmtId="0" fontId="6" fillId="3" borderId="6" xfId="0" applyFont="1" applyFill="1" applyBorder="1" applyAlignment="1" applyProtection="1">
      <alignment horizontal="center"/>
      <protection locked="0"/>
    </xf>
    <xf numFmtId="0" fontId="6" fillId="3" borderId="6" xfId="0" applyFont="1" applyFill="1" applyBorder="1" applyAlignment="1" applyProtection="1">
      <alignment horizontal="center"/>
    </xf>
    <xf numFmtId="0" fontId="0" fillId="0" borderId="3" xfId="0" applyBorder="1" applyAlignment="1" applyProtection="1">
      <alignment horizontal="center"/>
      <protection hidden="1"/>
    </xf>
    <xf numFmtId="0" fontId="6" fillId="3" borderId="91" xfId="0" applyFont="1" applyFill="1" applyBorder="1" applyAlignment="1" applyProtection="1">
      <alignment horizontal="center"/>
    </xf>
    <xf numFmtId="0" fontId="7" fillId="0" borderId="49" xfId="0" applyFont="1" applyBorder="1" applyAlignment="1" applyProtection="1">
      <alignment horizontal="left"/>
      <protection hidden="1"/>
    </xf>
    <xf numFmtId="0" fontId="7" fillId="0" borderId="0" xfId="0" applyFont="1" applyBorder="1" applyAlignment="1" applyProtection="1">
      <alignment horizontal="left"/>
      <protection hidden="1"/>
    </xf>
    <xf numFmtId="0" fontId="9" fillId="19" borderId="137" xfId="0" applyFont="1" applyFill="1" applyBorder="1" applyAlignment="1" applyProtection="1">
      <alignment vertical="center"/>
      <protection hidden="1"/>
    </xf>
    <xf numFmtId="0" fontId="9" fillId="19" borderId="138" xfId="0" applyFont="1" applyFill="1" applyBorder="1" applyAlignment="1" applyProtection="1">
      <alignment vertical="center"/>
      <protection hidden="1"/>
    </xf>
    <xf numFmtId="0" fontId="2" fillId="19" borderId="160" xfId="0" applyFont="1" applyFill="1" applyBorder="1" applyProtection="1">
      <protection hidden="1"/>
    </xf>
    <xf numFmtId="0" fontId="10" fillId="19" borderId="138" xfId="0" applyFont="1" applyFill="1" applyBorder="1" applyAlignment="1" applyProtection="1">
      <alignment vertical="center"/>
      <protection hidden="1"/>
    </xf>
    <xf numFmtId="0" fontId="9" fillId="19" borderId="138" xfId="0" applyFont="1" applyFill="1" applyBorder="1" applyAlignment="1" applyProtection="1">
      <alignment horizontal="left" vertical="center" indent="1"/>
      <protection hidden="1"/>
    </xf>
    <xf numFmtId="0" fontId="9" fillId="19" borderId="139" xfId="0" applyFont="1" applyFill="1" applyBorder="1" applyAlignment="1" applyProtection="1">
      <alignment vertical="center"/>
      <protection hidden="1"/>
    </xf>
    <xf numFmtId="0" fontId="119" fillId="0" borderId="49" xfId="0" applyFont="1" applyBorder="1" applyAlignment="1" applyProtection="1">
      <protection hidden="1"/>
    </xf>
    <xf numFmtId="0" fontId="0" fillId="0" borderId="42" xfId="0" applyBorder="1" applyAlignment="1" applyProtection="1">
      <alignment vertical="center"/>
      <protection hidden="1"/>
    </xf>
    <xf numFmtId="0" fontId="0" fillId="0" borderId="3" xfId="0" applyBorder="1" applyAlignment="1" applyProtection="1">
      <alignment horizontal="center" wrapText="1"/>
    </xf>
    <xf numFmtId="0" fontId="0" fillId="0" borderId="3" xfId="0" applyBorder="1" applyAlignment="1" applyProtection="1">
      <alignment wrapText="1"/>
    </xf>
    <xf numFmtId="0" fontId="121" fillId="0" borderId="0" xfId="0" applyFont="1"/>
    <xf numFmtId="0" fontId="9" fillId="21" borderId="137" xfId="0" applyFont="1" applyFill="1" applyBorder="1" applyAlignment="1" applyProtection="1">
      <alignment horizontal="center" vertical="center"/>
      <protection locked="0"/>
    </xf>
    <xf numFmtId="0" fontId="141" fillId="4" borderId="0" xfId="0" applyFont="1" applyFill="1" applyBorder="1" applyAlignment="1" applyProtection="1"/>
    <xf numFmtId="0" fontId="143" fillId="4" borderId="0" xfId="0" applyFont="1" applyFill="1" applyBorder="1" applyAlignment="1" applyProtection="1"/>
    <xf numFmtId="0" fontId="144" fillId="4" borderId="0" xfId="0" applyFont="1" applyFill="1" applyBorder="1" applyAlignment="1" applyProtection="1"/>
    <xf numFmtId="0" fontId="141" fillId="4" borderId="45" xfId="0" applyFont="1" applyFill="1" applyBorder="1" applyAlignment="1" applyProtection="1"/>
    <xf numFmtId="0" fontId="141" fillId="4" borderId="0" xfId="0" applyFont="1" applyFill="1" applyBorder="1" applyProtection="1"/>
    <xf numFmtId="0" fontId="143" fillId="4" borderId="0" xfId="0" applyFont="1" applyFill="1" applyBorder="1" applyProtection="1"/>
    <xf numFmtId="0" fontId="145" fillId="4" borderId="0" xfId="0" applyFont="1" applyFill="1" applyBorder="1" applyProtection="1"/>
    <xf numFmtId="0" fontId="145" fillId="4" borderId="0" xfId="0" applyFont="1" applyFill="1" applyBorder="1" applyAlignment="1" applyProtection="1"/>
    <xf numFmtId="0" fontId="145" fillId="4" borderId="45" xfId="0" applyFont="1" applyFill="1" applyBorder="1" applyAlignment="1" applyProtection="1"/>
    <xf numFmtId="0" fontId="146" fillId="4" borderId="0" xfId="0" applyFont="1" applyFill="1" applyBorder="1" applyAlignment="1" applyProtection="1"/>
    <xf numFmtId="0" fontId="138" fillId="4" borderId="0" xfId="0" applyFont="1" applyFill="1" applyBorder="1" applyAlignment="1" applyProtection="1"/>
    <xf numFmtId="0" fontId="10" fillId="0" borderId="0" xfId="0" applyFont="1" applyBorder="1" applyAlignment="1" applyProtection="1">
      <alignment vertical="center" wrapText="1"/>
      <protection hidden="1"/>
    </xf>
    <xf numFmtId="0" fontId="6" fillId="11" borderId="3" xfId="0" applyFont="1" applyFill="1" applyBorder="1" applyAlignment="1" applyProtection="1">
      <alignment horizontal="center" wrapText="1"/>
      <protection hidden="1"/>
    </xf>
    <xf numFmtId="0" fontId="6" fillId="5" borderId="3" xfId="0" applyFont="1" applyFill="1" applyBorder="1" applyAlignment="1" applyProtection="1">
      <alignment horizontal="center" wrapText="1"/>
      <protection hidden="1"/>
    </xf>
    <xf numFmtId="0" fontId="6" fillId="5" borderId="3" xfId="0" applyFont="1" applyFill="1" applyBorder="1" applyAlignment="1" applyProtection="1">
      <alignment wrapText="1"/>
      <protection hidden="1"/>
    </xf>
    <xf numFmtId="0" fontId="6" fillId="11" borderId="7" xfId="0" applyFont="1" applyFill="1" applyBorder="1" applyAlignment="1" applyProtection="1">
      <alignment horizontal="center" wrapText="1"/>
      <protection hidden="1"/>
    </xf>
    <xf numFmtId="0" fontId="121" fillId="0" borderId="0" xfId="0" applyFont="1" applyAlignment="1">
      <alignment horizontal="center"/>
    </xf>
    <xf numFmtId="0" fontId="6" fillId="0" borderId="6" xfId="0" applyFont="1" applyBorder="1" applyAlignment="1" applyProtection="1">
      <alignment horizontal="center" wrapText="1"/>
    </xf>
    <xf numFmtId="0" fontId="6" fillId="0" borderId="14" xfId="0" applyFont="1" applyBorder="1" applyAlignment="1" applyProtection="1">
      <alignment horizontal="center" wrapText="1"/>
    </xf>
    <xf numFmtId="0" fontId="6" fillId="0" borderId="7" xfId="0" applyFont="1" applyBorder="1" applyAlignment="1" applyProtection="1">
      <alignment horizontal="center" wrapText="1"/>
    </xf>
    <xf numFmtId="0" fontId="6" fillId="5" borderId="56" xfId="0" applyFont="1" applyFill="1" applyBorder="1" applyAlignment="1" applyProtection="1">
      <alignment horizontal="center" vertical="center" textRotation="90" wrapText="1"/>
    </xf>
    <xf numFmtId="0" fontId="59" fillId="12" borderId="7" xfId="0" applyFont="1" applyFill="1" applyBorder="1" applyAlignment="1" applyProtection="1">
      <alignment horizontal="center" wrapText="1"/>
    </xf>
    <xf numFmtId="0" fontId="0" fillId="11" borderId="0" xfId="0" applyFill="1" applyAlignment="1">
      <alignment horizontal="center"/>
    </xf>
    <xf numFmtId="0" fontId="0" fillId="0" borderId="3" xfId="0" applyBorder="1" applyAlignment="1" applyProtection="1">
      <alignment horizontal="center" wrapText="1"/>
    </xf>
    <xf numFmtId="0" fontId="0" fillId="0" borderId="0" xfId="0" applyAlignment="1" applyProtection="1">
      <alignment horizontal="center"/>
    </xf>
    <xf numFmtId="0" fontId="6" fillId="0" borderId="0" xfId="0" applyFont="1" applyBorder="1" applyAlignment="1" applyProtection="1">
      <alignment horizontal="center" wrapText="1"/>
    </xf>
    <xf numFmtId="0" fontId="6" fillId="12" borderId="3" xfId="0" applyFont="1" applyFill="1" applyBorder="1" applyAlignment="1" applyProtection="1">
      <alignment horizontal="center" wrapText="1"/>
      <protection hidden="1"/>
    </xf>
    <xf numFmtId="0" fontId="6" fillId="12" borderId="3" xfId="0" applyFont="1" applyFill="1" applyBorder="1" applyAlignment="1" applyProtection="1">
      <alignment wrapText="1"/>
      <protection hidden="1"/>
    </xf>
    <xf numFmtId="0" fontId="6" fillId="12" borderId="7" xfId="0" applyFont="1" applyFill="1" applyBorder="1" applyAlignment="1" applyProtection="1">
      <alignment horizontal="center" wrapText="1"/>
      <protection hidden="1"/>
    </xf>
    <xf numFmtId="0" fontId="6" fillId="11" borderId="3" xfId="0" applyFont="1" applyFill="1" applyBorder="1" applyAlignment="1" applyProtection="1">
      <alignment wrapText="1"/>
      <protection hidden="1"/>
    </xf>
    <xf numFmtId="0" fontId="0" fillId="11" borderId="3" xfId="0" applyFill="1" applyBorder="1" applyAlignment="1">
      <alignment horizontal="center"/>
    </xf>
    <xf numFmtId="0" fontId="0" fillId="11" borderId="3" xfId="0" applyFill="1" applyBorder="1" applyAlignment="1">
      <alignment horizontal="left"/>
    </xf>
    <xf numFmtId="0" fontId="0" fillId="11" borderId="3" xfId="0" applyFill="1" applyBorder="1"/>
    <xf numFmtId="0" fontId="0" fillId="11" borderId="0" xfId="0" applyFill="1" applyProtection="1">
      <protection hidden="1"/>
    </xf>
    <xf numFmtId="0" fontId="61" fillId="11" borderId="14" xfId="0" applyFont="1" applyFill="1" applyBorder="1" applyAlignment="1" applyProtection="1">
      <protection hidden="1"/>
    </xf>
    <xf numFmtId="0" fontId="28" fillId="11" borderId="7" xfId="0" applyFont="1" applyFill="1" applyBorder="1" applyAlignment="1" applyProtection="1">
      <protection hidden="1"/>
    </xf>
    <xf numFmtId="0" fontId="61" fillId="11" borderId="7" xfId="0" applyFont="1" applyFill="1" applyBorder="1" applyAlignment="1" applyProtection="1">
      <protection hidden="1"/>
    </xf>
    <xf numFmtId="0" fontId="61" fillId="11" borderId="14" xfId="0" applyFont="1" applyFill="1" applyBorder="1" applyAlignment="1" applyProtection="1">
      <alignment horizontal="center"/>
      <protection hidden="1"/>
    </xf>
    <xf numFmtId="0" fontId="108" fillId="11" borderId="14" xfId="0" applyFont="1" applyFill="1" applyBorder="1" applyAlignment="1" applyProtection="1">
      <alignment horizontal="center"/>
      <protection hidden="1"/>
    </xf>
    <xf numFmtId="0" fontId="108" fillId="11" borderId="14" xfId="0" applyFont="1" applyFill="1" applyBorder="1" applyAlignment="1" applyProtection="1">
      <protection hidden="1"/>
    </xf>
    <xf numFmtId="0" fontId="109" fillId="11" borderId="0" xfId="3" applyFont="1" applyFill="1" applyAlignment="1" applyProtection="1">
      <alignment horizontal="center"/>
      <protection hidden="1"/>
    </xf>
    <xf numFmtId="0" fontId="110" fillId="11" borderId="0" xfId="0" applyFont="1" applyFill="1" applyProtection="1">
      <protection hidden="1"/>
    </xf>
    <xf numFmtId="0" fontId="6" fillId="11" borderId="11" xfId="0" applyFont="1" applyFill="1" applyBorder="1" applyAlignment="1" applyProtection="1">
      <alignment horizontal="center"/>
      <protection hidden="1"/>
    </xf>
    <xf numFmtId="0" fontId="6" fillId="11" borderId="0" xfId="0" applyFont="1" applyFill="1" applyProtection="1">
      <protection hidden="1"/>
    </xf>
    <xf numFmtId="0" fontId="6" fillId="11" borderId="3" xfId="0" applyFont="1" applyFill="1" applyBorder="1" applyAlignment="1" applyProtection="1">
      <alignment horizontal="center"/>
      <protection hidden="1"/>
    </xf>
    <xf numFmtId="0" fontId="6" fillId="11" borderId="7" xfId="0" applyFont="1" applyFill="1" applyBorder="1" applyAlignment="1" applyProtection="1">
      <alignment horizontal="center" vertical="center"/>
      <protection hidden="1"/>
    </xf>
    <xf numFmtId="0" fontId="6" fillId="11" borderId="1" xfId="0" applyFont="1" applyFill="1" applyBorder="1" applyAlignment="1" applyProtection="1">
      <alignment horizontal="center" vertical="center"/>
      <protection hidden="1"/>
    </xf>
    <xf numFmtId="0" fontId="6" fillId="11" borderId="2" xfId="0" applyFont="1" applyFill="1" applyBorder="1" applyAlignment="1" applyProtection="1">
      <alignment horizontal="center" vertical="center"/>
      <protection hidden="1"/>
    </xf>
    <xf numFmtId="0" fontId="7" fillId="11" borderId="3" xfId="0" applyFont="1" applyFill="1" applyBorder="1" applyAlignment="1" applyProtection="1">
      <alignment horizontal="center" vertical="center" wrapText="1"/>
      <protection hidden="1"/>
    </xf>
    <xf numFmtId="0" fontId="7" fillId="11" borderId="3" xfId="0" applyFont="1" applyFill="1" applyBorder="1" applyAlignment="1" applyProtection="1">
      <alignment vertical="center" wrapText="1"/>
      <protection hidden="1"/>
    </xf>
    <xf numFmtId="0" fontId="6" fillId="11" borderId="4" xfId="0" applyFont="1" applyFill="1" applyBorder="1" applyAlignment="1" applyProtection="1">
      <alignment horizontal="center" vertical="center"/>
      <protection hidden="1"/>
    </xf>
    <xf numFmtId="0" fontId="6" fillId="11" borderId="3" xfId="0" applyFont="1" applyFill="1" applyBorder="1" applyAlignment="1" applyProtection="1">
      <alignment horizontal="left"/>
      <protection hidden="1"/>
    </xf>
    <xf numFmtId="0" fontId="6" fillId="11" borderId="0" xfId="0" applyFont="1" applyFill="1" applyAlignment="1" applyProtection="1">
      <alignment horizontal="center"/>
      <protection hidden="1"/>
    </xf>
    <xf numFmtId="0" fontId="6" fillId="11" borderId="0" xfId="0" applyFont="1" applyFill="1" applyBorder="1" applyAlignment="1" applyProtection="1">
      <alignment horizontal="center"/>
      <protection hidden="1"/>
    </xf>
    <xf numFmtId="0" fontId="6" fillId="11" borderId="3" xfId="0" applyFont="1" applyFill="1" applyBorder="1" applyAlignment="1" applyProtection="1">
      <alignment horizontal="right"/>
      <protection hidden="1"/>
    </xf>
    <xf numFmtId="0" fontId="0" fillId="11" borderId="0" xfId="0" applyFill="1" applyAlignment="1" applyProtection="1">
      <alignment horizontal="center"/>
      <protection hidden="1"/>
    </xf>
    <xf numFmtId="0" fontId="0" fillId="11" borderId="0" xfId="0" applyFill="1" applyAlignment="1" applyProtection="1">
      <alignment horizontal="left"/>
      <protection hidden="1"/>
    </xf>
    <xf numFmtId="0" fontId="6" fillId="11" borderId="3" xfId="0" applyFont="1" applyFill="1" applyBorder="1" applyAlignment="1" applyProtection="1">
      <alignment horizontal="center" vertical="center" wrapText="1"/>
      <protection hidden="1"/>
    </xf>
    <xf numFmtId="0" fontId="6" fillId="11" borderId="7" xfId="0" applyFont="1" applyFill="1" applyBorder="1" applyAlignment="1" applyProtection="1">
      <alignment horizontal="center"/>
      <protection hidden="1"/>
    </xf>
    <xf numFmtId="0" fontId="121" fillId="0" borderId="0" xfId="0" applyFont="1" applyAlignment="1">
      <alignment wrapText="1"/>
    </xf>
    <xf numFmtId="0" fontId="137" fillId="0" borderId="0" xfId="0" applyFont="1" applyAlignment="1"/>
    <xf numFmtId="0" fontId="86" fillId="9" borderId="57" xfId="0" applyFont="1" applyFill="1" applyBorder="1" applyAlignment="1" applyProtection="1">
      <alignment horizontal="center" vertical="center" wrapText="1"/>
    </xf>
    <xf numFmtId="0" fontId="92" fillId="9" borderId="57" xfId="0" applyFont="1" applyFill="1" applyBorder="1" applyAlignment="1" applyProtection="1">
      <alignment horizontal="center" vertical="center" wrapText="1"/>
    </xf>
    <xf numFmtId="0" fontId="86" fillId="9" borderId="58" xfId="0" applyFont="1" applyFill="1" applyBorder="1" applyAlignment="1" applyProtection="1">
      <alignment horizontal="center" vertical="center" wrapText="1"/>
    </xf>
    <xf numFmtId="0" fontId="84" fillId="9" borderId="58" xfId="0" applyFont="1" applyFill="1" applyBorder="1" applyAlignment="1" applyProtection="1">
      <alignment horizontal="center" vertical="center" wrapText="1"/>
    </xf>
    <xf numFmtId="0" fontId="86" fillId="9" borderId="92" xfId="0" applyFont="1" applyFill="1" applyBorder="1" applyAlignment="1" applyProtection="1">
      <alignment horizontal="center" vertical="center" wrapText="1"/>
    </xf>
    <xf numFmtId="0" fontId="86" fillId="9" borderId="3" xfId="0" applyFont="1" applyFill="1" applyBorder="1" applyAlignment="1" applyProtection="1">
      <alignment horizontal="center" vertical="center" wrapText="1"/>
    </xf>
    <xf numFmtId="0" fontId="86" fillId="9" borderId="6" xfId="0" applyFont="1" applyFill="1" applyBorder="1" applyAlignment="1" applyProtection="1">
      <alignment horizontal="center" vertical="center" wrapText="1"/>
    </xf>
    <xf numFmtId="0" fontId="0" fillId="0" borderId="0" xfId="0" applyProtection="1">
      <protection locked="0"/>
    </xf>
    <xf numFmtId="0" fontId="0" fillId="0" borderId="3" xfId="0" applyBorder="1" applyProtection="1">
      <protection locked="0"/>
    </xf>
    <xf numFmtId="0" fontId="0" fillId="0" borderId="0" xfId="0" applyBorder="1" applyProtection="1">
      <protection locked="0"/>
    </xf>
    <xf numFmtId="0" fontId="0" fillId="0" borderId="0" xfId="0" applyBorder="1" applyAlignment="1" applyProtection="1">
      <alignment horizontal="center"/>
      <protection locked="0"/>
    </xf>
    <xf numFmtId="0" fontId="6" fillId="9" borderId="3" xfId="0" applyFont="1" applyFill="1" applyBorder="1" applyProtection="1">
      <protection hidden="1"/>
    </xf>
    <xf numFmtId="0" fontId="6" fillId="9" borderId="3" xfId="0" applyFont="1" applyFill="1" applyBorder="1" applyAlignment="1" applyProtection="1">
      <alignment horizontal="center"/>
      <protection hidden="1"/>
    </xf>
    <xf numFmtId="0" fontId="6" fillId="0" borderId="0" xfId="0" applyFont="1" applyBorder="1" applyProtection="1">
      <protection locked="0"/>
    </xf>
    <xf numFmtId="0" fontId="6" fillId="0" borderId="0" xfId="0" applyFont="1" applyBorder="1" applyAlignment="1" applyProtection="1">
      <alignment horizontal="center"/>
      <protection locked="0"/>
    </xf>
    <xf numFmtId="0" fontId="6" fillId="9" borderId="10" xfId="0" applyFont="1" applyFill="1" applyBorder="1" applyProtection="1">
      <protection hidden="1"/>
    </xf>
    <xf numFmtId="0" fontId="6" fillId="9" borderId="15" xfId="0" applyFont="1" applyFill="1" applyBorder="1" applyAlignment="1" applyProtection="1">
      <alignment horizontal="center"/>
      <protection hidden="1"/>
    </xf>
    <xf numFmtId="0" fontId="6" fillId="9" borderId="11" xfId="0" applyFont="1" applyFill="1" applyBorder="1" applyAlignment="1" applyProtection="1">
      <alignment horizontal="center"/>
      <protection hidden="1"/>
    </xf>
    <xf numFmtId="0" fontId="6" fillId="9" borderId="13" xfId="0" applyFont="1" applyFill="1" applyBorder="1" applyProtection="1">
      <protection hidden="1"/>
    </xf>
    <xf numFmtId="0" fontId="6" fillId="9" borderId="5" xfId="0" applyFont="1" applyFill="1" applyBorder="1" applyAlignment="1" applyProtection="1">
      <alignment horizontal="center"/>
      <protection hidden="1"/>
    </xf>
    <xf numFmtId="0" fontId="6" fillId="9" borderId="12" xfId="0" applyFont="1" applyFill="1" applyBorder="1" applyAlignment="1" applyProtection="1">
      <alignment horizontal="center"/>
      <protection hidden="1"/>
    </xf>
    <xf numFmtId="0" fontId="153" fillId="0" borderId="0" xfId="0" applyFont="1" applyFill="1" applyBorder="1" applyAlignment="1" applyProtection="1">
      <alignment horizontal="center"/>
      <protection locked="0"/>
    </xf>
    <xf numFmtId="0" fontId="6" fillId="9" borderId="110" xfId="0" applyFont="1" applyFill="1" applyBorder="1" applyAlignment="1" applyProtection="1">
      <alignment horizontal="center"/>
      <protection hidden="1"/>
    </xf>
    <xf numFmtId="0" fontId="6" fillId="11" borderId="7" xfId="0" applyFont="1" applyFill="1" applyBorder="1" applyAlignment="1" applyProtection="1">
      <alignment horizontal="center"/>
      <protection hidden="1"/>
    </xf>
    <xf numFmtId="0" fontId="6" fillId="11" borderId="3" xfId="0" applyFont="1" applyFill="1" applyBorder="1" applyAlignment="1" applyProtection="1">
      <alignment horizontal="center"/>
      <protection hidden="1"/>
    </xf>
    <xf numFmtId="0" fontId="26" fillId="3" borderId="136" xfId="0" applyFont="1" applyFill="1" applyBorder="1" applyAlignment="1" applyProtection="1">
      <alignment horizontal="center"/>
    </xf>
    <xf numFmtId="0" fontId="94" fillId="11" borderId="4" xfId="0" applyFont="1" applyFill="1" applyBorder="1" applyAlignment="1" applyProtection="1">
      <alignment horizontal="center" vertical="center"/>
      <protection hidden="1"/>
    </xf>
    <xf numFmtId="0" fontId="94" fillId="11" borderId="0" xfId="0" applyFont="1" applyFill="1" applyProtection="1">
      <protection hidden="1"/>
    </xf>
    <xf numFmtId="0" fontId="23" fillId="11" borderId="0" xfId="0" applyFont="1" applyFill="1" applyProtection="1">
      <protection hidden="1"/>
    </xf>
    <xf numFmtId="0" fontId="23" fillId="11" borderId="0" xfId="0" applyFont="1" applyFill="1"/>
    <xf numFmtId="0" fontId="63" fillId="0" borderId="0" xfId="0" applyFont="1" applyFill="1" applyBorder="1" applyAlignment="1" applyProtection="1">
      <alignment horizontal="center" vertical="center"/>
    </xf>
    <xf numFmtId="0" fontId="63" fillId="0" borderId="49" xfId="0" applyFont="1" applyFill="1" applyBorder="1" applyAlignment="1" applyProtection="1">
      <alignment horizontal="center" vertical="center"/>
    </xf>
    <xf numFmtId="0" fontId="63" fillId="0" borderId="45" xfId="0" applyFont="1" applyFill="1" applyBorder="1" applyAlignment="1" applyProtection="1">
      <alignment horizontal="center" vertical="center"/>
    </xf>
    <xf numFmtId="0" fontId="6" fillId="0" borderId="49" xfId="0" applyFont="1" applyBorder="1" applyAlignment="1" applyProtection="1">
      <alignment vertical="center"/>
      <protection hidden="1"/>
    </xf>
    <xf numFmtId="0" fontId="121" fillId="0" borderId="0" xfId="0" applyFont="1" applyAlignment="1">
      <alignment horizontal="left"/>
    </xf>
    <xf numFmtId="0" fontId="121" fillId="0" borderId="0" xfId="0" applyFont="1" applyAlignment="1">
      <alignment horizontal="center"/>
    </xf>
    <xf numFmtId="0" fontId="121" fillId="0" borderId="0" xfId="0" applyFont="1" applyAlignment="1">
      <alignment horizontal="center" wrapText="1"/>
    </xf>
    <xf numFmtId="0" fontId="128" fillId="0" borderId="0" xfId="0" applyFont="1" applyAlignment="1">
      <alignment horizontal="left"/>
    </xf>
    <xf numFmtId="0" fontId="149" fillId="0" borderId="0" xfId="0" applyFont="1" applyAlignment="1">
      <alignment horizontal="left"/>
    </xf>
    <xf numFmtId="0" fontId="127" fillId="0" borderId="0" xfId="0" applyFont="1" applyAlignment="1">
      <alignment horizontal="left"/>
    </xf>
    <xf numFmtId="0" fontId="124" fillId="0" borderId="0" xfId="0" applyFont="1" applyAlignment="1">
      <alignment horizontal="left"/>
    </xf>
    <xf numFmtId="0" fontId="122" fillId="0" borderId="0" xfId="0" applyFont="1" applyAlignment="1">
      <alignment horizontal="left" wrapText="1"/>
    </xf>
    <xf numFmtId="0" fontId="121" fillId="0" borderId="0" xfId="0" applyFont="1" applyAlignment="1">
      <alignment horizontal="left" wrapText="1"/>
    </xf>
    <xf numFmtId="0" fontId="120" fillId="0" borderId="0" xfId="0" applyFont="1" applyAlignment="1">
      <alignment horizontal="center"/>
    </xf>
    <xf numFmtId="0" fontId="124" fillId="0" borderId="0" xfId="0" applyFont="1" applyAlignment="1">
      <alignment horizontal="left" wrapText="1"/>
    </xf>
    <xf numFmtId="0" fontId="150" fillId="0" borderId="0" xfId="0" applyFont="1" applyAlignment="1">
      <alignment horizontal="left"/>
    </xf>
    <xf numFmtId="0" fontId="121" fillId="0" borderId="0" xfId="0" applyNumberFormat="1" applyFont="1" applyAlignment="1">
      <alignment horizontal="left"/>
    </xf>
    <xf numFmtId="0" fontId="126" fillId="0" borderId="0" xfId="0" applyFont="1" applyAlignment="1">
      <alignment horizontal="left"/>
    </xf>
    <xf numFmtId="0" fontId="121" fillId="0" borderId="0" xfId="0" applyFont="1" applyAlignment="1"/>
    <xf numFmtId="0" fontId="158" fillId="0" borderId="0" xfId="0" applyFont="1" applyAlignment="1">
      <alignment horizontal="center"/>
    </xf>
    <xf numFmtId="0" fontId="160" fillId="4" borderId="0" xfId="0" applyFont="1" applyFill="1" applyAlignment="1">
      <alignment horizontal="center"/>
    </xf>
    <xf numFmtId="0" fontId="0" fillId="4" borderId="51" xfId="0" applyFill="1" applyBorder="1"/>
    <xf numFmtId="0" fontId="0" fillId="4" borderId="124" xfId="0" applyFill="1" applyBorder="1"/>
    <xf numFmtId="0" fontId="38" fillId="4" borderId="46" xfId="0" applyFont="1" applyFill="1" applyBorder="1" applyAlignment="1" applyProtection="1">
      <alignment horizontal="center" wrapText="1"/>
    </xf>
    <xf numFmtId="0" fontId="38" fillId="4" borderId="47" xfId="0" applyFont="1" applyFill="1" applyBorder="1" applyAlignment="1" applyProtection="1">
      <alignment horizontal="center" wrapText="1"/>
    </xf>
    <xf numFmtId="0" fontId="38" fillId="4" borderId="48" xfId="0" applyFont="1" applyFill="1" applyBorder="1" applyAlignment="1" applyProtection="1">
      <alignment horizontal="center" wrapText="1"/>
    </xf>
    <xf numFmtId="0" fontId="39" fillId="4" borderId="49" xfId="0" applyFont="1" applyFill="1" applyBorder="1" applyAlignment="1" applyProtection="1">
      <alignment horizontal="center" wrapText="1"/>
    </xf>
    <xf numFmtId="0" fontId="39" fillId="4" borderId="0" xfId="0" applyFont="1" applyFill="1" applyBorder="1" applyAlignment="1" applyProtection="1">
      <alignment horizontal="center" wrapText="1"/>
    </xf>
    <xf numFmtId="0" fontId="39" fillId="4" borderId="45" xfId="0" applyFont="1" applyFill="1" applyBorder="1" applyAlignment="1" applyProtection="1">
      <alignment horizontal="center" wrapText="1"/>
    </xf>
    <xf numFmtId="0" fontId="41" fillId="4" borderId="49" xfId="0" applyFont="1" applyFill="1" applyBorder="1" applyAlignment="1" applyProtection="1">
      <alignment horizontal="center"/>
    </xf>
    <xf numFmtId="0" fontId="41" fillId="4" borderId="0" xfId="0" applyFont="1" applyFill="1" applyBorder="1" applyAlignment="1" applyProtection="1">
      <alignment horizontal="center"/>
    </xf>
    <xf numFmtId="0" fontId="41" fillId="4" borderId="45" xfId="0" applyFont="1" applyFill="1" applyBorder="1" applyAlignment="1" applyProtection="1">
      <alignment horizontal="center"/>
    </xf>
    <xf numFmtId="0" fontId="31" fillId="4" borderId="49" xfId="0" applyFont="1" applyFill="1" applyBorder="1" applyAlignment="1" applyProtection="1">
      <alignment horizontal="center"/>
    </xf>
    <xf numFmtId="0" fontId="31" fillId="4" borderId="0" xfId="0" applyFont="1" applyFill="1" applyBorder="1" applyAlignment="1" applyProtection="1">
      <alignment horizontal="center"/>
    </xf>
    <xf numFmtId="0" fontId="31" fillId="4" borderId="45" xfId="0" applyFont="1" applyFill="1" applyBorder="1" applyAlignment="1" applyProtection="1">
      <alignment horizontal="center"/>
    </xf>
    <xf numFmtId="0" fontId="27" fillId="4" borderId="0" xfId="0" applyFont="1" applyFill="1" applyBorder="1" applyAlignment="1" applyProtection="1">
      <alignment horizontal="center"/>
    </xf>
    <xf numFmtId="0" fontId="43" fillId="4" borderId="0" xfId="0" applyFont="1" applyFill="1" applyBorder="1" applyAlignment="1" applyProtection="1">
      <alignment horizontal="center"/>
    </xf>
    <xf numFmtId="0" fontId="48" fillId="11" borderId="49" xfId="0" applyFont="1" applyFill="1" applyBorder="1" applyAlignment="1">
      <alignment horizontal="left" vertical="top"/>
    </xf>
    <xf numFmtId="0" fontId="48" fillId="11" borderId="0" xfId="0" applyFont="1" applyFill="1" applyBorder="1" applyAlignment="1">
      <alignment horizontal="left" vertical="top"/>
    </xf>
    <xf numFmtId="0" fontId="24" fillId="11" borderId="42" xfId="2" applyFont="1" applyFill="1" applyBorder="1" applyAlignment="1" applyProtection="1">
      <alignment horizontal="left" vertical="top" wrapText="1"/>
      <protection locked="0"/>
    </xf>
    <xf numFmtId="0" fontId="24" fillId="11" borderId="43" xfId="2" applyFont="1" applyFill="1" applyBorder="1" applyAlignment="1" applyProtection="1">
      <alignment horizontal="left" vertical="top" wrapText="1"/>
      <protection locked="0"/>
    </xf>
    <xf numFmtId="0" fontId="24" fillId="11" borderId="44" xfId="2" applyFont="1" applyFill="1" applyBorder="1" applyAlignment="1" applyProtection="1">
      <alignment horizontal="left" vertical="top" wrapText="1"/>
      <protection locked="0"/>
    </xf>
    <xf numFmtId="0" fontId="48" fillId="11" borderId="0" xfId="0" applyFont="1" applyFill="1" applyAlignment="1">
      <alignment horizontal="left"/>
    </xf>
    <xf numFmtId="0" fontId="27" fillId="11" borderId="42" xfId="0" applyFont="1" applyFill="1" applyBorder="1" applyAlignment="1" applyProtection="1">
      <alignment horizontal="center"/>
      <protection locked="0"/>
    </xf>
    <xf numFmtId="0" fontId="27" fillId="11" borderId="43" xfId="0" applyFont="1" applyFill="1" applyBorder="1" applyAlignment="1" applyProtection="1">
      <alignment horizontal="center"/>
      <protection locked="0"/>
    </xf>
    <xf numFmtId="0" fontId="27" fillId="11" borderId="44" xfId="0" applyFont="1" applyFill="1" applyBorder="1" applyAlignment="1" applyProtection="1">
      <alignment horizontal="center"/>
      <protection locked="0"/>
    </xf>
    <xf numFmtId="0" fontId="48" fillId="11" borderId="42" xfId="0" applyFont="1" applyFill="1" applyBorder="1" applyAlignment="1" applyProtection="1">
      <alignment horizontal="left"/>
      <protection locked="0"/>
    </xf>
    <xf numFmtId="0" fontId="48" fillId="11" borderId="43" xfId="0" applyFont="1" applyFill="1" applyBorder="1" applyAlignment="1" applyProtection="1">
      <alignment horizontal="left"/>
      <protection locked="0"/>
    </xf>
    <xf numFmtId="0" fontId="48" fillId="11" borderId="44" xfId="0" applyFont="1" applyFill="1" applyBorder="1" applyAlignment="1" applyProtection="1">
      <alignment horizontal="left"/>
      <protection locked="0"/>
    </xf>
    <xf numFmtId="0" fontId="107" fillId="11" borderId="0" xfId="0" applyFont="1" applyFill="1" applyAlignment="1">
      <alignment horizontal="center"/>
    </xf>
    <xf numFmtId="0" fontId="47" fillId="11" borderId="42" xfId="0" applyFont="1" applyFill="1" applyBorder="1" applyAlignment="1" applyProtection="1">
      <alignment horizontal="left"/>
      <protection locked="0"/>
    </xf>
    <xf numFmtId="0" fontId="47" fillId="11" borderId="43" xfId="0" applyFont="1" applyFill="1" applyBorder="1" applyAlignment="1" applyProtection="1">
      <alignment horizontal="left"/>
      <protection locked="0"/>
    </xf>
    <xf numFmtId="0" fontId="47" fillId="11" borderId="44" xfId="0" applyFont="1" applyFill="1" applyBorder="1" applyAlignment="1" applyProtection="1">
      <alignment horizontal="left"/>
      <protection locked="0"/>
    </xf>
    <xf numFmtId="0" fontId="115" fillId="11" borderId="42" xfId="3" applyFont="1" applyFill="1" applyBorder="1" applyAlignment="1" applyProtection="1">
      <alignment horizontal="left"/>
      <protection locked="0"/>
    </xf>
    <xf numFmtId="0" fontId="115" fillId="11" borderId="43" xfId="3" applyFont="1" applyFill="1" applyBorder="1" applyAlignment="1" applyProtection="1">
      <alignment horizontal="left"/>
      <protection locked="0"/>
    </xf>
    <xf numFmtId="0" fontId="115" fillId="11" borderId="44" xfId="3" applyFont="1" applyFill="1" applyBorder="1" applyAlignment="1" applyProtection="1">
      <alignment horizontal="left"/>
      <protection locked="0"/>
    </xf>
    <xf numFmtId="0" fontId="105" fillId="11" borderId="0" xfId="0" applyFont="1" applyFill="1" applyAlignment="1">
      <alignment horizontal="center"/>
    </xf>
    <xf numFmtId="0" fontId="106" fillId="11" borderId="0" xfId="0" applyFont="1" applyFill="1" applyAlignment="1">
      <alignment horizontal="center"/>
    </xf>
    <xf numFmtId="0" fontId="113" fillId="11" borderId="42" xfId="0" applyFont="1" applyFill="1" applyBorder="1" applyAlignment="1" applyProtection="1">
      <alignment horizontal="left"/>
      <protection locked="0"/>
    </xf>
    <xf numFmtId="0" fontId="113" fillId="11" borderId="43" xfId="0" applyFont="1" applyFill="1" applyBorder="1" applyAlignment="1" applyProtection="1">
      <alignment horizontal="left"/>
      <protection locked="0"/>
    </xf>
    <xf numFmtId="0" fontId="113" fillId="11" borderId="44" xfId="0" applyFont="1" applyFill="1" applyBorder="1" applyAlignment="1" applyProtection="1">
      <alignment horizontal="left"/>
      <protection locked="0"/>
    </xf>
    <xf numFmtId="0" fontId="114" fillId="11" borderId="0" xfId="0" applyFont="1" applyFill="1" applyBorder="1" applyAlignment="1">
      <alignment horizontal="left"/>
    </xf>
    <xf numFmtId="0" fontId="48" fillId="11" borderId="0" xfId="0" applyFont="1" applyFill="1" applyAlignment="1">
      <alignment horizontal="center"/>
    </xf>
    <xf numFmtId="0" fontId="54" fillId="0" borderId="1" xfId="0" applyFont="1" applyBorder="1" applyAlignment="1" applyProtection="1">
      <alignment horizontal="center" vertical="center" wrapText="1"/>
    </xf>
    <xf numFmtId="0" fontId="54" fillId="0" borderId="2" xfId="0" applyFont="1" applyBorder="1" applyAlignment="1" applyProtection="1">
      <alignment horizontal="center" vertical="center" wrapText="1"/>
    </xf>
    <xf numFmtId="0" fontId="54" fillId="0" borderId="4" xfId="0" applyFont="1" applyBorder="1" applyAlignment="1" applyProtection="1">
      <alignment horizontal="center" vertical="center" wrapText="1"/>
    </xf>
    <xf numFmtId="0" fontId="102" fillId="9" borderId="0" xfId="0" applyFont="1" applyFill="1" applyAlignment="1" applyProtection="1">
      <alignment horizontal="center"/>
      <protection hidden="1"/>
    </xf>
    <xf numFmtId="0" fontId="4" fillId="3" borderId="1" xfId="0" applyFont="1" applyFill="1" applyBorder="1" applyAlignment="1" applyProtection="1">
      <alignment horizontal="center" vertical="center" wrapText="1"/>
    </xf>
    <xf numFmtId="0" fontId="4" fillId="3" borderId="4" xfId="0" applyFont="1" applyFill="1" applyBorder="1" applyAlignment="1" applyProtection="1">
      <alignment horizontal="center" vertical="center" wrapText="1"/>
    </xf>
    <xf numFmtId="0" fontId="4" fillId="3" borderId="13" xfId="0" applyFont="1" applyFill="1" applyBorder="1" applyAlignment="1" applyProtection="1">
      <alignment horizontal="left" vertical="center" wrapText="1"/>
      <protection locked="0"/>
    </xf>
    <xf numFmtId="0" fontId="4" fillId="3" borderId="12" xfId="0" applyFont="1" applyFill="1" applyBorder="1" applyAlignment="1" applyProtection="1">
      <alignment horizontal="left" vertical="center" wrapText="1"/>
      <protection locked="0"/>
    </xf>
    <xf numFmtId="0" fontId="4" fillId="3" borderId="6" xfId="0" applyFont="1" applyFill="1" applyBorder="1" applyAlignment="1" applyProtection="1">
      <alignment horizontal="left" vertical="center"/>
      <protection locked="0"/>
    </xf>
    <xf numFmtId="0" fontId="4" fillId="3" borderId="7" xfId="0" applyFont="1" applyFill="1" applyBorder="1" applyAlignment="1" applyProtection="1">
      <alignment horizontal="left" vertical="center"/>
      <protection locked="0"/>
    </xf>
    <xf numFmtId="166" fontId="4" fillId="3" borderId="6" xfId="0" applyNumberFormat="1" applyFont="1" applyFill="1" applyBorder="1" applyAlignment="1" applyProtection="1">
      <alignment horizontal="left" vertical="center"/>
      <protection locked="0"/>
    </xf>
    <xf numFmtId="166" fontId="4" fillId="3" borderId="7" xfId="0" applyNumberFormat="1" applyFont="1" applyFill="1" applyBorder="1" applyAlignment="1" applyProtection="1">
      <alignment horizontal="left" vertical="center"/>
      <protection locked="0"/>
    </xf>
    <xf numFmtId="0" fontId="85" fillId="3" borderId="5" xfId="0" applyFont="1" applyFill="1" applyBorder="1" applyAlignment="1" applyProtection="1">
      <alignment horizontal="center" vertical="center" wrapText="1"/>
      <protection locked="0"/>
    </xf>
    <xf numFmtId="0" fontId="112" fillId="0" borderId="8" xfId="0" applyFont="1" applyBorder="1" applyAlignment="1" applyProtection="1">
      <alignment horizontal="center"/>
      <protection locked="0"/>
    </xf>
    <xf numFmtId="0" fontId="112" fillId="0" borderId="0" xfId="0" applyFont="1" applyBorder="1" applyAlignment="1" applyProtection="1">
      <alignment horizontal="center"/>
      <protection locked="0"/>
    </xf>
    <xf numFmtId="0" fontId="112" fillId="0" borderId="9" xfId="0" applyFont="1" applyBorder="1" applyAlignment="1" applyProtection="1">
      <alignment horizontal="center"/>
      <protection locked="0"/>
    </xf>
    <xf numFmtId="0" fontId="59" fillId="0" borderId="6" xfId="0" applyFont="1" applyFill="1" applyBorder="1" applyAlignment="1" applyProtection="1">
      <alignment horizontal="center" wrapText="1"/>
      <protection locked="0"/>
    </xf>
    <xf numFmtId="0" fontId="59" fillId="0" borderId="14" xfId="0" applyFont="1" applyFill="1" applyBorder="1" applyAlignment="1" applyProtection="1">
      <alignment horizontal="center" wrapText="1"/>
      <protection locked="0"/>
    </xf>
    <xf numFmtId="0" fontId="6" fillId="12" borderId="128" xfId="0" applyFont="1" applyFill="1" applyBorder="1" applyAlignment="1" applyProtection="1">
      <alignment horizontal="center" vertical="center" textRotation="90" wrapText="1"/>
    </xf>
    <xf numFmtId="0" fontId="6" fillId="12" borderId="131" xfId="0" applyFont="1" applyFill="1" applyBorder="1" applyAlignment="1" applyProtection="1">
      <alignment horizontal="center" vertical="center" textRotation="90" wrapText="1"/>
    </xf>
    <xf numFmtId="0" fontId="6" fillId="12" borderId="130" xfId="0" applyFont="1" applyFill="1" applyBorder="1" applyAlignment="1" applyProtection="1">
      <alignment horizontal="center" vertical="center" textRotation="90" wrapText="1"/>
    </xf>
    <xf numFmtId="0" fontId="6" fillId="11" borderId="58" xfId="0" applyFont="1" applyFill="1" applyBorder="1" applyAlignment="1" applyProtection="1">
      <alignment horizontal="center" vertical="center" textRotation="90" wrapText="1"/>
    </xf>
    <xf numFmtId="0" fontId="6" fillId="11" borderId="60" xfId="0" applyFont="1" applyFill="1" applyBorder="1" applyAlignment="1" applyProtection="1">
      <alignment horizontal="center" vertical="center" textRotation="90" wrapText="1"/>
    </xf>
    <xf numFmtId="0" fontId="6" fillId="11" borderId="59" xfId="0" applyFont="1" applyFill="1" applyBorder="1" applyAlignment="1" applyProtection="1">
      <alignment horizontal="center" vertical="center" textRotation="90" wrapText="1"/>
    </xf>
    <xf numFmtId="0" fontId="6" fillId="12" borderId="127" xfId="0" applyFont="1" applyFill="1" applyBorder="1" applyAlignment="1" applyProtection="1">
      <alignment horizontal="center" vertical="center" wrapText="1"/>
    </xf>
    <xf numFmtId="0" fontId="6" fillId="12" borderId="128" xfId="0" applyFont="1" applyFill="1" applyBorder="1" applyAlignment="1" applyProtection="1">
      <alignment horizontal="center" vertical="center" wrapText="1"/>
    </xf>
    <xf numFmtId="0" fontId="6" fillId="12" borderId="129" xfId="0" applyFont="1" applyFill="1" applyBorder="1" applyAlignment="1" applyProtection="1">
      <alignment horizontal="center" vertical="center" wrapText="1"/>
    </xf>
    <xf numFmtId="0" fontId="6" fillId="12" borderId="130" xfId="0" applyFont="1" applyFill="1" applyBorder="1" applyAlignment="1" applyProtection="1">
      <alignment horizontal="center" vertical="center" wrapText="1"/>
    </xf>
    <xf numFmtId="0" fontId="6" fillId="12" borderId="62" xfId="0" applyFont="1" applyFill="1" applyBorder="1" applyAlignment="1" applyProtection="1">
      <alignment horizontal="center" wrapText="1"/>
    </xf>
    <xf numFmtId="0" fontId="6" fillId="12" borderId="63" xfId="0" applyFont="1" applyFill="1" applyBorder="1" applyAlignment="1" applyProtection="1">
      <alignment horizontal="center" wrapText="1"/>
    </xf>
    <xf numFmtId="0" fontId="6" fillId="12" borderId="64" xfId="0" applyFont="1" applyFill="1" applyBorder="1" applyAlignment="1" applyProtection="1">
      <alignment horizontal="center" wrapText="1"/>
    </xf>
    <xf numFmtId="0" fontId="59" fillId="12" borderId="8" xfId="0" applyFont="1" applyFill="1" applyBorder="1" applyAlignment="1" applyProtection="1">
      <alignment horizontal="center" wrapText="1"/>
    </xf>
    <xf numFmtId="0" fontId="59" fillId="12" borderId="0" xfId="0" applyFont="1" applyFill="1" applyBorder="1" applyAlignment="1" applyProtection="1">
      <alignment horizontal="center" wrapText="1"/>
    </xf>
    <xf numFmtId="0" fontId="59" fillId="12" borderId="9" xfId="0" applyFont="1" applyFill="1" applyBorder="1" applyAlignment="1" applyProtection="1">
      <alignment horizontal="center" wrapText="1"/>
    </xf>
    <xf numFmtId="0" fontId="59" fillId="0" borderId="5" xfId="0" applyFont="1" applyBorder="1" applyAlignment="1" applyProtection="1">
      <alignment horizontal="center" wrapText="1"/>
      <protection locked="0"/>
    </xf>
    <xf numFmtId="0" fontId="59" fillId="0" borderId="12" xfId="0" applyFont="1" applyBorder="1" applyAlignment="1" applyProtection="1">
      <alignment horizontal="center" wrapText="1"/>
      <protection locked="0"/>
    </xf>
    <xf numFmtId="0" fontId="6" fillId="11" borderId="58" xfId="0" applyFont="1" applyFill="1" applyBorder="1" applyAlignment="1" applyProtection="1">
      <alignment horizontal="center" vertical="center" wrapText="1"/>
    </xf>
    <xf numFmtId="0" fontId="6" fillId="11" borderId="59" xfId="0" applyFont="1" applyFill="1" applyBorder="1" applyAlignment="1" applyProtection="1">
      <alignment horizontal="center" vertical="center" wrapText="1"/>
    </xf>
    <xf numFmtId="0" fontId="26" fillId="11" borderId="66" xfId="0" applyFont="1" applyFill="1" applyBorder="1" applyAlignment="1" applyProtection="1">
      <alignment horizontal="center" wrapText="1"/>
    </xf>
    <xf numFmtId="0" fontId="26" fillId="11" borderId="67" xfId="0" applyFont="1" applyFill="1" applyBorder="1" applyAlignment="1" applyProtection="1">
      <alignment horizontal="center" wrapText="1"/>
    </xf>
    <xf numFmtId="0" fontId="62" fillId="11" borderId="96" xfId="0" applyFont="1" applyFill="1" applyBorder="1" applyAlignment="1" applyProtection="1">
      <alignment horizontal="center" wrapText="1"/>
    </xf>
    <xf numFmtId="0" fontId="62" fillId="11" borderId="80" xfId="0" applyFont="1" applyFill="1" applyBorder="1" applyAlignment="1" applyProtection="1">
      <alignment horizontal="center" wrapText="1"/>
    </xf>
    <xf numFmtId="0" fontId="6" fillId="12" borderId="62" xfId="0" applyFont="1" applyFill="1" applyBorder="1" applyAlignment="1" applyProtection="1">
      <alignment horizontal="center" vertical="center" wrapText="1"/>
      <protection locked="0"/>
    </xf>
    <xf numFmtId="0" fontId="6" fillId="12" borderId="63" xfId="0" applyFont="1" applyFill="1" applyBorder="1" applyAlignment="1" applyProtection="1">
      <alignment horizontal="center" vertical="center" wrapText="1"/>
      <protection locked="0"/>
    </xf>
    <xf numFmtId="0" fontId="6" fillId="12" borderId="64" xfId="0" applyFont="1" applyFill="1" applyBorder="1" applyAlignment="1" applyProtection="1">
      <alignment horizontal="center" vertical="center" wrapText="1"/>
      <protection locked="0"/>
    </xf>
    <xf numFmtId="0" fontId="6" fillId="11" borderId="133" xfId="0" applyFont="1" applyFill="1" applyBorder="1" applyAlignment="1" applyProtection="1">
      <alignment horizontal="center" vertical="center" textRotation="90" wrapText="1"/>
    </xf>
    <xf numFmtId="0" fontId="6" fillId="11" borderId="152" xfId="0" applyFont="1" applyFill="1" applyBorder="1" applyAlignment="1" applyProtection="1">
      <alignment horizontal="center" vertical="center" textRotation="90" wrapText="1"/>
    </xf>
    <xf numFmtId="0" fontId="6" fillId="11" borderId="134" xfId="0" applyFont="1" applyFill="1" applyBorder="1" applyAlignment="1" applyProtection="1">
      <alignment horizontal="center" vertical="center" textRotation="90" wrapText="1"/>
    </xf>
    <xf numFmtId="0" fontId="6" fillId="12" borderId="58" xfId="0" applyFont="1" applyFill="1" applyBorder="1" applyAlignment="1" applyProtection="1">
      <alignment horizontal="center" vertical="center" textRotation="90" wrapText="1"/>
    </xf>
    <xf numFmtId="0" fontId="6" fillId="12" borderId="60" xfId="0" applyFont="1" applyFill="1" applyBorder="1" applyAlignment="1" applyProtection="1">
      <alignment horizontal="center" vertical="center" textRotation="90" wrapText="1"/>
    </xf>
    <xf numFmtId="0" fontId="6" fillId="12" borderId="59" xfId="0" applyFont="1" applyFill="1" applyBorder="1" applyAlignment="1" applyProtection="1">
      <alignment horizontal="center" vertical="center" textRotation="90" wrapText="1"/>
    </xf>
    <xf numFmtId="0" fontId="6" fillId="0" borderId="6" xfId="0" applyFont="1" applyBorder="1" applyAlignment="1" applyProtection="1">
      <alignment horizontal="center" wrapText="1"/>
    </xf>
    <xf numFmtId="0" fontId="6" fillId="0" borderId="14" xfId="0" applyFont="1" applyBorder="1" applyAlignment="1" applyProtection="1">
      <alignment horizontal="center" wrapText="1"/>
    </xf>
    <xf numFmtId="0" fontId="6" fillId="0" borderId="7" xfId="0" applyFont="1" applyBorder="1" applyAlignment="1" applyProtection="1">
      <alignment horizontal="center" wrapText="1"/>
    </xf>
    <xf numFmtId="0" fontId="58" fillId="0" borderId="85" xfId="4" applyFont="1" applyBorder="1" applyAlignment="1" applyProtection="1">
      <alignment horizontal="center" wrapText="1"/>
      <protection locked="0"/>
    </xf>
    <xf numFmtId="0" fontId="0" fillId="0" borderId="14" xfId="0" applyBorder="1"/>
    <xf numFmtId="0" fontId="0" fillId="0" borderId="7" xfId="0" applyBorder="1"/>
    <xf numFmtId="0" fontId="48" fillId="5" borderId="8" xfId="0" applyFont="1" applyFill="1" applyBorder="1" applyAlignment="1" applyProtection="1">
      <alignment horizontal="center" wrapText="1"/>
      <protection hidden="1"/>
    </xf>
    <xf numFmtId="0" fontId="48" fillId="5" borderId="0" xfId="0" applyFont="1" applyFill="1" applyAlignment="1" applyProtection="1">
      <alignment horizontal="center" wrapText="1"/>
      <protection hidden="1"/>
    </xf>
    <xf numFmtId="0" fontId="48" fillId="12" borderId="67" xfId="0" applyFont="1" applyFill="1" applyBorder="1" applyAlignment="1" applyProtection="1">
      <alignment horizontal="center" wrapText="1"/>
    </xf>
    <xf numFmtId="0" fontId="58" fillId="0" borderId="5" xfId="4" applyFont="1" applyBorder="1" applyAlignment="1" applyProtection="1">
      <alignment horizontal="center" wrapText="1"/>
      <protection locked="0"/>
    </xf>
    <xf numFmtId="0" fontId="6" fillId="5" borderId="56" xfId="0" applyFont="1" applyFill="1" applyBorder="1" applyAlignment="1" applyProtection="1">
      <alignment horizontal="center" vertical="center" wrapText="1"/>
    </xf>
    <xf numFmtId="0" fontId="6" fillId="5" borderId="62" xfId="0" applyFont="1" applyFill="1" applyBorder="1" applyAlignment="1" applyProtection="1">
      <alignment horizontal="center" vertical="center" textRotation="90" wrapText="1"/>
    </xf>
    <xf numFmtId="0" fontId="6" fillId="5" borderId="62" xfId="0" applyFont="1" applyFill="1" applyBorder="1" applyAlignment="1" applyProtection="1">
      <alignment horizontal="center" vertical="center" wrapText="1"/>
      <protection locked="0"/>
    </xf>
    <xf numFmtId="0" fontId="6" fillId="5" borderId="63" xfId="0" applyFont="1" applyFill="1" applyBorder="1" applyAlignment="1" applyProtection="1">
      <alignment horizontal="center" vertical="center" wrapText="1"/>
      <protection locked="0"/>
    </xf>
    <xf numFmtId="0" fontId="6" fillId="5" borderId="64" xfId="0" applyFont="1" applyFill="1" applyBorder="1" applyAlignment="1" applyProtection="1">
      <alignment horizontal="center" vertical="center" wrapText="1"/>
      <protection locked="0"/>
    </xf>
    <xf numFmtId="0" fontId="6" fillId="5" borderId="62" xfId="0" applyFont="1" applyFill="1" applyBorder="1" applyAlignment="1" applyProtection="1">
      <alignment horizontal="center" wrapText="1"/>
    </xf>
    <xf numFmtId="0" fontId="6" fillId="5" borderId="63" xfId="0" applyFont="1" applyFill="1" applyBorder="1" applyAlignment="1" applyProtection="1">
      <alignment horizontal="center" wrapText="1"/>
    </xf>
    <xf numFmtId="0" fontId="6" fillId="5" borderId="64" xfId="0" applyFont="1" applyFill="1" applyBorder="1" applyAlignment="1" applyProtection="1">
      <alignment horizontal="center" wrapText="1"/>
    </xf>
    <xf numFmtId="0" fontId="59" fillId="0" borderId="14" xfId="0" applyFont="1" applyBorder="1" applyAlignment="1" applyProtection="1">
      <alignment horizontal="center" wrapText="1"/>
      <protection locked="0"/>
    </xf>
    <xf numFmtId="0" fontId="6" fillId="5" borderId="58" xfId="0" applyFont="1" applyFill="1" applyBorder="1" applyAlignment="1" applyProtection="1">
      <alignment horizontal="center" vertical="center" textRotation="90" wrapText="1"/>
    </xf>
    <xf numFmtId="0" fontId="6" fillId="5" borderId="60" xfId="0" applyFont="1" applyFill="1" applyBorder="1" applyAlignment="1" applyProtection="1">
      <alignment horizontal="center" vertical="center" textRotation="90" wrapText="1"/>
    </xf>
    <xf numFmtId="0" fontId="6" fillId="5" borderId="59" xfId="0" applyFont="1" applyFill="1" applyBorder="1" applyAlignment="1" applyProtection="1">
      <alignment horizontal="center" vertical="center" textRotation="90" wrapText="1"/>
    </xf>
    <xf numFmtId="0" fontId="66" fillId="0" borderId="158" xfId="4" applyFont="1" applyBorder="1" applyAlignment="1" applyProtection="1">
      <alignment horizontal="center"/>
      <protection locked="0"/>
    </xf>
    <xf numFmtId="0" fontId="66" fillId="0" borderId="67" xfId="4" applyFont="1" applyBorder="1" applyAlignment="1" applyProtection="1">
      <alignment horizontal="center"/>
      <protection locked="0"/>
    </xf>
    <xf numFmtId="0" fontId="66" fillId="0" borderId="159" xfId="4" applyFont="1" applyBorder="1" applyAlignment="1" applyProtection="1">
      <alignment horizontal="center"/>
      <protection locked="0"/>
    </xf>
    <xf numFmtId="0" fontId="6" fillId="5" borderId="62" xfId="0" applyFont="1" applyFill="1" applyBorder="1" applyAlignment="1" applyProtection="1">
      <alignment horizontal="center" vertical="center" wrapText="1"/>
    </xf>
    <xf numFmtId="0" fontId="6" fillId="5" borderId="64" xfId="0" applyFont="1" applyFill="1" applyBorder="1" applyAlignment="1" applyProtection="1">
      <alignment horizontal="center" vertical="center" wrapText="1"/>
    </xf>
    <xf numFmtId="0" fontId="6" fillId="5" borderId="64" xfId="0" applyFont="1" applyFill="1" applyBorder="1" applyAlignment="1" applyProtection="1">
      <alignment horizontal="center" vertical="center" textRotation="90" wrapText="1"/>
    </xf>
    <xf numFmtId="0" fontId="58" fillId="5" borderId="121" xfId="4" applyFont="1" applyFill="1" applyBorder="1" applyAlignment="1" applyProtection="1">
      <alignment horizontal="center" wrapText="1"/>
    </xf>
    <xf numFmtId="0" fontId="0" fillId="0" borderId="80" xfId="0" applyBorder="1"/>
    <xf numFmtId="0" fontId="0" fillId="0" borderId="118" xfId="0" applyBorder="1"/>
    <xf numFmtId="0" fontId="6" fillId="5" borderId="56" xfId="0" applyFont="1" applyFill="1" applyBorder="1" applyAlignment="1" applyProtection="1">
      <alignment horizontal="center" vertical="center" textRotation="90" wrapText="1"/>
    </xf>
    <xf numFmtId="0" fontId="6" fillId="5" borderId="58" xfId="0" applyFont="1" applyFill="1" applyBorder="1" applyAlignment="1" applyProtection="1">
      <alignment horizontal="center" vertical="center" wrapText="1"/>
    </xf>
    <xf numFmtId="0" fontId="6" fillId="5" borderId="60" xfId="0" applyFont="1" applyFill="1" applyBorder="1" applyAlignment="1" applyProtection="1">
      <alignment horizontal="center" vertical="center" wrapText="1"/>
    </xf>
    <xf numFmtId="0" fontId="6" fillId="5" borderId="59" xfId="0" applyFont="1" applyFill="1" applyBorder="1" applyAlignment="1" applyProtection="1">
      <alignment horizontal="center" vertical="center" wrapText="1"/>
    </xf>
    <xf numFmtId="0" fontId="59" fillId="12" borderId="6" xfId="0" applyFont="1" applyFill="1" applyBorder="1" applyAlignment="1" applyProtection="1">
      <alignment horizontal="center" wrapText="1"/>
    </xf>
    <xf numFmtId="0" fontId="59" fillId="12" borderId="14" xfId="0" applyFont="1" applyFill="1" applyBorder="1" applyAlignment="1" applyProtection="1">
      <alignment horizontal="center" wrapText="1"/>
    </xf>
    <xf numFmtId="0" fontId="59" fillId="12" borderId="7" xfId="0" applyFont="1" applyFill="1" applyBorder="1" applyAlignment="1" applyProtection="1">
      <alignment horizontal="center" wrapText="1"/>
    </xf>
    <xf numFmtId="0" fontId="6" fillId="5" borderId="127" xfId="0" applyFont="1" applyFill="1" applyBorder="1" applyAlignment="1" applyProtection="1">
      <alignment horizontal="center" vertical="center" wrapText="1"/>
    </xf>
    <xf numFmtId="0" fontId="6" fillId="5" borderId="128" xfId="0" applyFont="1" applyFill="1" applyBorder="1" applyAlignment="1" applyProtection="1">
      <alignment horizontal="center" vertical="center" wrapText="1"/>
    </xf>
    <xf numFmtId="0" fontId="6" fillId="5" borderId="129" xfId="0" applyFont="1" applyFill="1" applyBorder="1" applyAlignment="1" applyProtection="1">
      <alignment horizontal="center" vertical="center" wrapText="1"/>
    </xf>
    <xf numFmtId="0" fontId="6" fillId="5" borderId="130" xfId="0" applyFont="1" applyFill="1" applyBorder="1" applyAlignment="1" applyProtection="1">
      <alignment horizontal="center" vertical="center" wrapText="1"/>
    </xf>
    <xf numFmtId="0" fontId="6" fillId="5" borderId="63" xfId="0" applyFont="1" applyFill="1" applyBorder="1" applyAlignment="1" applyProtection="1">
      <alignment horizontal="center" vertical="center" wrapText="1"/>
    </xf>
    <xf numFmtId="0" fontId="6" fillId="12" borderId="58" xfId="0" applyFont="1" applyFill="1" applyBorder="1" applyAlignment="1" applyProtection="1">
      <alignment horizontal="center" vertical="center" wrapText="1"/>
    </xf>
    <xf numFmtId="0" fontId="6" fillId="12" borderId="60" xfId="0" applyFont="1" applyFill="1" applyBorder="1" applyAlignment="1" applyProtection="1">
      <alignment horizontal="center" vertical="center" wrapText="1"/>
    </xf>
    <xf numFmtId="0" fontId="6" fillId="12" borderId="59" xfId="0" applyFont="1" applyFill="1" applyBorder="1" applyAlignment="1" applyProtection="1">
      <alignment horizontal="center" vertical="center" wrapText="1"/>
    </xf>
    <xf numFmtId="0" fontId="59" fillId="5" borderId="6" xfId="0" applyFont="1" applyFill="1" applyBorder="1" applyAlignment="1" applyProtection="1">
      <alignment horizontal="center" wrapText="1"/>
    </xf>
    <xf numFmtId="0" fontId="59" fillId="5" borderId="14" xfId="0" applyFont="1" applyFill="1" applyBorder="1" applyAlignment="1" applyProtection="1">
      <alignment horizontal="center" wrapText="1"/>
    </xf>
    <xf numFmtId="0" fontId="59" fillId="5" borderId="7" xfId="0" applyFont="1" applyFill="1" applyBorder="1" applyAlignment="1" applyProtection="1">
      <alignment horizontal="center" wrapText="1"/>
    </xf>
    <xf numFmtId="0" fontId="6" fillId="5" borderId="57" xfId="0" applyFont="1" applyFill="1" applyBorder="1" applyAlignment="1" applyProtection="1">
      <alignment horizontal="center" vertical="center" textRotation="90" wrapText="1"/>
    </xf>
    <xf numFmtId="0" fontId="6" fillId="5" borderId="156" xfId="0" applyFont="1" applyFill="1" applyBorder="1" applyAlignment="1" applyProtection="1">
      <alignment horizontal="center" vertical="center" textRotation="90" wrapText="1"/>
    </xf>
    <xf numFmtId="0" fontId="6" fillId="5" borderId="157" xfId="0" applyFont="1" applyFill="1" applyBorder="1" applyAlignment="1" applyProtection="1">
      <alignment horizontal="center" vertical="center" textRotation="90" wrapText="1"/>
    </xf>
    <xf numFmtId="0" fontId="6" fillId="0" borderId="6" xfId="0" applyFont="1" applyBorder="1" applyAlignment="1" applyProtection="1">
      <alignment horizontal="center"/>
    </xf>
    <xf numFmtId="0" fontId="6" fillId="0" borderId="14" xfId="0" applyFont="1" applyBorder="1" applyAlignment="1" applyProtection="1">
      <alignment horizontal="center"/>
    </xf>
    <xf numFmtId="0" fontId="6" fillId="0" borderId="7" xfId="0" applyFont="1" applyBorder="1" applyAlignment="1" applyProtection="1">
      <alignment horizontal="center"/>
    </xf>
    <xf numFmtId="0" fontId="59" fillId="5" borderId="67" xfId="4" applyFont="1" applyFill="1" applyBorder="1" applyAlignment="1" applyProtection="1">
      <alignment horizontal="center" wrapText="1"/>
    </xf>
    <xf numFmtId="0" fontId="59" fillId="5" borderId="68" xfId="4" applyFont="1" applyFill="1" applyBorder="1" applyAlignment="1" applyProtection="1">
      <alignment horizontal="center" wrapText="1"/>
    </xf>
    <xf numFmtId="0" fontId="48" fillId="12" borderId="15" xfId="0" applyFont="1" applyFill="1" applyBorder="1" applyAlignment="1" applyProtection="1">
      <alignment horizontal="center" wrapText="1"/>
    </xf>
    <xf numFmtId="0" fontId="6" fillId="12" borderId="153" xfId="0" applyFont="1" applyFill="1" applyBorder="1" applyAlignment="1" applyProtection="1">
      <alignment horizontal="center" vertical="center" textRotation="90" wrapText="1"/>
    </xf>
    <xf numFmtId="0" fontId="6" fillId="12" borderId="154" xfId="0" applyFont="1" applyFill="1" applyBorder="1" applyAlignment="1" applyProtection="1">
      <alignment horizontal="center" vertical="center" textRotation="90" wrapText="1"/>
    </xf>
    <xf numFmtId="0" fontId="6" fillId="12" borderId="155" xfId="0" applyFont="1" applyFill="1" applyBorder="1" applyAlignment="1" applyProtection="1">
      <alignment horizontal="center" vertical="center" textRotation="90" wrapText="1"/>
    </xf>
    <xf numFmtId="0" fontId="6" fillId="12" borderId="1" xfId="0" applyFont="1" applyFill="1" applyBorder="1" applyAlignment="1" applyProtection="1">
      <alignment horizontal="center" vertical="center" textRotation="90" wrapText="1"/>
    </xf>
    <xf numFmtId="0" fontId="6" fillId="12" borderId="2" xfId="0" applyFont="1" applyFill="1" applyBorder="1" applyAlignment="1" applyProtection="1">
      <alignment horizontal="center" vertical="center" textRotation="90" wrapText="1"/>
    </xf>
    <xf numFmtId="0" fontId="6" fillId="12" borderId="4" xfId="0" applyFont="1" applyFill="1" applyBorder="1" applyAlignment="1" applyProtection="1">
      <alignment horizontal="center" vertical="center" textRotation="90" wrapText="1"/>
    </xf>
    <xf numFmtId="0" fontId="6" fillId="12" borderId="62" xfId="0" applyFont="1" applyFill="1" applyBorder="1" applyAlignment="1" applyProtection="1">
      <alignment horizontal="center" vertical="center" wrapText="1"/>
    </xf>
    <xf numFmtId="0" fontId="6" fillId="12" borderId="64" xfId="0" applyFont="1" applyFill="1" applyBorder="1" applyAlignment="1" applyProtection="1">
      <alignment horizontal="center" vertical="center" wrapText="1"/>
    </xf>
    <xf numFmtId="0" fontId="58" fillId="5" borderId="80" xfId="4" applyFont="1" applyFill="1" applyBorder="1" applyAlignment="1" applyProtection="1">
      <alignment horizontal="center" wrapText="1"/>
    </xf>
    <xf numFmtId="0" fontId="58" fillId="5" borderId="118" xfId="4" applyFont="1" applyFill="1" applyBorder="1" applyAlignment="1" applyProtection="1">
      <alignment horizontal="center" wrapText="1"/>
    </xf>
    <xf numFmtId="0" fontId="59" fillId="0" borderId="6" xfId="0" applyFont="1" applyBorder="1" applyAlignment="1" applyProtection="1">
      <alignment horizontal="center" wrapText="1"/>
      <protection locked="0"/>
    </xf>
    <xf numFmtId="0" fontId="58" fillId="0" borderId="14" xfId="4" applyFont="1" applyBorder="1" applyAlignment="1" applyProtection="1">
      <alignment horizontal="center" wrapText="1"/>
      <protection locked="0"/>
    </xf>
    <xf numFmtId="0" fontId="58" fillId="0" borderId="7" xfId="4" applyFont="1" applyBorder="1" applyAlignment="1" applyProtection="1">
      <alignment horizontal="center" wrapText="1"/>
      <protection locked="0"/>
    </xf>
    <xf numFmtId="0" fontId="58" fillId="0" borderId="6" xfId="4" applyFont="1" applyBorder="1" applyAlignment="1" applyProtection="1">
      <alignment horizontal="center" wrapText="1"/>
      <protection locked="0"/>
    </xf>
    <xf numFmtId="0" fontId="6" fillId="12" borderId="133" xfId="0" applyFont="1" applyFill="1" applyBorder="1" applyAlignment="1" applyProtection="1">
      <alignment horizontal="center" vertical="center" textRotation="90" wrapText="1"/>
    </xf>
    <xf numFmtId="0" fontId="6" fillId="12" borderId="152" xfId="0" applyFont="1" applyFill="1" applyBorder="1" applyAlignment="1" applyProtection="1">
      <alignment horizontal="center" vertical="center" textRotation="90" wrapText="1"/>
    </xf>
    <xf numFmtId="0" fontId="6" fillId="12" borderId="134" xfId="0" applyFont="1" applyFill="1" applyBorder="1" applyAlignment="1" applyProtection="1">
      <alignment horizontal="center" vertical="center" textRotation="90" wrapText="1"/>
    </xf>
    <xf numFmtId="0" fontId="6" fillId="5" borderId="153" xfId="0" applyFont="1" applyFill="1" applyBorder="1" applyAlignment="1" applyProtection="1">
      <alignment horizontal="center" vertical="center" textRotation="90" wrapText="1"/>
    </xf>
    <xf numFmtId="0" fontId="6" fillId="5" borderId="154" xfId="0" applyFont="1" applyFill="1" applyBorder="1" applyAlignment="1" applyProtection="1">
      <alignment horizontal="center" vertical="center" textRotation="90" wrapText="1"/>
    </xf>
    <xf numFmtId="0" fontId="6" fillId="5" borderId="155" xfId="0" applyFont="1" applyFill="1" applyBorder="1" applyAlignment="1" applyProtection="1">
      <alignment horizontal="center" vertical="center" textRotation="90" wrapText="1"/>
    </xf>
    <xf numFmtId="0" fontId="48" fillId="5" borderId="8" xfId="0" applyFont="1" applyFill="1" applyBorder="1" applyAlignment="1" applyProtection="1">
      <alignment horizontal="center" wrapText="1"/>
    </xf>
    <xf numFmtId="0" fontId="48" fillId="5" borderId="0" xfId="0" applyFont="1" applyFill="1" applyBorder="1" applyAlignment="1" applyProtection="1">
      <alignment horizontal="center" wrapText="1"/>
    </xf>
    <xf numFmtId="0" fontId="6" fillId="5" borderId="133" xfId="0" applyFont="1" applyFill="1" applyBorder="1" applyAlignment="1" applyProtection="1">
      <alignment horizontal="center" vertical="center" textRotation="90" wrapText="1"/>
    </xf>
    <xf numFmtId="0" fontId="6" fillId="5" borderId="152" xfId="0" applyFont="1" applyFill="1" applyBorder="1" applyAlignment="1" applyProtection="1">
      <alignment horizontal="center" vertical="center" textRotation="90" wrapText="1"/>
    </xf>
    <xf numFmtId="0" fontId="6" fillId="5" borderId="134" xfId="0" applyFont="1" applyFill="1" applyBorder="1" applyAlignment="1" applyProtection="1">
      <alignment horizontal="center" vertical="center" textRotation="90" wrapText="1"/>
    </xf>
    <xf numFmtId="0" fontId="27" fillId="11" borderId="1" xfId="0" applyFont="1" applyFill="1" applyBorder="1" applyAlignment="1" applyProtection="1">
      <alignment horizontal="center" textRotation="90"/>
    </xf>
    <xf numFmtId="0" fontId="27" fillId="11" borderId="2" xfId="0" applyFont="1" applyFill="1" applyBorder="1" applyAlignment="1" applyProtection="1">
      <alignment horizontal="center" textRotation="90"/>
    </xf>
    <xf numFmtId="0" fontId="27" fillId="11" borderId="4" xfId="0" applyFont="1" applyFill="1" applyBorder="1" applyAlignment="1" applyProtection="1">
      <alignment horizontal="center" textRotation="90"/>
    </xf>
    <xf numFmtId="0" fontId="26" fillId="11" borderId="3" xfId="0" applyFont="1" applyFill="1" applyBorder="1" applyAlignment="1" applyProtection="1">
      <alignment horizontal="center" textRotation="90" wrapText="1"/>
    </xf>
    <xf numFmtId="0" fontId="27" fillId="11" borderId="3" xfId="0" applyFont="1" applyFill="1" applyBorder="1" applyAlignment="1" applyProtection="1">
      <alignment horizontal="center" textRotation="90" wrapText="1"/>
    </xf>
    <xf numFmtId="0" fontId="6" fillId="12" borderId="6" xfId="0" applyFont="1" applyFill="1" applyBorder="1" applyAlignment="1" applyProtection="1">
      <alignment horizontal="center" wrapText="1"/>
    </xf>
    <xf numFmtId="0" fontId="6" fillId="12" borderId="14" xfId="0" applyFont="1" applyFill="1" applyBorder="1" applyAlignment="1" applyProtection="1">
      <alignment horizontal="center" wrapText="1"/>
    </xf>
    <xf numFmtId="0" fontId="6" fillId="12" borderId="62" xfId="0" applyFont="1" applyFill="1" applyBorder="1" applyAlignment="1" applyProtection="1">
      <alignment horizontal="center"/>
      <protection locked="0"/>
    </xf>
    <xf numFmtId="0" fontId="6" fillId="12" borderId="63" xfId="0" applyFont="1" applyFill="1" applyBorder="1" applyAlignment="1" applyProtection="1">
      <alignment horizontal="center"/>
      <protection locked="0"/>
    </xf>
    <xf numFmtId="0" fontId="6" fillId="12" borderId="65" xfId="0" applyFont="1" applyFill="1" applyBorder="1" applyAlignment="1" applyProtection="1">
      <alignment horizontal="center"/>
      <protection locked="0"/>
    </xf>
    <xf numFmtId="0" fontId="6" fillId="12" borderId="10" xfId="0" applyFont="1" applyFill="1" applyBorder="1" applyAlignment="1" applyProtection="1">
      <alignment horizontal="center" textRotation="90" wrapText="1"/>
    </xf>
    <xf numFmtId="0" fontId="6" fillId="12" borderId="8" xfId="0" applyFont="1" applyFill="1" applyBorder="1" applyAlignment="1" applyProtection="1">
      <alignment horizontal="center" textRotation="90" wrapText="1"/>
    </xf>
    <xf numFmtId="0" fontId="6" fillId="12" borderId="13" xfId="0" applyFont="1" applyFill="1" applyBorder="1" applyAlignment="1" applyProtection="1">
      <alignment horizontal="center" textRotation="90" wrapText="1"/>
    </xf>
    <xf numFmtId="0" fontId="6" fillId="12" borderId="11" xfId="0" applyFont="1" applyFill="1" applyBorder="1" applyAlignment="1" applyProtection="1">
      <alignment horizontal="center" textRotation="90" wrapText="1"/>
    </xf>
    <xf numFmtId="0" fontId="6" fillId="12" borderId="9" xfId="0" applyFont="1" applyFill="1" applyBorder="1" applyAlignment="1" applyProtection="1">
      <alignment horizontal="center" textRotation="90" wrapText="1"/>
    </xf>
    <xf numFmtId="0" fontId="6" fillId="12" borderId="12" xfId="0" applyFont="1" applyFill="1" applyBorder="1" applyAlignment="1" applyProtection="1">
      <alignment horizontal="center" textRotation="90" wrapText="1"/>
    </xf>
    <xf numFmtId="0" fontId="6" fillId="5" borderId="3" xfId="0" applyFont="1" applyFill="1" applyBorder="1" applyAlignment="1" applyProtection="1">
      <alignment horizontal="center" textRotation="90" wrapText="1"/>
    </xf>
    <xf numFmtId="0" fontId="6" fillId="12" borderId="3" xfId="0" applyFont="1" applyFill="1" applyBorder="1" applyAlignment="1" applyProtection="1">
      <alignment horizontal="center" textRotation="90" wrapText="1"/>
    </xf>
    <xf numFmtId="0" fontId="27" fillId="11" borderId="1" xfId="0" applyFont="1" applyFill="1" applyBorder="1" applyAlignment="1" applyProtection="1">
      <alignment horizontal="center" textRotation="90" wrapText="1"/>
    </xf>
    <xf numFmtId="0" fontId="27" fillId="11" borderId="2" xfId="0" applyFont="1" applyFill="1" applyBorder="1" applyAlignment="1" applyProtection="1">
      <alignment horizontal="center" textRotation="90" wrapText="1"/>
    </xf>
    <xf numFmtId="0" fontId="27" fillId="11" borderId="4" xfId="0" applyFont="1" applyFill="1" applyBorder="1" applyAlignment="1" applyProtection="1">
      <alignment horizontal="center" textRotation="90" wrapText="1"/>
    </xf>
    <xf numFmtId="0" fontId="0" fillId="0" borderId="6" xfId="0" applyBorder="1" applyAlignment="1" applyProtection="1">
      <alignment horizontal="center"/>
    </xf>
    <xf numFmtId="0" fontId="0" fillId="0" borderId="14" xfId="0" applyBorder="1" applyAlignment="1" applyProtection="1">
      <alignment horizontal="center"/>
    </xf>
    <xf numFmtId="0" fontId="0" fillId="0" borderId="7" xfId="0" applyBorder="1" applyAlignment="1" applyProtection="1">
      <alignment horizontal="center"/>
    </xf>
    <xf numFmtId="0" fontId="59" fillId="3" borderId="6" xfId="0" applyFont="1" applyFill="1" applyBorder="1" applyAlignment="1" applyProtection="1">
      <alignment horizontal="center"/>
      <protection locked="0"/>
    </xf>
    <xf numFmtId="0" fontId="59" fillId="3" borderId="14" xfId="0" applyFont="1" applyFill="1" applyBorder="1" applyAlignment="1" applyProtection="1">
      <alignment horizontal="center"/>
      <protection locked="0"/>
    </xf>
    <xf numFmtId="0" fontId="59" fillId="3" borderId="7" xfId="0" applyFont="1" applyFill="1" applyBorder="1" applyAlignment="1" applyProtection="1">
      <alignment horizontal="center"/>
      <protection locked="0"/>
    </xf>
    <xf numFmtId="0" fontId="59" fillId="5" borderId="0" xfId="0" applyFont="1" applyFill="1" applyAlignment="1" applyProtection="1">
      <alignment horizontal="center"/>
    </xf>
    <xf numFmtId="0" fontId="59" fillId="5" borderId="6" xfId="0" applyFont="1" applyFill="1" applyBorder="1" applyAlignment="1" applyProtection="1">
      <alignment horizontal="center"/>
    </xf>
    <xf numFmtId="0" fontId="59" fillId="5" borderId="14" xfId="0" applyFont="1" applyFill="1" applyBorder="1" applyAlignment="1" applyProtection="1">
      <alignment horizontal="center"/>
    </xf>
    <xf numFmtId="0" fontId="59" fillId="5" borderId="7" xfId="0" applyFont="1" applyFill="1" applyBorder="1" applyAlignment="1" applyProtection="1">
      <alignment horizontal="center"/>
    </xf>
    <xf numFmtId="0" fontId="27" fillId="12" borderId="10" xfId="0" applyFont="1" applyFill="1" applyBorder="1" applyAlignment="1" applyProtection="1">
      <alignment horizontal="center" vertical="center" wrapText="1"/>
    </xf>
    <xf numFmtId="0" fontId="27" fillId="12" borderId="8" xfId="0" applyFont="1" applyFill="1" applyBorder="1" applyAlignment="1" applyProtection="1">
      <alignment horizontal="center" vertical="center" wrapText="1"/>
    </xf>
    <xf numFmtId="0" fontId="27" fillId="12" borderId="13" xfId="0" applyFont="1" applyFill="1" applyBorder="1" applyAlignment="1" applyProtection="1">
      <alignment horizontal="center" vertical="center" wrapText="1"/>
    </xf>
    <xf numFmtId="0" fontId="59" fillId="12" borderId="6" xfId="0" applyFont="1" applyFill="1" applyBorder="1" applyAlignment="1" applyProtection="1">
      <alignment horizontal="center"/>
    </xf>
    <xf numFmtId="0" fontId="59" fillId="12" borderId="14" xfId="0" applyFont="1" applyFill="1" applyBorder="1" applyAlignment="1" applyProtection="1">
      <alignment horizontal="center"/>
    </xf>
    <xf numFmtId="0" fontId="59" fillId="12" borderId="7" xfId="0" applyFont="1" applyFill="1" applyBorder="1" applyAlignment="1" applyProtection="1">
      <alignment horizontal="center"/>
    </xf>
    <xf numFmtId="0" fontId="6" fillId="12" borderId="3" xfId="0" applyFont="1" applyFill="1" applyBorder="1" applyAlignment="1" applyProtection="1">
      <alignment horizontal="center"/>
      <protection locked="0"/>
    </xf>
    <xf numFmtId="0" fontId="27" fillId="11" borderId="1" xfId="0" applyFont="1" applyFill="1" applyBorder="1" applyAlignment="1" applyProtection="1">
      <alignment horizontal="center" vertical="center" wrapText="1"/>
    </xf>
    <xf numFmtId="0" fontId="27" fillId="11" borderId="2" xfId="0" applyFont="1" applyFill="1" applyBorder="1" applyAlignment="1" applyProtection="1">
      <alignment horizontal="center" vertical="center" wrapText="1"/>
    </xf>
    <xf numFmtId="0" fontId="27" fillId="11" borderId="4" xfId="0" applyFont="1" applyFill="1" applyBorder="1" applyAlignment="1" applyProtection="1">
      <alignment horizontal="center" vertical="center" wrapText="1"/>
    </xf>
    <xf numFmtId="0" fontId="59" fillId="11" borderId="6" xfId="0" applyFont="1" applyFill="1" applyBorder="1" applyAlignment="1" applyProtection="1">
      <alignment horizontal="center"/>
    </xf>
    <xf numFmtId="0" fontId="0" fillId="11" borderId="14" xfId="0" applyFill="1" applyBorder="1"/>
    <xf numFmtId="0" fontId="0" fillId="11" borderId="7" xfId="0" applyFill="1" applyBorder="1"/>
    <xf numFmtId="0" fontId="26" fillId="12" borderId="1" xfId="0" applyFont="1" applyFill="1" applyBorder="1" applyAlignment="1" applyProtection="1">
      <alignment horizontal="center" textRotation="90" wrapText="1"/>
    </xf>
    <xf numFmtId="0" fontId="26" fillId="12" borderId="2" xfId="0" applyFont="1" applyFill="1" applyBorder="1" applyAlignment="1" applyProtection="1">
      <alignment horizontal="center" textRotation="90" wrapText="1"/>
    </xf>
    <xf numFmtId="0" fontId="26" fillId="12" borderId="4" xfId="0" applyFont="1" applyFill="1" applyBorder="1" applyAlignment="1" applyProtection="1">
      <alignment horizontal="center" textRotation="90" wrapText="1"/>
    </xf>
    <xf numFmtId="0" fontId="27" fillId="12" borderId="1" xfId="0" applyFont="1" applyFill="1" applyBorder="1" applyAlignment="1" applyProtection="1">
      <alignment horizontal="center" vertical="center"/>
    </xf>
    <xf numFmtId="0" fontId="27" fillId="12" borderId="2" xfId="0" applyFont="1" applyFill="1" applyBorder="1" applyAlignment="1" applyProtection="1">
      <alignment horizontal="center" vertical="center"/>
    </xf>
    <xf numFmtId="0" fontId="27" fillId="12" borderId="4" xfId="0" applyFont="1" applyFill="1" applyBorder="1" applyAlignment="1" applyProtection="1">
      <alignment horizontal="center" vertical="center"/>
    </xf>
    <xf numFmtId="0" fontId="26" fillId="11" borderId="1" xfId="0" applyFont="1" applyFill="1" applyBorder="1" applyAlignment="1" applyProtection="1">
      <alignment horizontal="center" textRotation="90" wrapText="1"/>
    </xf>
    <xf numFmtId="0" fontId="26" fillId="11" borderId="2" xfId="0" applyFont="1" applyFill="1" applyBorder="1" applyAlignment="1" applyProtection="1">
      <alignment horizontal="center" textRotation="90" wrapText="1"/>
    </xf>
    <xf numFmtId="0" fontId="26" fillId="11" borderId="4" xfId="0" applyFont="1" applyFill="1" applyBorder="1" applyAlignment="1" applyProtection="1">
      <alignment horizontal="center" textRotation="90" wrapText="1"/>
    </xf>
    <xf numFmtId="0" fontId="58" fillId="0" borderId="15" xfId="4" applyFont="1" applyBorder="1" applyAlignment="1" applyProtection="1">
      <alignment horizontal="center"/>
      <protection locked="0"/>
    </xf>
    <xf numFmtId="0" fontId="6" fillId="5" borderId="6" xfId="0" applyFont="1" applyFill="1" applyBorder="1" applyAlignment="1" applyProtection="1">
      <alignment horizontal="center"/>
    </xf>
    <xf numFmtId="0" fontId="6" fillId="5" borderId="14" xfId="0" applyFont="1" applyFill="1" applyBorder="1" applyAlignment="1" applyProtection="1">
      <alignment horizontal="center"/>
    </xf>
    <xf numFmtId="0" fontId="6" fillId="5" borderId="7" xfId="0" applyFont="1" applyFill="1" applyBorder="1" applyAlignment="1" applyProtection="1">
      <alignment horizontal="center"/>
    </xf>
    <xf numFmtId="0" fontId="6" fillId="5" borderId="62" xfId="0" applyFont="1" applyFill="1" applyBorder="1" applyAlignment="1" applyProtection="1">
      <alignment horizontal="center"/>
      <protection locked="0"/>
    </xf>
    <xf numFmtId="0" fontId="6" fillId="5" borderId="63" xfId="0" applyFont="1" applyFill="1" applyBorder="1" applyAlignment="1" applyProtection="1">
      <alignment horizontal="center"/>
      <protection locked="0"/>
    </xf>
    <xf numFmtId="0" fontId="6" fillId="5" borderId="64" xfId="0" applyFont="1" applyFill="1" applyBorder="1" applyAlignment="1" applyProtection="1">
      <alignment horizontal="center"/>
      <protection locked="0"/>
    </xf>
    <xf numFmtId="0" fontId="59" fillId="0" borderId="5" xfId="0" applyFont="1" applyBorder="1" applyAlignment="1" applyProtection="1">
      <alignment horizontal="center"/>
      <protection locked="0"/>
    </xf>
    <xf numFmtId="0" fontId="26" fillId="5" borderId="10" xfId="0" applyFont="1" applyFill="1" applyBorder="1" applyAlignment="1" applyProtection="1">
      <alignment horizontal="center" wrapText="1"/>
    </xf>
    <xf numFmtId="0" fontId="26" fillId="5" borderId="15" xfId="0" applyFont="1" applyFill="1" applyBorder="1" applyAlignment="1" applyProtection="1">
      <alignment horizontal="center" wrapText="1"/>
    </xf>
    <xf numFmtId="0" fontId="26" fillId="5" borderId="11" xfId="0" applyFont="1" applyFill="1" applyBorder="1" applyAlignment="1" applyProtection="1">
      <alignment horizontal="center" wrapText="1"/>
    </xf>
    <xf numFmtId="0" fontId="26" fillId="5" borderId="13" xfId="0" applyFont="1" applyFill="1" applyBorder="1" applyAlignment="1" applyProtection="1">
      <alignment horizontal="center" wrapText="1"/>
    </xf>
    <xf numFmtId="0" fontId="26" fillId="5" borderId="5" xfId="0" applyFont="1" applyFill="1" applyBorder="1" applyAlignment="1" applyProtection="1">
      <alignment horizontal="center" wrapText="1"/>
    </xf>
    <xf numFmtId="0" fontId="26" fillId="5" borderId="12" xfId="0" applyFont="1" applyFill="1" applyBorder="1" applyAlignment="1" applyProtection="1">
      <alignment horizontal="center" wrapText="1"/>
    </xf>
    <xf numFmtId="0" fontId="26" fillId="5" borderId="1" xfId="0" applyFont="1" applyFill="1" applyBorder="1" applyAlignment="1" applyProtection="1">
      <alignment horizontal="center" vertical="center" textRotation="90" wrapText="1"/>
    </xf>
    <xf numFmtId="0" fontId="26" fillId="5" borderId="2" xfId="0" applyFont="1" applyFill="1" applyBorder="1" applyAlignment="1" applyProtection="1">
      <alignment horizontal="center" vertical="center" textRotation="90" wrapText="1"/>
    </xf>
    <xf numFmtId="0" fontId="26" fillId="5" borderId="4" xfId="0" applyFont="1" applyFill="1" applyBorder="1" applyAlignment="1" applyProtection="1">
      <alignment horizontal="center" vertical="center" textRotation="90" wrapText="1"/>
    </xf>
    <xf numFmtId="0" fontId="6" fillId="5" borderId="3" xfId="0" applyFont="1" applyFill="1" applyBorder="1" applyAlignment="1" applyProtection="1">
      <alignment horizontal="center" vertical="center" wrapText="1"/>
    </xf>
    <xf numFmtId="0" fontId="6" fillId="5" borderId="1" xfId="0" applyFont="1" applyFill="1" applyBorder="1" applyAlignment="1" applyProtection="1">
      <alignment horizontal="center" vertical="center" wrapText="1"/>
    </xf>
    <xf numFmtId="0" fontId="6" fillId="5" borderId="2"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10" xfId="0" applyFont="1" applyFill="1" applyBorder="1" applyAlignment="1" applyProtection="1">
      <alignment horizontal="center" textRotation="90" wrapText="1"/>
    </xf>
    <xf numFmtId="0" fontId="6" fillId="5" borderId="8" xfId="0" applyFont="1" applyFill="1" applyBorder="1" applyAlignment="1" applyProtection="1">
      <alignment horizontal="center" textRotation="90" wrapText="1"/>
    </xf>
    <xf numFmtId="0" fontId="6" fillId="5" borderId="13" xfId="0" applyFont="1" applyFill="1" applyBorder="1" applyAlignment="1" applyProtection="1">
      <alignment horizontal="center" textRotation="90" wrapText="1"/>
    </xf>
    <xf numFmtId="0" fontId="27" fillId="5" borderId="1" xfId="0" applyFont="1" applyFill="1" applyBorder="1" applyAlignment="1" applyProtection="1">
      <alignment horizontal="center" vertical="center" wrapText="1"/>
    </xf>
    <xf numFmtId="0" fontId="27" fillId="5" borderId="2" xfId="0" applyFont="1" applyFill="1" applyBorder="1" applyAlignment="1" applyProtection="1">
      <alignment horizontal="center" vertical="center" wrapText="1"/>
    </xf>
    <xf numFmtId="0" fontId="27" fillId="5" borderId="4" xfId="0" applyFont="1" applyFill="1" applyBorder="1" applyAlignment="1" applyProtection="1">
      <alignment horizontal="center" vertical="center" wrapText="1"/>
    </xf>
    <xf numFmtId="0" fontId="26" fillId="12" borderId="10" xfId="0" applyFont="1" applyFill="1" applyBorder="1" applyAlignment="1" applyProtection="1">
      <alignment horizontal="center" wrapText="1"/>
    </xf>
    <xf numFmtId="0" fontId="26" fillId="12" borderId="15" xfId="0" applyFont="1" applyFill="1" applyBorder="1" applyAlignment="1" applyProtection="1">
      <alignment horizontal="center" wrapText="1"/>
    </xf>
    <xf numFmtId="0" fontId="26" fillId="12" borderId="11" xfId="0" applyFont="1" applyFill="1" applyBorder="1" applyAlignment="1" applyProtection="1">
      <alignment horizontal="center" wrapText="1"/>
    </xf>
    <xf numFmtId="0" fontId="26" fillId="12" borderId="13" xfId="0" applyFont="1" applyFill="1" applyBorder="1" applyAlignment="1" applyProtection="1">
      <alignment horizontal="center" wrapText="1"/>
    </xf>
    <xf numFmtId="0" fontId="26" fillId="12" borderId="5" xfId="0" applyFont="1" applyFill="1" applyBorder="1" applyAlignment="1" applyProtection="1">
      <alignment horizontal="center" wrapText="1"/>
    </xf>
    <xf numFmtId="0" fontId="26" fillId="12" borderId="12" xfId="0" applyFont="1" applyFill="1" applyBorder="1" applyAlignment="1" applyProtection="1">
      <alignment horizontal="center" wrapText="1"/>
    </xf>
    <xf numFmtId="0" fontId="26" fillId="5" borderId="1" xfId="0" applyFont="1" applyFill="1" applyBorder="1" applyAlignment="1" applyProtection="1">
      <alignment horizontal="center" textRotation="90" wrapText="1"/>
    </xf>
    <xf numFmtId="0" fontId="26" fillId="5" borderId="2" xfId="0" applyFont="1" applyFill="1" applyBorder="1" applyAlignment="1" applyProtection="1">
      <alignment horizontal="center" textRotation="90" wrapText="1"/>
    </xf>
    <xf numFmtId="0" fontId="26" fillId="5" borderId="4" xfId="0" applyFont="1" applyFill="1" applyBorder="1" applyAlignment="1" applyProtection="1">
      <alignment horizontal="center" textRotation="90" wrapText="1"/>
    </xf>
    <xf numFmtId="0" fontId="27" fillId="5" borderId="3" xfId="0" applyFont="1" applyFill="1" applyBorder="1" applyAlignment="1" applyProtection="1">
      <alignment horizontal="center" vertical="center"/>
    </xf>
    <xf numFmtId="0" fontId="6" fillId="5" borderId="6" xfId="0" applyFont="1" applyFill="1" applyBorder="1" applyAlignment="1" applyProtection="1">
      <alignment horizontal="center"/>
      <protection locked="0"/>
    </xf>
    <xf numFmtId="0" fontId="6" fillId="5" borderId="14" xfId="0" applyFont="1" applyFill="1" applyBorder="1" applyAlignment="1" applyProtection="1">
      <alignment horizontal="center"/>
      <protection locked="0"/>
    </xf>
    <xf numFmtId="0" fontId="6" fillId="5" borderId="11" xfId="0" applyFont="1" applyFill="1" applyBorder="1" applyAlignment="1" applyProtection="1">
      <alignment horizontal="center"/>
      <protection locked="0"/>
    </xf>
    <xf numFmtId="0" fontId="6" fillId="5" borderId="10" xfId="0" applyFont="1" applyFill="1" applyBorder="1" applyAlignment="1" applyProtection="1">
      <alignment horizontal="center"/>
      <protection locked="0"/>
    </xf>
    <xf numFmtId="0" fontId="6" fillId="5" borderId="15" xfId="0" applyFont="1" applyFill="1" applyBorder="1" applyAlignment="1" applyProtection="1">
      <alignment horizontal="center"/>
      <protection locked="0"/>
    </xf>
    <xf numFmtId="0" fontId="6" fillId="5" borderId="3" xfId="0" applyFont="1" applyFill="1" applyBorder="1" applyAlignment="1" applyProtection="1">
      <alignment horizontal="center"/>
      <protection locked="0"/>
    </xf>
    <xf numFmtId="0" fontId="59" fillId="0" borderId="6" xfId="0" applyFont="1" applyBorder="1" applyAlignment="1" applyProtection="1">
      <alignment horizontal="center"/>
      <protection locked="0"/>
    </xf>
    <xf numFmtId="0" fontId="59" fillId="0" borderId="14" xfId="0" applyFont="1" applyBorder="1" applyAlignment="1" applyProtection="1">
      <alignment horizontal="center"/>
      <protection locked="0"/>
    </xf>
    <xf numFmtId="0" fontId="59" fillId="0" borderId="6" xfId="0" applyFont="1" applyFill="1" applyBorder="1" applyAlignment="1" applyProtection="1">
      <alignment horizontal="center"/>
      <protection locked="0"/>
    </xf>
    <xf numFmtId="0" fontId="0" fillId="0" borderId="14" xfId="0" applyFill="1" applyBorder="1" applyProtection="1">
      <protection locked="0"/>
    </xf>
    <xf numFmtId="0" fontId="0" fillId="0" borderId="7" xfId="0" applyFill="1" applyBorder="1" applyProtection="1">
      <protection locked="0"/>
    </xf>
    <xf numFmtId="0" fontId="59" fillId="0" borderId="15" xfId="0" applyFont="1" applyBorder="1" applyAlignment="1" applyProtection="1">
      <alignment horizontal="center"/>
      <protection locked="0"/>
    </xf>
    <xf numFmtId="0" fontId="59" fillId="12" borderId="13" xfId="0" applyFont="1" applyFill="1" applyBorder="1" applyAlignment="1" applyProtection="1">
      <alignment horizontal="center"/>
    </xf>
    <xf numFmtId="0" fontId="59" fillId="12" borderId="5" xfId="0" applyFont="1" applyFill="1" applyBorder="1" applyAlignment="1" applyProtection="1">
      <alignment horizontal="center"/>
    </xf>
    <xf numFmtId="0" fontId="59" fillId="12" borderId="12" xfId="0" applyFont="1" applyFill="1" applyBorder="1" applyAlignment="1" applyProtection="1">
      <alignment horizontal="center"/>
    </xf>
    <xf numFmtId="0" fontId="59" fillId="12" borderId="0" xfId="0" applyFont="1" applyFill="1" applyAlignment="1" applyProtection="1">
      <alignment horizontal="center"/>
    </xf>
    <xf numFmtId="0" fontId="6" fillId="12" borderId="3" xfId="0" applyFont="1" applyFill="1" applyBorder="1" applyAlignment="1" applyProtection="1">
      <alignment horizontal="center" textRotation="90"/>
    </xf>
    <xf numFmtId="0" fontId="6" fillId="12" borderId="7" xfId="0" applyFont="1" applyFill="1" applyBorder="1" applyAlignment="1" applyProtection="1">
      <alignment horizontal="center" wrapText="1"/>
    </xf>
    <xf numFmtId="0" fontId="28" fillId="12" borderId="6" xfId="0" applyFont="1" applyFill="1" applyBorder="1" applyAlignment="1" applyProtection="1">
      <alignment horizontal="center"/>
    </xf>
    <xf numFmtId="0" fontId="28" fillId="12" borderId="14" xfId="0" applyFont="1" applyFill="1" applyBorder="1" applyAlignment="1" applyProtection="1">
      <alignment horizontal="center"/>
    </xf>
    <xf numFmtId="0" fontId="28" fillId="12" borderId="7" xfId="0" applyFont="1" applyFill="1" applyBorder="1" applyAlignment="1" applyProtection="1">
      <alignment horizontal="center"/>
    </xf>
    <xf numFmtId="0" fontId="6" fillId="12" borderId="6" xfId="0" applyFont="1" applyFill="1" applyBorder="1" applyAlignment="1" applyProtection="1">
      <alignment horizontal="center"/>
      <protection locked="0"/>
    </xf>
    <xf numFmtId="0" fontId="6" fillId="12" borderId="14" xfId="0" applyFont="1" applyFill="1" applyBorder="1" applyAlignment="1" applyProtection="1">
      <alignment horizontal="center"/>
      <protection locked="0"/>
    </xf>
    <xf numFmtId="0" fontId="6" fillId="12" borderId="11" xfId="0" applyFont="1" applyFill="1" applyBorder="1" applyAlignment="1" applyProtection="1">
      <alignment horizontal="center"/>
      <protection locked="0"/>
    </xf>
    <xf numFmtId="0" fontId="6" fillId="12" borderId="10" xfId="0" applyFont="1" applyFill="1" applyBorder="1" applyAlignment="1" applyProtection="1">
      <alignment horizontal="center"/>
      <protection locked="0"/>
    </xf>
    <xf numFmtId="0" fontId="6" fillId="12" borderId="15" xfId="0" applyFont="1" applyFill="1" applyBorder="1" applyAlignment="1" applyProtection="1">
      <alignment horizontal="center"/>
      <protection locked="0"/>
    </xf>
    <xf numFmtId="0" fontId="6" fillId="5" borderId="1" xfId="0" applyFont="1" applyFill="1" applyBorder="1" applyAlignment="1" applyProtection="1">
      <alignment horizontal="center" textRotation="90" wrapText="1"/>
    </xf>
    <xf numFmtId="0" fontId="6" fillId="5" borderId="2" xfId="0" applyFont="1" applyFill="1" applyBorder="1" applyAlignment="1" applyProtection="1">
      <alignment horizontal="center" textRotation="90" wrapText="1"/>
    </xf>
    <xf numFmtId="0" fontId="6" fillId="5" borderId="4" xfId="0" applyFont="1" applyFill="1" applyBorder="1" applyAlignment="1" applyProtection="1">
      <alignment horizontal="center" textRotation="90" wrapText="1"/>
    </xf>
    <xf numFmtId="0" fontId="6" fillId="12" borderId="1" xfId="0" applyFont="1" applyFill="1" applyBorder="1" applyAlignment="1" applyProtection="1">
      <alignment horizontal="center" textRotation="90" wrapText="1"/>
    </xf>
    <xf numFmtId="0" fontId="6" fillId="12" borderId="2" xfId="0" applyFont="1" applyFill="1" applyBorder="1" applyAlignment="1" applyProtection="1">
      <alignment horizontal="center" textRotation="90" wrapText="1"/>
    </xf>
    <xf numFmtId="0" fontId="6" fillId="12" borderId="4" xfId="0" applyFont="1" applyFill="1" applyBorder="1" applyAlignment="1" applyProtection="1">
      <alignment horizontal="center" textRotation="90" wrapText="1"/>
    </xf>
    <xf numFmtId="0" fontId="59" fillId="5" borderId="3" xfId="0" applyFont="1" applyFill="1" applyBorder="1" applyAlignment="1" applyProtection="1">
      <alignment horizontal="center"/>
    </xf>
    <xf numFmtId="0" fontId="27" fillId="5" borderId="10" xfId="0" applyFont="1" applyFill="1" applyBorder="1" applyAlignment="1" applyProtection="1">
      <alignment horizontal="center" vertical="center"/>
    </xf>
    <xf numFmtId="0" fontId="27" fillId="5" borderId="8" xfId="0" applyFont="1" applyFill="1" applyBorder="1" applyAlignment="1" applyProtection="1">
      <alignment horizontal="center" vertical="center"/>
    </xf>
    <xf numFmtId="0" fontId="27" fillId="5" borderId="13" xfId="0" applyFont="1" applyFill="1" applyBorder="1" applyAlignment="1" applyProtection="1">
      <alignment horizontal="center" vertical="center"/>
    </xf>
    <xf numFmtId="0" fontId="6" fillId="5" borderId="132" xfId="0" applyFont="1" applyFill="1" applyBorder="1" applyAlignment="1" applyProtection="1">
      <alignment horizontal="center"/>
      <protection locked="0"/>
    </xf>
    <xf numFmtId="0" fontId="6" fillId="5" borderId="66" xfId="0" applyFont="1" applyFill="1" applyBorder="1" applyAlignment="1" applyProtection="1">
      <alignment horizontal="center"/>
    </xf>
    <xf numFmtId="0" fontId="6" fillId="5" borderId="67" xfId="0" applyFont="1" applyFill="1" applyBorder="1" applyAlignment="1" applyProtection="1">
      <alignment horizontal="center"/>
    </xf>
    <xf numFmtId="0" fontId="6" fillId="5" borderId="68" xfId="0" applyFont="1" applyFill="1" applyBorder="1" applyAlignment="1" applyProtection="1">
      <alignment horizontal="center"/>
    </xf>
    <xf numFmtId="0" fontId="59" fillId="0" borderId="14" xfId="0" applyFont="1" applyFill="1" applyBorder="1" applyAlignment="1" applyProtection="1">
      <alignment horizontal="center"/>
      <protection locked="0"/>
    </xf>
    <xf numFmtId="0" fontId="59" fillId="0" borderId="7" xfId="0" applyFont="1" applyFill="1" applyBorder="1" applyAlignment="1" applyProtection="1">
      <alignment horizontal="center"/>
      <protection locked="0"/>
    </xf>
    <xf numFmtId="0" fontId="96" fillId="12" borderId="6" xfId="0" applyFont="1" applyFill="1" applyBorder="1" applyAlignment="1" applyProtection="1">
      <alignment horizontal="center"/>
    </xf>
    <xf numFmtId="0" fontId="96" fillId="12" borderId="14" xfId="0" applyFont="1" applyFill="1" applyBorder="1" applyAlignment="1" applyProtection="1">
      <alignment horizontal="center"/>
    </xf>
    <xf numFmtId="0" fontId="96" fillId="12" borderId="7" xfId="0" applyFont="1" applyFill="1" applyBorder="1" applyAlignment="1" applyProtection="1">
      <alignment horizontal="center"/>
    </xf>
    <xf numFmtId="0" fontId="27" fillId="11" borderId="6" xfId="0" applyFont="1" applyFill="1" applyBorder="1" applyAlignment="1" applyProtection="1">
      <alignment horizontal="center"/>
    </xf>
    <xf numFmtId="0" fontId="27" fillId="11" borderId="14" xfId="0" applyFont="1" applyFill="1" applyBorder="1" applyAlignment="1" applyProtection="1">
      <alignment horizontal="center"/>
    </xf>
    <xf numFmtId="0" fontId="58" fillId="0" borderId="3" xfId="4" applyFont="1" applyBorder="1" applyAlignment="1" applyProtection="1">
      <alignment horizontal="center"/>
      <protection locked="0"/>
    </xf>
    <xf numFmtId="0" fontId="6" fillId="12" borderId="6" xfId="0" applyFont="1" applyFill="1" applyBorder="1" applyAlignment="1" applyProtection="1">
      <alignment horizontal="center"/>
    </xf>
    <xf numFmtId="0" fontId="6" fillId="12" borderId="14" xfId="0" applyFont="1" applyFill="1" applyBorder="1" applyAlignment="1" applyProtection="1">
      <alignment horizontal="center"/>
    </xf>
    <xf numFmtId="0" fontId="6" fillId="12" borderId="7" xfId="0" applyFont="1" applyFill="1" applyBorder="1" applyAlignment="1" applyProtection="1">
      <alignment horizontal="center"/>
    </xf>
    <xf numFmtId="0" fontId="6" fillId="12" borderId="66" xfId="0" applyFont="1" applyFill="1" applyBorder="1" applyAlignment="1" applyProtection="1">
      <alignment horizontal="center"/>
      <protection locked="0"/>
    </xf>
    <xf numFmtId="0" fontId="6" fillId="12" borderId="67" xfId="0" applyFont="1" applyFill="1" applyBorder="1" applyAlignment="1" applyProtection="1">
      <alignment horizontal="center"/>
      <protection locked="0"/>
    </xf>
    <xf numFmtId="0" fontId="6" fillId="12" borderId="68" xfId="0" applyFont="1" applyFill="1" applyBorder="1" applyAlignment="1" applyProtection="1">
      <alignment horizontal="center"/>
      <protection locked="0"/>
    </xf>
    <xf numFmtId="0" fontId="6" fillId="12" borderId="1" xfId="0" applyFont="1" applyFill="1" applyBorder="1" applyAlignment="1" applyProtection="1">
      <alignment horizontal="center" textRotation="90"/>
    </xf>
    <xf numFmtId="0" fontId="6" fillId="12" borderId="2" xfId="0" applyFont="1" applyFill="1" applyBorder="1" applyAlignment="1" applyProtection="1">
      <alignment horizontal="center" textRotation="90"/>
    </xf>
    <xf numFmtId="0" fontId="6" fillId="12" borderId="4" xfId="0" applyFont="1" applyFill="1" applyBorder="1" applyAlignment="1" applyProtection="1">
      <alignment horizontal="center" textRotation="90"/>
    </xf>
    <xf numFmtId="0" fontId="27" fillId="12" borderId="6" xfId="0" applyFont="1" applyFill="1" applyBorder="1" applyAlignment="1" applyProtection="1">
      <alignment horizontal="center"/>
    </xf>
    <xf numFmtId="0" fontId="27" fillId="12" borderId="14" xfId="0" applyFont="1" applyFill="1" applyBorder="1" applyAlignment="1" applyProtection="1">
      <alignment horizontal="center"/>
    </xf>
    <xf numFmtId="0" fontId="27" fillId="12" borderId="7" xfId="0" applyFont="1" applyFill="1" applyBorder="1" applyAlignment="1" applyProtection="1">
      <alignment horizontal="center"/>
    </xf>
    <xf numFmtId="0" fontId="59" fillId="11" borderId="14" xfId="0" applyFont="1" applyFill="1" applyBorder="1" applyAlignment="1" applyProtection="1">
      <alignment horizontal="center"/>
    </xf>
    <xf numFmtId="0" fontId="59" fillId="11" borderId="7" xfId="0" applyFont="1" applyFill="1" applyBorder="1" applyAlignment="1" applyProtection="1">
      <alignment horizontal="center"/>
    </xf>
    <xf numFmtId="0" fontId="6" fillId="11" borderId="1" xfId="0" applyFont="1" applyFill="1" applyBorder="1" applyAlignment="1" applyProtection="1">
      <alignment horizontal="center" vertical="center" wrapText="1"/>
    </xf>
    <xf numFmtId="0" fontId="6" fillId="11" borderId="2" xfId="0" applyFont="1" applyFill="1" applyBorder="1" applyAlignment="1" applyProtection="1">
      <alignment horizontal="center" vertical="center" wrapText="1"/>
    </xf>
    <xf numFmtId="0" fontId="6" fillId="11" borderId="4" xfId="0" applyFont="1" applyFill="1" applyBorder="1" applyAlignment="1" applyProtection="1">
      <alignment horizontal="center" vertical="center" wrapText="1"/>
    </xf>
    <xf numFmtId="0" fontId="6" fillId="11" borderId="1" xfId="0" applyFont="1" applyFill="1" applyBorder="1" applyAlignment="1" applyProtection="1">
      <alignment horizontal="center" textRotation="90" wrapText="1"/>
    </xf>
    <xf numFmtId="0" fontId="6" fillId="11" borderId="2" xfId="0" applyFont="1" applyFill="1" applyBorder="1" applyAlignment="1" applyProtection="1">
      <alignment horizontal="center" textRotation="90" wrapText="1"/>
    </xf>
    <xf numFmtId="0" fontId="6" fillId="11" borderId="4" xfId="0" applyFont="1" applyFill="1" applyBorder="1" applyAlignment="1" applyProtection="1">
      <alignment horizontal="center" textRotation="90" wrapText="1"/>
    </xf>
    <xf numFmtId="0" fontId="0" fillId="0" borderId="5" xfId="0" applyBorder="1" applyAlignment="1" applyProtection="1">
      <alignment horizontal="center"/>
    </xf>
    <xf numFmtId="0" fontId="6" fillId="11" borderId="1" xfId="0" applyFont="1" applyFill="1" applyBorder="1" applyAlignment="1" applyProtection="1">
      <alignment horizontal="center" textRotation="90"/>
    </xf>
    <xf numFmtId="0" fontId="6" fillId="11" borderId="2" xfId="0" applyFont="1" applyFill="1" applyBorder="1" applyAlignment="1" applyProtection="1">
      <alignment horizontal="center" textRotation="90"/>
    </xf>
    <xf numFmtId="0" fontId="6" fillId="11" borderId="4" xfId="0" applyFont="1" applyFill="1" applyBorder="1" applyAlignment="1" applyProtection="1">
      <alignment horizontal="center" textRotation="90"/>
    </xf>
    <xf numFmtId="0" fontId="7" fillId="5" borderId="8" xfId="0" applyFont="1" applyFill="1" applyBorder="1" applyAlignment="1" applyProtection="1">
      <alignment horizontal="center" textRotation="90" wrapText="1"/>
    </xf>
    <xf numFmtId="0" fontId="7" fillId="5" borderId="13" xfId="0" applyFont="1" applyFill="1" applyBorder="1" applyAlignment="1" applyProtection="1">
      <alignment horizontal="center" textRotation="90" wrapText="1"/>
    </xf>
    <xf numFmtId="0" fontId="7" fillId="5" borderId="2" xfId="0" applyFont="1" applyFill="1" applyBorder="1" applyAlignment="1" applyProtection="1">
      <alignment horizontal="center" textRotation="90" wrapText="1"/>
    </xf>
    <xf numFmtId="0" fontId="7" fillId="5" borderId="4" xfId="0" applyFont="1" applyFill="1" applyBorder="1" applyAlignment="1" applyProtection="1">
      <alignment horizontal="center" textRotation="90" wrapText="1"/>
    </xf>
    <xf numFmtId="0" fontId="6" fillId="12" borderId="66" xfId="0" applyFont="1" applyFill="1" applyBorder="1" applyAlignment="1" applyProtection="1">
      <alignment horizontal="center" wrapText="1"/>
    </xf>
    <xf numFmtId="0" fontId="6" fillId="12" borderId="67" xfId="0" applyFont="1" applyFill="1" applyBorder="1" applyAlignment="1" applyProtection="1">
      <alignment horizontal="center" wrapText="1"/>
    </xf>
    <xf numFmtId="0" fontId="6" fillId="12" borderId="68" xfId="0" applyFont="1" applyFill="1" applyBorder="1" applyAlignment="1" applyProtection="1">
      <alignment horizontal="center" wrapText="1"/>
    </xf>
    <xf numFmtId="0" fontId="0" fillId="11" borderId="0" xfId="0" applyFill="1" applyAlignment="1" applyProtection="1">
      <alignment horizontal="center"/>
      <protection hidden="1"/>
    </xf>
    <xf numFmtId="0" fontId="7" fillId="11" borderId="1" xfId="0" applyFont="1" applyFill="1" applyBorder="1" applyAlignment="1" applyProtection="1">
      <alignment horizontal="center" vertical="center" wrapText="1"/>
      <protection hidden="1"/>
    </xf>
    <xf numFmtId="0" fontId="7" fillId="11" borderId="4" xfId="0" applyFont="1" applyFill="1" applyBorder="1" applyAlignment="1" applyProtection="1">
      <alignment horizontal="center" vertical="center" wrapText="1"/>
      <protection hidden="1"/>
    </xf>
    <xf numFmtId="0" fontId="7" fillId="11" borderId="1" xfId="0" applyFont="1" applyFill="1" applyBorder="1" applyAlignment="1" applyProtection="1">
      <alignment horizontal="center" wrapText="1"/>
      <protection hidden="1"/>
    </xf>
    <xf numFmtId="0" fontId="7" fillId="11" borderId="4" xfId="0" applyFont="1" applyFill="1" applyBorder="1" applyAlignment="1" applyProtection="1">
      <alignment horizontal="center" wrapText="1"/>
      <protection hidden="1"/>
    </xf>
    <xf numFmtId="0" fontId="6" fillId="11" borderId="6" xfId="0" applyFont="1" applyFill="1" applyBorder="1" applyAlignment="1" applyProtection="1">
      <alignment horizontal="center"/>
      <protection hidden="1"/>
    </xf>
    <xf numFmtId="0" fontId="6" fillId="11" borderId="14" xfId="0" applyFont="1" applyFill="1" applyBorder="1" applyAlignment="1" applyProtection="1">
      <alignment horizontal="center"/>
      <protection hidden="1"/>
    </xf>
    <xf numFmtId="0" fontId="6" fillId="11" borderId="7" xfId="0" applyFont="1" applyFill="1" applyBorder="1" applyAlignment="1" applyProtection="1">
      <alignment horizontal="center"/>
      <protection hidden="1"/>
    </xf>
    <xf numFmtId="0" fontId="6" fillId="0" borderId="0" xfId="0" applyFont="1" applyBorder="1" applyAlignment="1" applyProtection="1">
      <alignment horizontal="center"/>
      <protection hidden="1"/>
    </xf>
    <xf numFmtId="0" fontId="6" fillId="11" borderId="1" xfId="0" applyFont="1" applyFill="1" applyBorder="1" applyAlignment="1" applyProtection="1">
      <alignment horizontal="center" vertical="center"/>
      <protection hidden="1"/>
    </xf>
    <xf numFmtId="0" fontId="6" fillId="11" borderId="2" xfId="0" applyFont="1" applyFill="1" applyBorder="1" applyAlignment="1" applyProtection="1">
      <alignment horizontal="center" vertical="center"/>
      <protection hidden="1"/>
    </xf>
    <xf numFmtId="0" fontId="6" fillId="11" borderId="4" xfId="0" applyFont="1" applyFill="1" applyBorder="1" applyAlignment="1" applyProtection="1">
      <alignment horizontal="center" vertical="center"/>
      <protection hidden="1"/>
    </xf>
    <xf numFmtId="0" fontId="6" fillId="11" borderId="3" xfId="0" applyFont="1" applyFill="1" applyBorder="1" applyAlignment="1" applyProtection="1">
      <alignment horizontal="center"/>
      <protection hidden="1"/>
    </xf>
    <xf numFmtId="0" fontId="47" fillId="11" borderId="3" xfId="0" applyFont="1" applyFill="1" applyBorder="1" applyAlignment="1" applyProtection="1">
      <alignment horizontal="center"/>
      <protection hidden="1"/>
    </xf>
    <xf numFmtId="0" fontId="47" fillId="11" borderId="3" xfId="0" applyFont="1" applyFill="1" applyBorder="1" applyAlignment="1" applyProtection="1">
      <alignment horizontal="center" vertical="center"/>
      <protection hidden="1"/>
    </xf>
    <xf numFmtId="0" fontId="6" fillId="11" borderId="6" xfId="0" applyFont="1" applyFill="1" applyBorder="1" applyAlignment="1" applyProtection="1">
      <alignment horizontal="center" vertical="center"/>
      <protection hidden="1"/>
    </xf>
    <xf numFmtId="0" fontId="6" fillId="11" borderId="14" xfId="0" applyFont="1" applyFill="1" applyBorder="1" applyAlignment="1" applyProtection="1">
      <alignment horizontal="center" vertical="center"/>
      <protection hidden="1"/>
    </xf>
    <xf numFmtId="0" fontId="6" fillId="11" borderId="7"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48" fillId="11" borderId="14" xfId="0" applyFont="1" applyFill="1" applyBorder="1" applyAlignment="1" applyProtection="1">
      <alignment horizontal="center" vertical="center"/>
      <protection hidden="1"/>
    </xf>
    <xf numFmtId="0" fontId="48" fillId="11" borderId="7" xfId="0" applyFont="1" applyFill="1" applyBorder="1" applyAlignment="1" applyProtection="1">
      <alignment horizontal="center" vertical="center"/>
      <protection hidden="1"/>
    </xf>
    <xf numFmtId="0" fontId="6" fillId="11" borderId="1" xfId="0" applyFont="1" applyFill="1" applyBorder="1" applyAlignment="1" applyProtection="1">
      <alignment horizontal="center"/>
      <protection hidden="1"/>
    </xf>
    <xf numFmtId="0" fontId="6" fillId="11" borderId="2" xfId="0" applyFont="1" applyFill="1" applyBorder="1" applyAlignment="1" applyProtection="1">
      <alignment horizontal="center"/>
      <protection hidden="1"/>
    </xf>
    <xf numFmtId="0" fontId="6" fillId="11" borderId="4" xfId="0" applyFont="1" applyFill="1" applyBorder="1" applyAlignment="1" applyProtection="1">
      <alignment horizontal="center"/>
      <protection hidden="1"/>
    </xf>
    <xf numFmtId="0" fontId="59" fillId="11" borderId="6" xfId="0" applyFont="1" applyFill="1" applyBorder="1" applyAlignment="1" applyProtection="1">
      <alignment horizontal="center"/>
      <protection hidden="1"/>
    </xf>
    <xf numFmtId="0" fontId="59" fillId="11" borderId="14" xfId="0" applyFont="1" applyFill="1" applyBorder="1" applyAlignment="1" applyProtection="1">
      <alignment horizontal="center"/>
      <protection hidden="1"/>
    </xf>
    <xf numFmtId="0" fontId="108" fillId="11" borderId="6" xfId="0" applyFont="1" applyFill="1" applyBorder="1" applyAlignment="1" applyProtection="1">
      <alignment horizontal="center"/>
      <protection hidden="1"/>
    </xf>
    <xf numFmtId="0" fontId="108" fillId="11" borderId="14" xfId="0" applyFont="1" applyFill="1" applyBorder="1" applyAlignment="1" applyProtection="1">
      <alignment horizontal="center"/>
      <protection hidden="1"/>
    </xf>
    <xf numFmtId="0" fontId="6" fillId="11" borderId="1" xfId="0" applyFont="1" applyFill="1" applyBorder="1" applyAlignment="1" applyProtection="1">
      <alignment horizontal="center" wrapText="1"/>
      <protection hidden="1"/>
    </xf>
    <xf numFmtId="0" fontId="6" fillId="11" borderId="2" xfId="0" applyFont="1" applyFill="1" applyBorder="1" applyAlignment="1" applyProtection="1">
      <alignment horizontal="center" wrapText="1"/>
      <protection hidden="1"/>
    </xf>
    <xf numFmtId="0" fontId="6" fillId="11" borderId="4" xfId="0" applyFont="1" applyFill="1" applyBorder="1" applyAlignment="1" applyProtection="1">
      <alignment horizontal="center" wrapText="1"/>
      <protection hidden="1"/>
    </xf>
    <xf numFmtId="0" fontId="59" fillId="11" borderId="7" xfId="0" applyFont="1" applyFill="1" applyBorder="1" applyAlignment="1" applyProtection="1">
      <alignment horizontal="center"/>
      <protection hidden="1"/>
    </xf>
    <xf numFmtId="0" fontId="62" fillId="11" borderId="6" xfId="0" applyFont="1" applyFill="1" applyBorder="1" applyAlignment="1" applyProtection="1">
      <alignment horizontal="center"/>
      <protection hidden="1"/>
    </xf>
    <xf numFmtId="0" fontId="62" fillId="11" borderId="14" xfId="0" applyFont="1" applyFill="1" applyBorder="1" applyAlignment="1" applyProtection="1">
      <alignment horizontal="center"/>
      <protection hidden="1"/>
    </xf>
    <xf numFmtId="0" fontId="62" fillId="11" borderId="7" xfId="0" applyFont="1" applyFill="1" applyBorder="1" applyAlignment="1" applyProtection="1">
      <alignment horizontal="center"/>
      <protection hidden="1"/>
    </xf>
    <xf numFmtId="0" fontId="61" fillId="11" borderId="6" xfId="0" applyFont="1" applyFill="1" applyBorder="1" applyAlignment="1" applyProtection="1">
      <alignment horizontal="center"/>
      <protection hidden="1"/>
    </xf>
    <xf numFmtId="0" fontId="61" fillId="11" borderId="14" xfId="0" applyFont="1" applyFill="1" applyBorder="1" applyAlignment="1" applyProtection="1">
      <alignment horizontal="center"/>
      <protection hidden="1"/>
    </xf>
    <xf numFmtId="0" fontId="61" fillId="11" borderId="7" xfId="0" applyFont="1" applyFill="1" applyBorder="1" applyAlignment="1" applyProtection="1">
      <alignment horizontal="center"/>
      <protection hidden="1"/>
    </xf>
    <xf numFmtId="0" fontId="95" fillId="0" borderId="81" xfId="4" applyFont="1" applyBorder="1" applyAlignment="1" applyProtection="1">
      <alignment horizontal="center"/>
      <protection locked="0"/>
    </xf>
    <xf numFmtId="0" fontId="95" fillId="0" borderId="5" xfId="4" applyFont="1" applyBorder="1" applyAlignment="1" applyProtection="1">
      <alignment horizontal="center"/>
      <protection locked="0"/>
    </xf>
    <xf numFmtId="0" fontId="95" fillId="0" borderId="82" xfId="4" applyFont="1" applyBorder="1" applyAlignment="1" applyProtection="1">
      <alignment horizontal="center"/>
      <protection locked="0"/>
    </xf>
    <xf numFmtId="0" fontId="95" fillId="0" borderId="81" xfId="4" applyFont="1" applyFill="1" applyBorder="1" applyAlignment="1" applyProtection="1">
      <alignment horizontal="center"/>
      <protection locked="0"/>
    </xf>
    <xf numFmtId="0" fontId="95" fillId="0" borderId="5" xfId="4" applyFont="1" applyFill="1" applyBorder="1" applyAlignment="1" applyProtection="1">
      <alignment horizontal="center"/>
      <protection locked="0"/>
    </xf>
    <xf numFmtId="0" fontId="95" fillId="0" borderId="82" xfId="4" applyFont="1" applyFill="1" applyBorder="1" applyAlignment="1" applyProtection="1">
      <alignment horizontal="center"/>
      <protection locked="0"/>
    </xf>
    <xf numFmtId="0" fontId="60" fillId="5" borderId="3" xfId="0" applyFont="1" applyFill="1" applyBorder="1" applyAlignment="1" applyProtection="1">
      <alignment horizontal="center" vertical="center"/>
      <protection hidden="1"/>
    </xf>
    <xf numFmtId="0" fontId="61" fillId="5" borderId="3" xfId="0" applyFont="1" applyFill="1" applyBorder="1" applyAlignment="1" applyProtection="1">
      <alignment horizontal="center" vertical="center" wrapText="1"/>
      <protection hidden="1"/>
    </xf>
    <xf numFmtId="0" fontId="62" fillId="5" borderId="3" xfId="0" applyFont="1" applyFill="1" applyBorder="1" applyAlignment="1" applyProtection="1">
      <alignment horizontal="center" vertical="center"/>
      <protection hidden="1"/>
    </xf>
    <xf numFmtId="0" fontId="61" fillId="5" borderId="3" xfId="0" applyFont="1" applyFill="1" applyBorder="1" applyAlignment="1" applyProtection="1">
      <alignment horizontal="center" vertical="center" textRotation="90"/>
    </xf>
    <xf numFmtId="0" fontId="59" fillId="5" borderId="3" xfId="0" applyFont="1" applyFill="1" applyBorder="1" applyAlignment="1" applyProtection="1">
      <alignment horizontal="center" vertical="center" wrapText="1"/>
    </xf>
    <xf numFmtId="0" fontId="61" fillId="12" borderId="3" xfId="0" applyFont="1" applyFill="1" applyBorder="1" applyAlignment="1" applyProtection="1">
      <alignment horizontal="center" vertical="center" textRotation="90" wrapText="1" readingOrder="1"/>
    </xf>
    <xf numFmtId="0" fontId="62" fillId="5" borderId="3" xfId="0" applyFont="1" applyFill="1" applyBorder="1" applyAlignment="1" applyProtection="1">
      <alignment horizontal="center"/>
    </xf>
    <xf numFmtId="0" fontId="60" fillId="5" borderId="3" xfId="0" applyFont="1" applyFill="1" applyBorder="1" applyAlignment="1" applyProtection="1">
      <alignment horizontal="center" vertical="center" wrapText="1"/>
    </xf>
    <xf numFmtId="0" fontId="0" fillId="5" borderId="3" xfId="0" applyFill="1" applyBorder="1" applyAlignment="1" applyProtection="1">
      <alignment horizontal="center"/>
    </xf>
    <xf numFmtId="0" fontId="60" fillId="12" borderId="3" xfId="0" applyFont="1" applyFill="1" applyBorder="1" applyAlignment="1" applyProtection="1">
      <alignment horizontal="center" vertical="center"/>
      <protection hidden="1"/>
    </xf>
    <xf numFmtId="0" fontId="61" fillId="12" borderId="3" xfId="0" applyFont="1" applyFill="1" applyBorder="1" applyAlignment="1" applyProtection="1">
      <alignment horizontal="center" vertical="center" wrapText="1"/>
      <protection hidden="1"/>
    </xf>
    <xf numFmtId="0" fontId="61" fillId="5" borderId="3" xfId="0" applyFont="1" applyFill="1" applyBorder="1" applyAlignment="1" applyProtection="1">
      <alignment horizontal="center" vertical="center" textRotation="90" wrapText="1" readingOrder="1"/>
    </xf>
    <xf numFmtId="0" fontId="61" fillId="5" borderId="3" xfId="0" applyFont="1" applyFill="1" applyBorder="1" applyAlignment="1" applyProtection="1">
      <alignment horizontal="center" vertical="center" textRotation="90" wrapText="1"/>
    </xf>
    <xf numFmtId="0" fontId="62" fillId="12" borderId="3" xfId="0" applyFont="1" applyFill="1" applyBorder="1" applyAlignment="1" applyProtection="1">
      <alignment horizontal="center"/>
    </xf>
    <xf numFmtId="0" fontId="28" fillId="5" borderId="3" xfId="0" applyFont="1" applyFill="1" applyBorder="1" applyAlignment="1" applyProtection="1">
      <alignment horizontal="center" textRotation="90"/>
    </xf>
    <xf numFmtId="0" fontId="28" fillId="5" borderId="3" xfId="0" applyFont="1" applyFill="1" applyBorder="1" applyAlignment="1" applyProtection="1">
      <alignment horizontal="center" textRotation="90" wrapText="1"/>
    </xf>
    <xf numFmtId="0" fontId="0" fillId="5" borderId="3" xfId="0" applyFill="1" applyBorder="1" applyAlignment="1" applyProtection="1">
      <alignment horizontal="center" textRotation="90" wrapText="1"/>
    </xf>
    <xf numFmtId="0" fontId="0" fillId="5" borderId="3" xfId="0" applyFill="1" applyBorder="1" applyAlignment="1" applyProtection="1">
      <alignment horizontal="center" textRotation="90"/>
    </xf>
    <xf numFmtId="0" fontId="28" fillId="12" borderId="3" xfId="0" applyFont="1" applyFill="1" applyBorder="1" applyAlignment="1" applyProtection="1">
      <alignment horizontal="center" textRotation="90" wrapText="1" readingOrder="1"/>
    </xf>
    <xf numFmtId="0" fontId="0" fillId="12" borderId="3" xfId="0" applyFill="1" applyBorder="1" applyAlignment="1" applyProtection="1">
      <alignment horizontal="center"/>
    </xf>
    <xf numFmtId="0" fontId="28" fillId="5" borderId="3" xfId="0" applyFont="1" applyFill="1" applyBorder="1" applyAlignment="1" applyProtection="1">
      <alignment horizontal="center" textRotation="90" wrapText="1" readingOrder="1"/>
    </xf>
    <xf numFmtId="0" fontId="61" fillId="5" borderId="3" xfId="0" applyFont="1" applyFill="1" applyBorder="1" applyAlignment="1" applyProtection="1">
      <alignment horizontal="center" vertical="center" textRotation="90" readingOrder="1"/>
    </xf>
    <xf numFmtId="0" fontId="62" fillId="12" borderId="3" xfId="0" applyFont="1" applyFill="1" applyBorder="1" applyAlignment="1" applyProtection="1">
      <alignment horizontal="center" vertical="center"/>
      <protection hidden="1"/>
    </xf>
    <xf numFmtId="0" fontId="61" fillId="12" borderId="3" xfId="0" applyFont="1" applyFill="1" applyBorder="1" applyAlignment="1" applyProtection="1">
      <alignment horizontal="center" vertical="center" textRotation="90"/>
    </xf>
    <xf numFmtId="0" fontId="59" fillId="12" borderId="3" xfId="0" applyFont="1" applyFill="1" applyBorder="1" applyAlignment="1" applyProtection="1">
      <alignment horizontal="center" vertical="center" wrapText="1"/>
    </xf>
    <xf numFmtId="0" fontId="60" fillId="12" borderId="3" xfId="0" applyFont="1" applyFill="1" applyBorder="1" applyAlignment="1" applyProtection="1">
      <alignment horizontal="center" vertical="center" wrapText="1"/>
    </xf>
    <xf numFmtId="0" fontId="61" fillId="12" borderId="3" xfId="0" applyFont="1" applyFill="1" applyBorder="1" applyAlignment="1" applyProtection="1">
      <alignment horizontal="center" vertical="center" textRotation="90" readingOrder="1"/>
    </xf>
    <xf numFmtId="0" fontId="0" fillId="12" borderId="3" xfId="0" applyFill="1" applyBorder="1" applyAlignment="1" applyProtection="1">
      <alignment horizontal="center" textRotation="90" wrapText="1"/>
    </xf>
    <xf numFmtId="0" fontId="0" fillId="12" borderId="3" xfId="0" applyFill="1" applyBorder="1" applyAlignment="1" applyProtection="1">
      <alignment horizontal="center" textRotation="90"/>
    </xf>
    <xf numFmtId="0" fontId="96" fillId="5" borderId="46" xfId="0" applyFont="1" applyFill="1" applyBorder="1" applyAlignment="1" applyProtection="1">
      <alignment horizontal="center"/>
      <protection hidden="1"/>
    </xf>
    <xf numFmtId="0" fontId="96" fillId="5" borderId="47" xfId="0" applyFont="1" applyFill="1" applyBorder="1" applyAlignment="1" applyProtection="1">
      <alignment horizontal="center"/>
      <protection hidden="1"/>
    </xf>
    <xf numFmtId="0" fontId="96" fillId="5" borderId="48" xfId="0" applyFont="1" applyFill="1" applyBorder="1" applyAlignment="1" applyProtection="1">
      <alignment horizontal="center"/>
      <protection hidden="1"/>
    </xf>
    <xf numFmtId="0" fontId="96" fillId="12" borderId="46" xfId="0" applyFont="1" applyFill="1" applyBorder="1" applyAlignment="1" applyProtection="1">
      <alignment horizontal="center"/>
      <protection hidden="1"/>
    </xf>
    <xf numFmtId="0" fontId="96" fillId="12" borderId="47" xfId="0" applyFont="1" applyFill="1" applyBorder="1" applyAlignment="1" applyProtection="1">
      <alignment horizontal="center"/>
      <protection hidden="1"/>
    </xf>
    <xf numFmtId="0" fontId="96" fillId="12" borderId="48" xfId="0" applyFont="1" applyFill="1" applyBorder="1" applyAlignment="1" applyProtection="1">
      <alignment horizontal="center"/>
      <protection hidden="1"/>
    </xf>
    <xf numFmtId="0" fontId="61" fillId="12" borderId="3" xfId="0" applyFont="1" applyFill="1" applyBorder="1" applyAlignment="1" applyProtection="1">
      <alignment horizontal="center" vertical="center" textRotation="90" wrapText="1"/>
    </xf>
    <xf numFmtId="0" fontId="28" fillId="12" borderId="3" xfId="0" applyFont="1" applyFill="1" applyBorder="1" applyAlignment="1" applyProtection="1">
      <alignment horizontal="center" textRotation="90"/>
    </xf>
    <xf numFmtId="0" fontId="28" fillId="12" borderId="3" xfId="0" applyFont="1" applyFill="1" applyBorder="1" applyAlignment="1" applyProtection="1">
      <alignment horizontal="center" textRotation="90" wrapText="1"/>
    </xf>
    <xf numFmtId="0" fontId="0" fillId="11" borderId="3" xfId="0" applyFill="1" applyBorder="1" applyAlignment="1" applyProtection="1">
      <alignment horizontal="center" wrapText="1"/>
      <protection hidden="1"/>
    </xf>
    <xf numFmtId="0" fontId="66" fillId="3" borderId="49" xfId="4" applyFont="1" applyFill="1" applyBorder="1" applyAlignment="1" applyProtection="1">
      <alignment horizontal="center"/>
      <protection hidden="1"/>
    </xf>
    <xf numFmtId="0" fontId="66" fillId="3" borderId="0" xfId="4" applyFont="1" applyFill="1" applyBorder="1" applyAlignment="1" applyProtection="1">
      <alignment horizontal="center"/>
      <protection hidden="1"/>
    </xf>
    <xf numFmtId="0" fontId="66" fillId="3" borderId="45" xfId="4" applyFont="1" applyFill="1" applyBorder="1" applyAlignment="1" applyProtection="1">
      <alignment horizontal="center"/>
      <protection hidden="1"/>
    </xf>
    <xf numFmtId="0" fontId="67" fillId="3" borderId="49" xfId="4" applyFont="1" applyFill="1" applyBorder="1" applyAlignment="1" applyProtection="1">
      <alignment horizontal="center"/>
      <protection hidden="1"/>
    </xf>
    <xf numFmtId="0" fontId="67" fillId="3" borderId="0" xfId="4" applyFont="1" applyFill="1" applyBorder="1" applyAlignment="1" applyProtection="1">
      <alignment horizontal="center"/>
      <protection hidden="1"/>
    </xf>
    <xf numFmtId="0" fontId="67" fillId="3" borderId="45" xfId="4" applyFont="1" applyFill="1" applyBorder="1" applyAlignment="1" applyProtection="1">
      <alignment horizontal="center"/>
      <protection hidden="1"/>
    </xf>
    <xf numFmtId="0" fontId="69" fillId="5" borderId="1" xfId="4" applyFont="1" applyFill="1" applyBorder="1" applyAlignment="1" applyProtection="1">
      <alignment horizontal="center" wrapText="1"/>
      <protection hidden="1"/>
    </xf>
    <xf numFmtId="0" fontId="69" fillId="5" borderId="4" xfId="4" applyFont="1" applyFill="1" applyBorder="1" applyAlignment="1" applyProtection="1">
      <alignment horizontal="center" wrapText="1"/>
      <protection hidden="1"/>
    </xf>
    <xf numFmtId="0" fontId="69" fillId="12" borderId="10" xfId="4" applyFont="1" applyFill="1" applyBorder="1" applyAlignment="1" applyProtection="1">
      <alignment horizontal="center" wrapText="1"/>
      <protection hidden="1"/>
    </xf>
    <xf numFmtId="0" fontId="69" fillId="12" borderId="13" xfId="4" applyFont="1" applyFill="1" applyBorder="1" applyAlignment="1" applyProtection="1">
      <alignment horizontal="center" wrapText="1"/>
      <protection hidden="1"/>
    </xf>
    <xf numFmtId="0" fontId="69" fillId="12" borderId="1" xfId="4" applyFont="1" applyFill="1" applyBorder="1" applyAlignment="1" applyProtection="1">
      <alignment horizontal="center" vertical="center" wrapText="1"/>
      <protection hidden="1"/>
    </xf>
    <xf numFmtId="0" fontId="69" fillId="12" borderId="4" xfId="4" applyFont="1" applyFill="1" applyBorder="1" applyAlignment="1" applyProtection="1">
      <alignment horizontal="center" vertical="center" wrapText="1"/>
      <protection hidden="1"/>
    </xf>
    <xf numFmtId="0" fontId="68" fillId="5" borderId="76" xfId="4" applyFont="1" applyFill="1" applyBorder="1" applyAlignment="1" applyProtection="1">
      <alignment horizontal="center" vertical="center" wrapText="1"/>
      <protection hidden="1"/>
    </xf>
    <xf numFmtId="0" fontId="68" fillId="5" borderId="77" xfId="4" applyFont="1" applyFill="1" applyBorder="1" applyAlignment="1" applyProtection="1">
      <alignment horizontal="center" vertical="center" wrapText="1"/>
      <protection hidden="1"/>
    </xf>
    <xf numFmtId="0" fontId="68" fillId="5" borderId="1" xfId="4" applyFont="1" applyFill="1" applyBorder="1" applyAlignment="1" applyProtection="1">
      <alignment horizontal="center" vertical="center"/>
      <protection hidden="1"/>
    </xf>
    <xf numFmtId="0" fontId="68" fillId="5" borderId="4" xfId="4" applyFont="1" applyFill="1" applyBorder="1" applyAlignment="1" applyProtection="1">
      <alignment horizontal="center" vertical="center"/>
      <protection hidden="1"/>
    </xf>
    <xf numFmtId="0" fontId="69" fillId="5" borderId="1" xfId="4" applyFont="1" applyFill="1" applyBorder="1" applyAlignment="1" applyProtection="1">
      <alignment horizontal="center" vertical="center"/>
      <protection hidden="1"/>
    </xf>
    <xf numFmtId="0" fontId="69" fillId="5" borderId="4" xfId="4" applyFont="1" applyFill="1" applyBorder="1" applyAlignment="1" applyProtection="1">
      <alignment horizontal="center" vertical="center"/>
      <protection hidden="1"/>
    </xf>
    <xf numFmtId="0" fontId="68" fillId="5" borderId="1" xfId="4" applyFont="1" applyFill="1" applyBorder="1" applyAlignment="1" applyProtection="1">
      <alignment horizontal="center" vertical="center" wrapText="1"/>
      <protection hidden="1"/>
    </xf>
    <xf numFmtId="0" fontId="68" fillId="5" borderId="4" xfId="4" applyFont="1" applyFill="1" applyBorder="1" applyAlignment="1" applyProtection="1">
      <alignment horizontal="center" vertical="center" wrapText="1"/>
      <protection hidden="1"/>
    </xf>
    <xf numFmtId="0" fontId="45" fillId="0" borderId="25" xfId="0" applyFont="1" applyBorder="1" applyAlignment="1" applyProtection="1">
      <alignment horizontal="center" vertical="center"/>
    </xf>
    <xf numFmtId="0" fontId="45" fillId="0" borderId="3" xfId="0" applyFont="1" applyBorder="1" applyAlignment="1" applyProtection="1">
      <alignment horizontal="center" vertical="center"/>
    </xf>
    <xf numFmtId="0" fontId="12" fillId="0" borderId="6" xfId="0" applyFont="1" applyBorder="1" applyAlignment="1" applyProtection="1">
      <alignment horizontal="left" vertical="center" wrapText="1"/>
    </xf>
    <xf numFmtId="0" fontId="12" fillId="0" borderId="14" xfId="0" applyFont="1" applyBorder="1" applyAlignment="1" applyProtection="1">
      <alignment horizontal="left" vertical="center" wrapText="1"/>
    </xf>
    <xf numFmtId="0" fontId="12" fillId="0" borderId="33" xfId="0" applyFont="1" applyBorder="1" applyAlignment="1" applyProtection="1">
      <alignment horizontal="left" vertical="center" wrapText="1"/>
    </xf>
    <xf numFmtId="0" fontId="53" fillId="0" borderId="0" xfId="2" applyFont="1" applyAlignment="1" applyProtection="1">
      <alignment horizontal="center" vertical="top" wrapText="1"/>
    </xf>
    <xf numFmtId="0" fontId="53" fillId="0" borderId="20" xfId="2" applyFont="1" applyBorder="1" applyAlignment="1" applyProtection="1">
      <alignment horizontal="center" vertical="top" wrapText="1"/>
    </xf>
    <xf numFmtId="0" fontId="12" fillId="0" borderId="6" xfId="0" applyFont="1" applyBorder="1" applyAlignment="1" applyProtection="1">
      <alignment horizontal="left" vertical="center"/>
    </xf>
    <xf numFmtId="0" fontId="12" fillId="0" borderId="14" xfId="0" applyFont="1" applyBorder="1" applyAlignment="1" applyProtection="1">
      <alignment horizontal="left" vertical="center"/>
    </xf>
    <xf numFmtId="0" fontId="12" fillId="0" borderId="33" xfId="0" applyFont="1" applyBorder="1" applyAlignment="1" applyProtection="1">
      <alignment horizontal="left" vertical="center"/>
    </xf>
    <xf numFmtId="0" fontId="10" fillId="0" borderId="54" xfId="0" applyFont="1" applyBorder="1" applyAlignment="1" applyProtection="1">
      <alignment horizontal="center" vertical="center"/>
    </xf>
    <xf numFmtId="0" fontId="10" fillId="0" borderId="55" xfId="0" applyFont="1" applyBorder="1" applyAlignment="1" applyProtection="1">
      <alignment horizontal="center" vertical="center"/>
    </xf>
    <xf numFmtId="0" fontId="10" fillId="0" borderId="36" xfId="0" applyFont="1" applyFill="1" applyBorder="1" applyAlignment="1" applyProtection="1">
      <alignment horizontal="center" vertical="center" wrapText="1"/>
    </xf>
    <xf numFmtId="0" fontId="10" fillId="0" borderId="37" xfId="0" applyFont="1" applyFill="1" applyBorder="1" applyAlignment="1" applyProtection="1">
      <alignment horizontal="center" vertical="center" wrapText="1"/>
    </xf>
    <xf numFmtId="0" fontId="24" fillId="0" borderId="0" xfId="2" applyFont="1" applyAlignment="1" applyProtection="1">
      <alignment horizontal="center" vertical="top" wrapText="1"/>
      <protection locked="0"/>
    </xf>
    <xf numFmtId="0" fontId="24" fillId="0" borderId="20" xfId="2" applyFont="1" applyBorder="1" applyAlignment="1" applyProtection="1">
      <alignment horizontal="center" vertical="top" wrapText="1"/>
      <protection locked="0"/>
    </xf>
    <xf numFmtId="0" fontId="45" fillId="0" borderId="35" xfId="0" applyFont="1" applyBorder="1" applyAlignment="1" applyProtection="1">
      <alignment horizontal="center" vertical="center" wrapText="1"/>
    </xf>
    <xf numFmtId="0" fontId="45" fillId="0" borderId="14" xfId="0" applyFont="1" applyBorder="1" applyAlignment="1" applyProtection="1">
      <alignment horizontal="center" vertical="center" wrapText="1"/>
    </xf>
    <xf numFmtId="0" fontId="10" fillId="0" borderId="14" xfId="0" applyFont="1" applyBorder="1" applyAlignment="1" applyProtection="1">
      <alignment horizontal="center" vertical="center" wrapText="1"/>
    </xf>
    <xf numFmtId="0" fontId="10" fillId="0" borderId="33" xfId="0" applyFont="1" applyBorder="1" applyAlignment="1" applyProtection="1">
      <alignment horizontal="center" vertical="center" wrapText="1"/>
    </xf>
    <xf numFmtId="0" fontId="12" fillId="0" borderId="6" xfId="0" applyFont="1" applyBorder="1" applyAlignment="1" applyProtection="1">
      <alignment horizontal="left" vertical="top" wrapText="1"/>
    </xf>
    <xf numFmtId="0" fontId="12" fillId="0" borderId="14" xfId="0" applyFont="1" applyBorder="1" applyAlignment="1" applyProtection="1">
      <alignment horizontal="left" vertical="top" wrapText="1"/>
    </xf>
    <xf numFmtId="0" fontId="12" fillId="0" borderId="33" xfId="0" applyFont="1" applyBorder="1" applyAlignment="1" applyProtection="1">
      <alignment horizontal="left" vertical="top" wrapText="1"/>
    </xf>
    <xf numFmtId="0" fontId="25" fillId="0" borderId="0" xfId="0" applyFont="1" applyFill="1" applyBorder="1" applyAlignment="1" applyProtection="1">
      <alignment horizontal="center" vertical="center" wrapText="1"/>
    </xf>
    <xf numFmtId="0" fontId="25" fillId="0" borderId="20" xfId="0" applyFont="1" applyFill="1" applyBorder="1" applyAlignment="1" applyProtection="1">
      <alignment horizontal="center" vertical="center" wrapText="1"/>
    </xf>
    <xf numFmtId="0" fontId="15" fillId="0" borderId="0" xfId="0" applyFont="1" applyFill="1" applyBorder="1" applyAlignment="1" applyProtection="1">
      <alignment horizontal="center" vertical="center"/>
    </xf>
    <xf numFmtId="0" fontId="9" fillId="0" borderId="0" xfId="0" applyFont="1" applyFill="1" applyBorder="1" applyAlignment="1" applyProtection="1">
      <alignment horizontal="left" vertical="center"/>
    </xf>
    <xf numFmtId="0" fontId="9" fillId="0" borderId="20" xfId="0" applyFont="1" applyFill="1" applyBorder="1" applyAlignment="1" applyProtection="1">
      <alignment horizontal="left" vertical="center"/>
    </xf>
    <xf numFmtId="0" fontId="18" fillId="0" borderId="19" xfId="0" applyFont="1" applyBorder="1" applyAlignment="1" applyProtection="1">
      <alignment horizontal="left" vertical="top" wrapText="1"/>
    </xf>
    <xf numFmtId="0" fontId="18" fillId="0" borderId="0" xfId="0" applyFont="1" applyBorder="1" applyAlignment="1" applyProtection="1">
      <alignment horizontal="left" vertical="top" wrapText="1"/>
    </xf>
    <xf numFmtId="0" fontId="18" fillId="0" borderId="20" xfId="0" applyFont="1" applyBorder="1" applyAlignment="1" applyProtection="1">
      <alignment horizontal="left" vertical="top" wrapText="1"/>
    </xf>
    <xf numFmtId="165" fontId="2" fillId="0" borderId="0" xfId="0" applyNumberFormat="1" applyFont="1" applyFill="1" applyBorder="1" applyAlignment="1" applyProtection="1">
      <alignment horizontal="center" vertical="center"/>
    </xf>
    <xf numFmtId="0" fontId="14" fillId="0" borderId="19" xfId="0" applyFont="1" applyFill="1" applyBorder="1" applyAlignment="1" applyProtection="1">
      <alignment horizontal="center" vertical="center"/>
    </xf>
    <xf numFmtId="0" fontId="14" fillId="0" borderId="0" xfId="0" applyFont="1" applyFill="1" applyBorder="1" applyAlignment="1" applyProtection="1">
      <alignment horizontal="center" vertical="center"/>
    </xf>
    <xf numFmtId="0" fontId="14" fillId="0" borderId="20" xfId="0" applyFont="1" applyFill="1" applyBorder="1" applyAlignment="1" applyProtection="1">
      <alignment horizontal="center" vertical="center"/>
    </xf>
    <xf numFmtId="0" fontId="9" fillId="0" borderId="35" xfId="0" applyFont="1" applyBorder="1" applyAlignment="1" applyProtection="1">
      <alignment horizontal="left" vertical="center" wrapText="1"/>
    </xf>
    <xf numFmtId="0" fontId="9" fillId="0" borderId="14" xfId="0" applyFont="1" applyBorder="1" applyAlignment="1" applyProtection="1">
      <alignment horizontal="left" vertical="center" wrapText="1"/>
    </xf>
    <xf numFmtId="0" fontId="9" fillId="0" borderId="33" xfId="0" applyFont="1" applyBorder="1" applyAlignment="1" applyProtection="1">
      <alignment horizontal="left" vertical="center" wrapText="1"/>
    </xf>
    <xf numFmtId="0" fontId="10" fillId="0" borderId="0" xfId="0" applyFont="1" applyBorder="1" applyAlignment="1" applyProtection="1">
      <alignment horizontal="center" vertical="center"/>
    </xf>
    <xf numFmtId="0" fontId="9" fillId="3" borderId="35" xfId="0" applyFont="1" applyFill="1" applyBorder="1" applyAlignment="1" applyProtection="1">
      <alignment horizontal="center" vertical="center"/>
    </xf>
    <xf numFmtId="0" fontId="9" fillId="3" borderId="14" xfId="0" applyFont="1" applyFill="1" applyBorder="1" applyAlignment="1" applyProtection="1">
      <alignment horizontal="center" vertical="center"/>
    </xf>
    <xf numFmtId="0" fontId="9" fillId="3" borderId="7" xfId="0" applyFont="1" applyFill="1" applyBorder="1" applyAlignment="1" applyProtection="1">
      <alignment horizontal="center" vertical="center"/>
    </xf>
    <xf numFmtId="0" fontId="9" fillId="3" borderId="6" xfId="0" applyFont="1" applyFill="1" applyBorder="1" applyAlignment="1" applyProtection="1">
      <alignment horizontal="center" vertical="center"/>
    </xf>
    <xf numFmtId="0" fontId="10" fillId="0" borderId="19" xfId="0" applyFont="1" applyBorder="1" applyAlignment="1" applyProtection="1">
      <alignment horizontal="left" vertical="center"/>
    </xf>
    <xf numFmtId="0" fontId="10" fillId="0" borderId="0" xfId="0" applyFont="1" applyBorder="1" applyAlignment="1" applyProtection="1">
      <alignment horizontal="left" vertical="center"/>
    </xf>
    <xf numFmtId="0" fontId="21" fillId="0" borderId="0" xfId="0" applyFont="1" applyFill="1" applyBorder="1" applyAlignment="1" applyProtection="1">
      <alignment horizontal="left" vertical="top"/>
    </xf>
    <xf numFmtId="0" fontId="9" fillId="0" borderId="25" xfId="0" applyFont="1" applyBorder="1" applyAlignment="1" applyProtection="1">
      <alignment horizontal="center" vertical="center" wrapText="1"/>
    </xf>
    <xf numFmtId="0" fontId="9" fillId="0" borderId="3" xfId="0" applyFont="1" applyBorder="1" applyAlignment="1" applyProtection="1">
      <alignment horizontal="center" vertical="center" wrapText="1"/>
    </xf>
    <xf numFmtId="0" fontId="9" fillId="0" borderId="5" xfId="0" applyFont="1" applyBorder="1" applyAlignment="1" applyProtection="1">
      <alignment horizontal="center" vertical="center" wrapText="1"/>
    </xf>
    <xf numFmtId="0" fontId="9" fillId="0" borderId="24" xfId="0" applyFont="1" applyBorder="1" applyAlignment="1" applyProtection="1">
      <alignment horizontal="center" vertical="center" wrapText="1"/>
    </xf>
    <xf numFmtId="14" fontId="10" fillId="0" borderId="0" xfId="0" applyNumberFormat="1" applyFont="1" applyFill="1" applyBorder="1" applyAlignment="1" applyProtection="1">
      <alignment horizontal="left" vertical="center"/>
    </xf>
    <xf numFmtId="14" fontId="10" fillId="0" borderId="20" xfId="0" applyNumberFormat="1" applyFont="1" applyFill="1" applyBorder="1" applyAlignment="1" applyProtection="1">
      <alignment horizontal="left" vertical="center"/>
    </xf>
    <xf numFmtId="0" fontId="10" fillId="0" borderId="0" xfId="0" applyFont="1" applyFill="1" applyBorder="1" applyAlignment="1" applyProtection="1">
      <alignment horizontal="left" vertical="center" wrapText="1"/>
    </xf>
    <xf numFmtId="0" fontId="10" fillId="0" borderId="20" xfId="0" applyFont="1" applyFill="1" applyBorder="1" applyAlignment="1" applyProtection="1">
      <alignment horizontal="left" vertical="center" wrapText="1"/>
    </xf>
    <xf numFmtId="0" fontId="11" fillId="0" borderId="19" xfId="0" applyFont="1" applyBorder="1" applyAlignment="1" applyProtection="1">
      <alignment horizontal="left" vertical="center"/>
    </xf>
    <xf numFmtId="0" fontId="11" fillId="0" borderId="0" xfId="0" applyFont="1" applyBorder="1" applyAlignment="1" applyProtection="1">
      <alignment horizontal="left" vertical="center"/>
    </xf>
    <xf numFmtId="0" fontId="9" fillId="0" borderId="0" xfId="0" applyFont="1" applyBorder="1" applyAlignment="1" applyProtection="1">
      <alignment horizontal="left" vertical="center"/>
    </xf>
    <xf numFmtId="0" fontId="9" fillId="0" borderId="0" xfId="0" applyFont="1" applyBorder="1" applyAlignment="1" applyProtection="1">
      <alignment horizontal="left" vertical="top"/>
    </xf>
    <xf numFmtId="0" fontId="9" fillId="3" borderId="19" xfId="0" applyFont="1" applyFill="1" applyBorder="1" applyAlignment="1" applyProtection="1">
      <alignment horizontal="center" vertical="center"/>
    </xf>
    <xf numFmtId="0" fontId="9" fillId="3" borderId="0" xfId="0" applyFont="1" applyFill="1" applyBorder="1" applyAlignment="1" applyProtection="1">
      <alignment horizontal="center" vertical="center"/>
    </xf>
    <xf numFmtId="167" fontId="10" fillId="3" borderId="0" xfId="0" applyNumberFormat="1" applyFont="1" applyFill="1" applyBorder="1" applyAlignment="1" applyProtection="1">
      <alignment horizontal="left" vertical="center"/>
    </xf>
    <xf numFmtId="167" fontId="10" fillId="3" borderId="20" xfId="0" applyNumberFormat="1" applyFont="1" applyFill="1" applyBorder="1" applyAlignment="1" applyProtection="1">
      <alignment horizontal="left" vertical="center"/>
    </xf>
    <xf numFmtId="0" fontId="11" fillId="0" borderId="19" xfId="0" applyFont="1" applyBorder="1" applyAlignment="1" applyProtection="1">
      <alignment vertical="center"/>
    </xf>
    <xf numFmtId="0" fontId="11" fillId="0" borderId="0" xfId="0" applyFont="1" applyBorder="1" applyAlignment="1" applyProtection="1">
      <alignment vertical="center"/>
    </xf>
    <xf numFmtId="0" fontId="9" fillId="0" borderId="0" xfId="0" applyFont="1" applyFill="1" applyBorder="1" applyAlignment="1" applyProtection="1">
      <alignment horizontal="center" vertical="center"/>
    </xf>
    <xf numFmtId="0" fontId="11" fillId="0" borderId="0" xfId="0" applyFont="1" applyBorder="1" applyAlignment="1" applyProtection="1">
      <alignment horizontal="center"/>
    </xf>
    <xf numFmtId="0" fontId="16" fillId="0" borderId="0" xfId="0" applyFont="1" applyFill="1" applyBorder="1" applyAlignment="1" applyProtection="1">
      <alignment horizontal="center" vertical="center" wrapText="1"/>
    </xf>
    <xf numFmtId="0" fontId="11" fillId="0" borderId="0" xfId="0" applyFont="1" applyFill="1" applyBorder="1" applyAlignment="1" applyProtection="1">
      <alignment horizontal="center" vertical="center"/>
    </xf>
    <xf numFmtId="0" fontId="9" fillId="0" borderId="25" xfId="0" applyFont="1" applyBorder="1" applyAlignment="1" applyProtection="1">
      <alignment horizontal="center" vertical="center"/>
    </xf>
    <xf numFmtId="0" fontId="9" fillId="0" borderId="3" xfId="0" applyFont="1" applyBorder="1" applyAlignment="1" applyProtection="1">
      <alignment horizontal="center" vertical="center"/>
    </xf>
    <xf numFmtId="0" fontId="10" fillId="0" borderId="3" xfId="0" applyFont="1" applyFill="1" applyBorder="1" applyAlignment="1" applyProtection="1">
      <alignment horizontal="center" vertical="center"/>
    </xf>
    <xf numFmtId="0" fontId="11" fillId="0" borderId="3" xfId="0" applyFont="1" applyFill="1" applyBorder="1" applyAlignment="1" applyProtection="1">
      <alignment horizontal="center" vertical="center" wrapText="1"/>
    </xf>
    <xf numFmtId="0" fontId="11" fillId="0" borderId="29" xfId="0" applyFont="1" applyFill="1" applyBorder="1" applyAlignment="1" applyProtection="1">
      <alignment horizontal="center" vertical="center" wrapText="1"/>
    </xf>
    <xf numFmtId="0" fontId="9" fillId="0" borderId="29" xfId="0" applyFont="1" applyBorder="1" applyAlignment="1" applyProtection="1">
      <alignment horizontal="center" vertical="center"/>
    </xf>
    <xf numFmtId="0" fontId="45" fillId="0" borderId="0" xfId="0" applyFont="1" applyBorder="1" applyAlignment="1" applyProtection="1">
      <alignment horizontal="center" vertical="center"/>
    </xf>
    <xf numFmtId="0" fontId="18" fillId="0" borderId="19" xfId="0" applyFont="1" applyBorder="1" applyAlignment="1" applyProtection="1">
      <alignment horizontal="left" wrapText="1"/>
    </xf>
    <xf numFmtId="0" fontId="18" fillId="0" borderId="0" xfId="0" applyFont="1" applyBorder="1" applyAlignment="1" applyProtection="1">
      <alignment horizontal="left" wrapText="1"/>
    </xf>
    <xf numFmtId="0" fontId="18" fillId="0" borderId="20" xfId="0" applyFont="1" applyBorder="1" applyAlignment="1" applyProtection="1">
      <alignment horizontal="left" wrapText="1"/>
    </xf>
    <xf numFmtId="0" fontId="45" fillId="0" borderId="30" xfId="0" applyFont="1" applyBorder="1" applyAlignment="1" applyProtection="1">
      <alignment horizontal="center" vertical="center" wrapText="1"/>
    </xf>
    <xf numFmtId="0" fontId="45" fillId="0" borderId="11" xfId="0" applyFont="1" applyBorder="1" applyAlignment="1" applyProtection="1">
      <alignment horizontal="center" vertical="center" wrapText="1"/>
    </xf>
    <xf numFmtId="0" fontId="45" fillId="0" borderId="34" xfId="0" applyFont="1" applyBorder="1" applyAlignment="1" applyProtection="1">
      <alignment horizontal="center" vertical="center" wrapText="1"/>
    </xf>
    <xf numFmtId="0" fontId="45" fillId="0" borderId="12" xfId="0" applyFont="1" applyBorder="1" applyAlignment="1" applyProtection="1">
      <alignment horizontal="center" vertical="center" wrapText="1"/>
    </xf>
    <xf numFmtId="0" fontId="15" fillId="0" borderId="10" xfId="0" applyFont="1" applyFill="1" applyBorder="1" applyAlignment="1" applyProtection="1">
      <alignment horizontal="center" vertical="center" wrapText="1"/>
    </xf>
    <xf numFmtId="0" fontId="15" fillId="0" borderId="15" xfId="0" applyFont="1" applyFill="1" applyBorder="1" applyAlignment="1" applyProtection="1">
      <alignment horizontal="center" vertical="center" wrapText="1"/>
    </xf>
    <xf numFmtId="0" fontId="15" fillId="0" borderId="11" xfId="0" applyFont="1" applyFill="1" applyBorder="1" applyAlignment="1" applyProtection="1">
      <alignment horizontal="center" vertical="center" wrapText="1"/>
    </xf>
    <xf numFmtId="0" fontId="15" fillId="0" borderId="13" xfId="0" applyFont="1" applyFill="1" applyBorder="1" applyAlignment="1" applyProtection="1">
      <alignment horizontal="center" vertical="center" wrapText="1"/>
    </xf>
    <xf numFmtId="0" fontId="15" fillId="0" borderId="5" xfId="0" applyFont="1" applyFill="1" applyBorder="1" applyAlignment="1" applyProtection="1">
      <alignment horizontal="center" vertical="center" wrapText="1"/>
    </xf>
    <xf numFmtId="0" fontId="15" fillId="0" borderId="12" xfId="0" applyFont="1" applyFill="1" applyBorder="1" applyAlignment="1" applyProtection="1">
      <alignment horizontal="center" vertical="center" wrapText="1"/>
    </xf>
    <xf numFmtId="0" fontId="12" fillId="0" borderId="3" xfId="0" applyFont="1" applyFill="1" applyBorder="1" applyAlignment="1" applyProtection="1">
      <alignment horizontal="center" vertical="center"/>
    </xf>
    <xf numFmtId="0" fontId="12" fillId="0" borderId="29" xfId="0" applyFont="1" applyFill="1" applyBorder="1" applyAlignment="1" applyProtection="1">
      <alignment horizontal="center" vertical="center"/>
    </xf>
    <xf numFmtId="0" fontId="10" fillId="0" borderId="31" xfId="0" applyFont="1" applyBorder="1" applyAlignment="1" applyProtection="1">
      <alignment horizontal="center" vertical="center"/>
    </xf>
    <xf numFmtId="0" fontId="10" fillId="0" borderId="32" xfId="0" applyFont="1" applyBorder="1" applyAlignment="1" applyProtection="1">
      <alignment horizontal="center" vertical="center"/>
    </xf>
    <xf numFmtId="0" fontId="9" fillId="0" borderId="32" xfId="0" applyFont="1" applyFill="1" applyBorder="1" applyAlignment="1" applyProtection="1">
      <alignment horizontal="center" vertical="center"/>
    </xf>
    <xf numFmtId="0" fontId="9" fillId="0" borderId="52" xfId="0" applyFont="1" applyFill="1" applyBorder="1" applyAlignment="1" applyProtection="1">
      <alignment horizontal="center" vertical="center"/>
    </xf>
    <xf numFmtId="0" fontId="10" fillId="0" borderId="19" xfId="0" applyFont="1" applyBorder="1" applyAlignment="1" applyProtection="1">
      <alignment horizontal="center" vertical="center"/>
    </xf>
    <xf numFmtId="0" fontId="11" fillId="0" borderId="30" xfId="0" applyFont="1" applyBorder="1" applyAlignment="1" applyProtection="1">
      <alignment horizontal="center" vertical="center" wrapText="1"/>
    </xf>
    <xf numFmtId="0" fontId="11" fillId="0" borderId="11" xfId="0" applyFont="1" applyBorder="1" applyAlignment="1" applyProtection="1">
      <alignment horizontal="center" vertical="center" wrapText="1"/>
    </xf>
    <xf numFmtId="0" fontId="11" fillId="0" borderId="34" xfId="0" applyFont="1" applyBorder="1" applyAlignment="1" applyProtection="1">
      <alignment horizontal="center" vertical="center" wrapText="1"/>
    </xf>
    <xf numFmtId="0" fontId="11" fillId="0" borderId="12" xfId="0" applyFont="1" applyBorder="1" applyAlignment="1" applyProtection="1">
      <alignment horizontal="center" vertical="center" wrapText="1"/>
    </xf>
    <xf numFmtId="0" fontId="9" fillId="0" borderId="3" xfId="0" applyFont="1" applyFill="1" applyBorder="1" applyAlignment="1" applyProtection="1">
      <alignment horizontal="center" vertical="center"/>
    </xf>
    <xf numFmtId="0" fontId="9" fillId="0" borderId="29" xfId="0" applyFont="1" applyFill="1" applyBorder="1" applyAlignment="1" applyProtection="1">
      <alignment horizontal="center" vertical="center"/>
    </xf>
    <xf numFmtId="0" fontId="9" fillId="0" borderId="0" xfId="0" applyFont="1" applyFill="1" applyBorder="1" applyAlignment="1" applyProtection="1">
      <alignment horizontal="center" vertical="center" wrapText="1"/>
    </xf>
    <xf numFmtId="0" fontId="18" fillId="0" borderId="19" xfId="0" applyFont="1" applyBorder="1" applyAlignment="1" applyProtection="1">
      <alignment horizontal="left" vertical="top"/>
    </xf>
    <xf numFmtId="0" fontId="18" fillId="0" borderId="0" xfId="0" applyFont="1" applyBorder="1" applyAlignment="1" applyProtection="1">
      <alignment horizontal="left" vertical="top"/>
    </xf>
    <xf numFmtId="0" fontId="18" fillId="0" borderId="20" xfId="0" applyFont="1" applyBorder="1" applyAlignment="1" applyProtection="1">
      <alignment horizontal="left" vertical="top"/>
    </xf>
    <xf numFmtId="0" fontId="10" fillId="0" borderId="25" xfId="0" applyFont="1" applyBorder="1" applyAlignment="1" applyProtection="1">
      <alignment horizontal="center" vertical="center"/>
    </xf>
    <xf numFmtId="0" fontId="10" fillId="0" borderId="3" xfId="0" applyFont="1" applyBorder="1" applyAlignment="1" applyProtection="1">
      <alignment horizontal="center" vertical="center"/>
    </xf>
    <xf numFmtId="0" fontId="9" fillId="0" borderId="10" xfId="0" applyFont="1" applyFill="1" applyBorder="1" applyAlignment="1" applyProtection="1">
      <alignment horizontal="center" vertical="center"/>
    </xf>
    <xf numFmtId="0" fontId="9" fillId="0" borderId="15" xfId="0" applyFont="1" applyFill="1" applyBorder="1" applyAlignment="1" applyProtection="1">
      <alignment horizontal="center" vertical="center"/>
    </xf>
    <xf numFmtId="0" fontId="9" fillId="0" borderId="11" xfId="0" applyFont="1" applyFill="1" applyBorder="1" applyAlignment="1" applyProtection="1">
      <alignment horizontal="center" vertical="center"/>
    </xf>
    <xf numFmtId="0" fontId="9" fillId="0" borderId="13" xfId="0" applyFont="1" applyFill="1" applyBorder="1" applyAlignment="1" applyProtection="1">
      <alignment horizontal="center" vertical="center"/>
    </xf>
    <xf numFmtId="0" fontId="9" fillId="0" borderId="5" xfId="0" applyFont="1" applyFill="1" applyBorder="1" applyAlignment="1" applyProtection="1">
      <alignment horizontal="center" vertical="center"/>
    </xf>
    <xf numFmtId="0" fontId="9" fillId="0" borderId="12" xfId="0" applyFont="1" applyFill="1" applyBorder="1" applyAlignment="1" applyProtection="1">
      <alignment horizontal="center" vertical="center"/>
    </xf>
    <xf numFmtId="0" fontId="0" fillId="0" borderId="3" xfId="0" applyBorder="1" applyAlignment="1" applyProtection="1">
      <alignment horizontal="center" wrapText="1"/>
    </xf>
    <xf numFmtId="0" fontId="19" fillId="0" borderId="1" xfId="0" applyFont="1" applyBorder="1" applyAlignment="1" applyProtection="1">
      <alignment horizontal="center" vertical="center" textRotation="90" wrapText="1"/>
    </xf>
    <xf numFmtId="0" fontId="19" fillId="0" borderId="2" xfId="0" applyFont="1" applyBorder="1" applyAlignment="1" applyProtection="1">
      <alignment horizontal="center" vertical="center" textRotation="90" wrapText="1"/>
    </xf>
    <xf numFmtId="0" fontId="19" fillId="0" borderId="4" xfId="0" applyFont="1" applyBorder="1" applyAlignment="1" applyProtection="1">
      <alignment horizontal="center" vertical="center" textRotation="90" wrapText="1"/>
    </xf>
    <xf numFmtId="0" fontId="19" fillId="0" borderId="1" xfId="0" applyFont="1" applyBorder="1" applyAlignment="1" applyProtection="1">
      <alignment horizontal="center" vertical="center"/>
    </xf>
    <xf numFmtId="0" fontId="19" fillId="0" borderId="2" xfId="0" applyFont="1" applyBorder="1" applyAlignment="1" applyProtection="1">
      <alignment horizontal="center" vertical="center"/>
    </xf>
    <xf numFmtId="0" fontId="19" fillId="0" borderId="4" xfId="0" applyFont="1" applyBorder="1" applyAlignment="1" applyProtection="1">
      <alignment horizontal="center" vertical="center"/>
    </xf>
    <xf numFmtId="0" fontId="0" fillId="0" borderId="26" xfId="0" applyBorder="1" applyAlignment="1" applyProtection="1">
      <alignment horizontal="center" vertical="center" textRotation="90" wrapText="1"/>
    </xf>
    <xf numFmtId="0" fontId="0" fillId="0" borderId="27" xfId="0" applyBorder="1" applyAlignment="1" applyProtection="1">
      <alignment horizontal="center" vertical="center" textRotation="90" wrapText="1"/>
    </xf>
    <xf numFmtId="0" fontId="0" fillId="0" borderId="28" xfId="0" applyBorder="1" applyAlignment="1" applyProtection="1">
      <alignment horizontal="center" vertical="center" textRotation="90" wrapText="1"/>
    </xf>
    <xf numFmtId="0" fontId="0" fillId="0" borderId="25" xfId="0" applyBorder="1" applyAlignment="1" applyProtection="1">
      <alignment horizontal="center" vertical="center"/>
    </xf>
    <xf numFmtId="0" fontId="0" fillId="0" borderId="3" xfId="0" applyBorder="1" applyAlignment="1" applyProtection="1">
      <alignment horizontal="center" vertical="center"/>
    </xf>
    <xf numFmtId="0" fontId="0" fillId="0" borderId="36" xfId="0" applyBorder="1" applyAlignment="1" applyProtection="1">
      <alignment horizontal="center"/>
    </xf>
    <xf numFmtId="0" fontId="19" fillId="0" borderId="2" xfId="0" applyFont="1" applyBorder="1" applyAlignment="1" applyProtection="1">
      <alignment horizontal="center" vertical="center" wrapText="1"/>
    </xf>
    <xf numFmtId="0" fontId="0" fillId="0" borderId="2" xfId="0" applyBorder="1" applyAlignment="1" applyProtection="1">
      <alignment horizontal="center" vertical="center"/>
    </xf>
    <xf numFmtId="0" fontId="22" fillId="0" borderId="3" xfId="0" applyFont="1" applyBorder="1" applyAlignment="1" applyProtection="1">
      <alignment horizontal="center" wrapText="1"/>
    </xf>
    <xf numFmtId="0" fontId="0" fillId="0" borderId="6" xfId="0" applyBorder="1" applyAlignment="1" applyProtection="1">
      <alignment horizontal="center" vertical="center"/>
    </xf>
    <xf numFmtId="0" fontId="22" fillId="0" borderId="3" xfId="0" applyFont="1" applyBorder="1" applyAlignment="1" applyProtection="1">
      <alignment horizontal="center" vertical="center"/>
    </xf>
    <xf numFmtId="0" fontId="0" fillId="0" borderId="26" xfId="0" applyBorder="1" applyAlignment="1" applyProtection="1">
      <alignment horizontal="center" vertical="center"/>
    </xf>
    <xf numFmtId="0" fontId="0" fillId="0" borderId="27" xfId="0" applyBorder="1" applyAlignment="1" applyProtection="1">
      <alignment horizontal="center" vertical="center"/>
    </xf>
    <xf numFmtId="0" fontId="0" fillId="0" borderId="28" xfId="0" applyBorder="1" applyAlignment="1" applyProtection="1">
      <alignment horizontal="center" vertical="center"/>
    </xf>
    <xf numFmtId="0" fontId="0" fillId="0" borderId="25" xfId="0" applyBorder="1" applyAlignment="1" applyProtection="1">
      <alignment horizontal="center"/>
    </xf>
    <xf numFmtId="0" fontId="0" fillId="0" borderId="37" xfId="0" applyBorder="1" applyAlignment="1" applyProtection="1">
      <alignment horizontal="center"/>
    </xf>
    <xf numFmtId="0" fontId="0" fillId="0" borderId="3" xfId="0" applyBorder="1" applyAlignment="1" applyProtection="1">
      <alignment horizontal="center"/>
    </xf>
    <xf numFmtId="0" fontId="0" fillId="0" borderId="1" xfId="0" applyBorder="1" applyAlignment="1" applyProtection="1">
      <alignment horizontal="center" vertical="center" textRotation="90" wrapText="1"/>
    </xf>
    <xf numFmtId="0" fontId="0" fillId="0" borderId="2" xfId="0" applyBorder="1" applyAlignment="1" applyProtection="1">
      <alignment horizontal="center" vertical="center" textRotation="90" wrapText="1"/>
    </xf>
    <xf numFmtId="0" fontId="0" fillId="0" borderId="4" xfId="0" applyBorder="1" applyAlignment="1" applyProtection="1">
      <alignment horizontal="center" vertical="center" textRotation="90" wrapText="1"/>
    </xf>
    <xf numFmtId="0" fontId="19" fillId="0" borderId="1" xfId="0" applyFont="1" applyBorder="1" applyAlignment="1" applyProtection="1">
      <alignment vertical="center" textRotation="90" wrapText="1"/>
    </xf>
    <xf numFmtId="0" fontId="19" fillId="0" borderId="2" xfId="0" applyFont="1" applyBorder="1" applyAlignment="1" applyProtection="1">
      <alignment vertical="center" textRotation="90" wrapText="1"/>
    </xf>
    <xf numFmtId="0" fontId="19" fillId="0" borderId="4" xfId="0" applyFont="1" applyBorder="1" applyAlignment="1" applyProtection="1">
      <alignment vertical="center" textRotation="90" wrapText="1"/>
    </xf>
    <xf numFmtId="0" fontId="18" fillId="0" borderId="10" xfId="0" applyFont="1" applyBorder="1" applyAlignment="1" applyProtection="1">
      <alignment horizontal="center" wrapText="1"/>
    </xf>
    <xf numFmtId="0" fontId="18" fillId="0" borderId="15" xfId="0" applyFont="1" applyBorder="1" applyAlignment="1" applyProtection="1">
      <alignment horizontal="center" wrapText="1"/>
    </xf>
    <xf numFmtId="0" fontId="18" fillId="0" borderId="11" xfId="0" applyFont="1" applyBorder="1" applyAlignment="1" applyProtection="1">
      <alignment horizontal="center" wrapText="1"/>
    </xf>
    <xf numFmtId="0" fontId="18" fillId="0" borderId="8" xfId="0" applyFont="1" applyBorder="1" applyAlignment="1" applyProtection="1">
      <alignment horizontal="center" wrapText="1"/>
    </xf>
    <xf numFmtId="0" fontId="18" fillId="0" borderId="0" xfId="0" applyFont="1" applyBorder="1" applyAlignment="1" applyProtection="1">
      <alignment horizontal="center" wrapText="1"/>
    </xf>
    <xf numFmtId="0" fontId="18" fillId="0" borderId="9" xfId="0" applyFont="1" applyBorder="1" applyAlignment="1" applyProtection="1">
      <alignment horizontal="center" wrapText="1"/>
    </xf>
    <xf numFmtId="0" fontId="0" fillId="0" borderId="29" xfId="0" applyBorder="1" applyAlignment="1" applyProtection="1">
      <alignment horizontal="center"/>
    </xf>
    <xf numFmtId="0" fontId="0" fillId="0" borderId="25" xfId="0" applyBorder="1" applyAlignment="1" applyProtection="1">
      <alignment horizontal="left"/>
    </xf>
    <xf numFmtId="0" fontId="0" fillId="0" borderId="3" xfId="0" applyBorder="1" applyAlignment="1" applyProtection="1">
      <alignment horizontal="left"/>
    </xf>
    <xf numFmtId="0" fontId="19" fillId="0" borderId="6" xfId="0" applyFont="1" applyBorder="1" applyAlignment="1" applyProtection="1">
      <alignment horizontal="left" vertical="top" wrapText="1"/>
    </xf>
    <xf numFmtId="0" fontId="19" fillId="0" borderId="14" xfId="0" applyFont="1" applyBorder="1" applyAlignment="1" applyProtection="1">
      <alignment horizontal="left" vertical="top" wrapText="1"/>
    </xf>
    <xf numFmtId="0" fontId="19" fillId="0" borderId="7" xfId="0" applyFont="1" applyBorder="1" applyAlignment="1" applyProtection="1">
      <alignment horizontal="left" vertical="top" wrapText="1"/>
    </xf>
    <xf numFmtId="0" fontId="19" fillId="0" borderId="6" xfId="0" applyFont="1" applyBorder="1" applyAlignment="1" applyProtection="1">
      <alignment horizontal="left" vertical="top"/>
    </xf>
    <xf numFmtId="0" fontId="19" fillId="0" borderId="14" xfId="0" applyFont="1" applyBorder="1" applyAlignment="1" applyProtection="1">
      <alignment horizontal="left" vertical="top"/>
    </xf>
    <xf numFmtId="0" fontId="19" fillId="0" borderId="33" xfId="0" applyFont="1" applyBorder="1" applyAlignment="1" applyProtection="1">
      <alignment horizontal="left" vertical="top"/>
    </xf>
    <xf numFmtId="0" fontId="22" fillId="0" borderId="3" xfId="0" applyFont="1" applyBorder="1" applyAlignment="1" applyProtection="1">
      <alignment horizontal="center"/>
    </xf>
    <xf numFmtId="0" fontId="22" fillId="0" borderId="6" xfId="0" applyFont="1" applyBorder="1" applyAlignment="1" applyProtection="1">
      <alignment horizontal="left" vertical="top" wrapText="1"/>
    </xf>
    <xf numFmtId="0" fontId="22" fillId="0" borderId="14" xfId="0" applyFont="1" applyBorder="1" applyAlignment="1" applyProtection="1">
      <alignment horizontal="left" vertical="top" wrapText="1"/>
    </xf>
    <xf numFmtId="0" fontId="22" fillId="0" borderId="7" xfId="0" applyFont="1" applyBorder="1" applyAlignment="1" applyProtection="1">
      <alignment horizontal="left" vertical="top" wrapText="1"/>
    </xf>
    <xf numFmtId="0" fontId="19" fillId="0" borderId="33" xfId="0" applyFont="1" applyBorder="1" applyAlignment="1" applyProtection="1">
      <alignment horizontal="left" vertical="top" wrapText="1"/>
    </xf>
    <xf numFmtId="0" fontId="0" fillId="0" borderId="25" xfId="0" applyFont="1" applyBorder="1" applyAlignment="1" applyProtection="1">
      <alignment horizontal="left"/>
    </xf>
    <xf numFmtId="0" fontId="0" fillId="0" borderId="3" xfId="0" applyFont="1" applyBorder="1" applyAlignment="1" applyProtection="1">
      <alignment horizontal="left"/>
    </xf>
    <xf numFmtId="0" fontId="19" fillId="0" borderId="25" xfId="0" applyFont="1" applyBorder="1" applyAlignment="1" applyProtection="1"/>
    <xf numFmtId="0" fontId="19" fillId="0" borderId="3" xfId="0" applyFont="1" applyBorder="1" applyAlignment="1" applyProtection="1"/>
    <xf numFmtId="0" fontId="18" fillId="0" borderId="6" xfId="0" applyFont="1" applyBorder="1" applyAlignment="1" applyProtection="1">
      <alignment horizontal="left" vertical="top"/>
    </xf>
    <xf numFmtId="0" fontId="18" fillId="0" borderId="14" xfId="0" applyFont="1" applyBorder="1" applyAlignment="1" applyProtection="1">
      <alignment horizontal="left" vertical="top"/>
    </xf>
    <xf numFmtId="0" fontId="18" fillId="0" borderId="7" xfId="0" applyFont="1" applyBorder="1" applyAlignment="1" applyProtection="1">
      <alignment horizontal="left" vertical="top"/>
    </xf>
    <xf numFmtId="0" fontId="18" fillId="0" borderId="6" xfId="0" applyFont="1" applyBorder="1" applyAlignment="1" applyProtection="1">
      <alignment horizontal="left" vertical="top" wrapText="1"/>
    </xf>
    <xf numFmtId="0" fontId="18" fillId="0" borderId="14" xfId="0" applyFont="1" applyBorder="1" applyAlignment="1" applyProtection="1">
      <alignment horizontal="left" vertical="top" wrapText="1"/>
    </xf>
    <xf numFmtId="0" fontId="18" fillId="0" borderId="33" xfId="0" applyFont="1" applyBorder="1" applyAlignment="1" applyProtection="1">
      <alignment horizontal="left" vertical="top" wrapText="1"/>
    </xf>
    <xf numFmtId="0" fontId="0" fillId="0" borderId="0" xfId="0" applyBorder="1" applyAlignment="1" applyProtection="1">
      <alignment horizontal="center"/>
    </xf>
    <xf numFmtId="0" fontId="0" fillId="0" borderId="0" xfId="0" applyAlignment="1" applyProtection="1">
      <alignment horizontal="center"/>
    </xf>
    <xf numFmtId="0" fontId="18" fillId="0" borderId="7" xfId="0" applyFont="1" applyBorder="1" applyAlignment="1" applyProtection="1">
      <alignment horizontal="left" vertical="top" wrapText="1"/>
    </xf>
    <xf numFmtId="0" fontId="18" fillId="0" borderId="35" xfId="0" applyFont="1" applyBorder="1" applyAlignment="1" applyProtection="1">
      <alignment horizontal="left" wrapText="1"/>
    </xf>
    <xf numFmtId="0" fontId="18" fillId="0" borderId="14" xfId="0" applyFont="1" applyBorder="1" applyAlignment="1" applyProtection="1">
      <alignment horizontal="left" wrapText="1"/>
    </xf>
    <xf numFmtId="0" fontId="18" fillId="0" borderId="7" xfId="0" applyFont="1" applyBorder="1" applyAlignment="1" applyProtection="1">
      <alignment horizontal="left" wrapText="1"/>
    </xf>
    <xf numFmtId="0" fontId="19" fillId="0" borderId="31" xfId="0" applyFont="1" applyBorder="1" applyAlignment="1" applyProtection="1"/>
    <xf numFmtId="0" fontId="19" fillId="0" borderId="32" xfId="0" applyFont="1" applyBorder="1" applyAlignment="1" applyProtection="1"/>
    <xf numFmtId="0" fontId="18" fillId="0" borderId="38" xfId="0" applyFont="1" applyBorder="1" applyAlignment="1" applyProtection="1">
      <alignment horizontal="left" vertical="top" wrapText="1"/>
    </xf>
    <xf numFmtId="0" fontId="18" fillId="0" borderId="39" xfId="0" applyFont="1" applyBorder="1" applyAlignment="1" applyProtection="1">
      <alignment horizontal="left" vertical="top" wrapText="1"/>
    </xf>
    <xf numFmtId="0" fontId="18" fillId="0" borderId="40" xfId="0" applyFont="1" applyBorder="1" applyAlignment="1" applyProtection="1">
      <alignment horizontal="left" vertical="top" wrapText="1"/>
    </xf>
    <xf numFmtId="0" fontId="18" fillId="0" borderId="41" xfId="0" applyFont="1" applyBorder="1" applyAlignment="1" applyProtection="1">
      <alignment horizontal="left" vertical="top" wrapText="1"/>
    </xf>
    <xf numFmtId="0" fontId="18" fillId="0" borderId="35" xfId="0" applyFont="1" applyBorder="1" applyAlignment="1" applyProtection="1">
      <alignment wrapText="1"/>
    </xf>
    <xf numFmtId="0" fontId="18" fillId="0" borderId="14" xfId="0" applyFont="1" applyBorder="1" applyAlignment="1" applyProtection="1">
      <alignment wrapText="1"/>
    </xf>
    <xf numFmtId="0" fontId="18" fillId="0" borderId="7" xfId="0" applyFont="1" applyBorder="1" applyAlignment="1" applyProtection="1">
      <alignment wrapText="1"/>
    </xf>
    <xf numFmtId="0" fontId="6" fillId="0" borderId="0" xfId="0" applyFont="1" applyBorder="1" applyAlignment="1" applyProtection="1">
      <alignment horizontal="left" vertical="center" wrapText="1"/>
      <protection hidden="1"/>
    </xf>
    <xf numFmtId="0" fontId="63" fillId="0" borderId="0" xfId="0" applyFont="1" applyBorder="1" applyAlignment="1" applyProtection="1">
      <alignment horizontal="center" vertical="center"/>
    </xf>
    <xf numFmtId="0" fontId="0" fillId="0" borderId="111" xfId="0" applyBorder="1" applyAlignment="1" applyProtection="1">
      <alignment horizontal="left" vertical="center"/>
      <protection hidden="1"/>
    </xf>
    <xf numFmtId="0" fontId="0" fillId="0" borderId="112" xfId="0" applyBorder="1" applyAlignment="1" applyProtection="1">
      <alignment horizontal="left" vertical="center"/>
      <protection hidden="1"/>
    </xf>
    <xf numFmtId="0" fontId="0" fillId="0" borderId="113" xfId="0" applyBorder="1" applyAlignment="1" applyProtection="1">
      <alignment horizontal="left" vertical="center"/>
      <protection hidden="1"/>
    </xf>
    <xf numFmtId="0" fontId="0" fillId="0" borderId="49" xfId="0" applyFill="1" applyBorder="1" applyAlignment="1" applyProtection="1">
      <alignment horizontal="left" wrapText="1"/>
      <protection hidden="1"/>
    </xf>
    <xf numFmtId="0" fontId="0" fillId="0" borderId="0" xfId="0" applyFill="1" applyBorder="1" applyAlignment="1" applyProtection="1">
      <alignment horizontal="left" wrapText="1"/>
      <protection hidden="1"/>
    </xf>
    <xf numFmtId="0" fontId="0" fillId="0" borderId="45" xfId="0" applyFill="1" applyBorder="1" applyAlignment="1" applyProtection="1">
      <alignment horizontal="left" wrapText="1"/>
      <protection hidden="1"/>
    </xf>
    <xf numFmtId="0" fontId="7" fillId="0" borderId="49" xfId="0" applyFont="1" applyFill="1" applyBorder="1" applyAlignment="1" applyProtection="1">
      <alignment horizontal="left" wrapText="1"/>
      <protection hidden="1"/>
    </xf>
    <xf numFmtId="0" fontId="7" fillId="0" borderId="0" xfId="0" applyFont="1" applyFill="1" applyBorder="1" applyAlignment="1" applyProtection="1">
      <alignment horizontal="left" wrapText="1"/>
      <protection hidden="1"/>
    </xf>
    <xf numFmtId="0" fontId="7" fillId="0" borderId="45" xfId="0" applyFont="1" applyFill="1" applyBorder="1" applyAlignment="1" applyProtection="1">
      <alignment horizontal="left" wrapText="1"/>
      <protection hidden="1"/>
    </xf>
    <xf numFmtId="0" fontId="7" fillId="0" borderId="49" xfId="0" applyFont="1" applyBorder="1" applyAlignment="1" applyProtection="1">
      <alignment horizontal="left" vertical="center" wrapText="1"/>
      <protection hidden="1"/>
    </xf>
    <xf numFmtId="0" fontId="7" fillId="0" borderId="0" xfId="0" applyFont="1" applyBorder="1" applyAlignment="1" applyProtection="1">
      <alignment horizontal="left" vertical="center" wrapText="1"/>
      <protection hidden="1"/>
    </xf>
    <xf numFmtId="0" fontId="7" fillId="0" borderId="45" xfId="0" applyFont="1" applyBorder="1" applyAlignment="1" applyProtection="1">
      <alignment horizontal="left" vertical="center" wrapText="1"/>
      <protection hidden="1"/>
    </xf>
    <xf numFmtId="0" fontId="0" fillId="0" borderId="46" xfId="0" applyBorder="1" applyAlignment="1" applyProtection="1">
      <alignment horizontal="center"/>
      <protection hidden="1"/>
    </xf>
    <xf numFmtId="0" fontId="0" fillId="0" borderId="47" xfId="0" applyBorder="1" applyAlignment="1" applyProtection="1">
      <alignment horizontal="center"/>
      <protection hidden="1"/>
    </xf>
    <xf numFmtId="0" fontId="0" fillId="0" borderId="48" xfId="0" applyBorder="1" applyAlignment="1" applyProtection="1">
      <alignment horizontal="center"/>
      <protection hidden="1"/>
    </xf>
    <xf numFmtId="0" fontId="0" fillId="0" borderId="49" xfId="0" applyBorder="1" applyAlignment="1" applyProtection="1">
      <alignment horizontal="center"/>
      <protection hidden="1"/>
    </xf>
    <xf numFmtId="0" fontId="0" fillId="0" borderId="0" xfId="0" applyBorder="1" applyAlignment="1" applyProtection="1">
      <alignment horizontal="center"/>
      <protection hidden="1"/>
    </xf>
    <xf numFmtId="0" fontId="0" fillId="0" borderId="45" xfId="0" applyBorder="1" applyAlignment="1" applyProtection="1">
      <alignment horizontal="center"/>
      <protection hidden="1"/>
    </xf>
    <xf numFmtId="0" fontId="0" fillId="0" borderId="46" xfId="0" applyBorder="1" applyAlignment="1" applyProtection="1">
      <alignment horizontal="left"/>
      <protection hidden="1"/>
    </xf>
    <xf numFmtId="0" fontId="0" fillId="0" borderId="50" xfId="0" applyBorder="1" applyAlignment="1" applyProtection="1">
      <alignment horizontal="left"/>
      <protection hidden="1"/>
    </xf>
    <xf numFmtId="0" fontId="27" fillId="0" borderId="6" xfId="0" applyFont="1" applyBorder="1" applyAlignment="1" applyProtection="1">
      <alignment horizontal="center"/>
      <protection hidden="1"/>
    </xf>
    <xf numFmtId="0" fontId="27" fillId="0" borderId="7" xfId="0" applyFont="1" applyBorder="1" applyAlignment="1" applyProtection="1">
      <alignment horizontal="center"/>
      <protection hidden="1"/>
    </xf>
    <xf numFmtId="0" fontId="9" fillId="19" borderId="16" xfId="0" applyFont="1" applyFill="1" applyBorder="1" applyAlignment="1" applyProtection="1">
      <alignment horizontal="center" vertical="center"/>
      <protection hidden="1"/>
    </xf>
    <xf numFmtId="0" fontId="9" fillId="19" borderId="19" xfId="0" applyFont="1" applyFill="1" applyBorder="1" applyAlignment="1" applyProtection="1">
      <alignment horizontal="center" vertical="center"/>
      <protection hidden="1"/>
    </xf>
    <xf numFmtId="0" fontId="9" fillId="19" borderId="21" xfId="0" applyFont="1" applyFill="1" applyBorder="1" applyAlignment="1" applyProtection="1">
      <alignment horizontal="center" vertical="center"/>
      <protection hidden="1"/>
    </xf>
    <xf numFmtId="0" fontId="9" fillId="19" borderId="22" xfId="0" applyFont="1" applyFill="1" applyBorder="1" applyAlignment="1" applyProtection="1">
      <alignment horizontal="center" vertical="center"/>
      <protection hidden="1"/>
    </xf>
    <xf numFmtId="0" fontId="0" fillId="0" borderId="93" xfId="0" applyBorder="1" applyAlignment="1" applyProtection="1">
      <alignment horizontal="left" wrapText="1"/>
      <protection hidden="1"/>
    </xf>
    <xf numFmtId="0" fontId="0" fillId="0" borderId="94" xfId="0" applyBorder="1" applyAlignment="1" applyProtection="1">
      <alignment horizontal="left" wrapText="1"/>
      <protection hidden="1"/>
    </xf>
    <xf numFmtId="0" fontId="0" fillId="0" borderId="98" xfId="0" applyBorder="1" applyAlignment="1" applyProtection="1">
      <alignment horizontal="left" wrapText="1"/>
      <protection hidden="1"/>
    </xf>
    <xf numFmtId="0" fontId="0" fillId="0" borderId="100" xfId="0" applyBorder="1" applyAlignment="1" applyProtection="1">
      <alignment horizontal="left" wrapText="1"/>
      <protection hidden="1"/>
    </xf>
    <xf numFmtId="0" fontId="0" fillId="0" borderId="79" xfId="0" applyBorder="1" applyAlignment="1" applyProtection="1">
      <alignment horizontal="left" wrapText="1"/>
      <protection hidden="1"/>
    </xf>
    <xf numFmtId="0" fontId="0" fillId="0" borderId="102" xfId="0" applyBorder="1" applyAlignment="1" applyProtection="1">
      <alignment horizontal="left" wrapText="1"/>
      <protection hidden="1"/>
    </xf>
    <xf numFmtId="0" fontId="0" fillId="0" borderId="93" xfId="0" applyBorder="1" applyAlignment="1" applyProtection="1">
      <alignment horizontal="left"/>
      <protection hidden="1"/>
    </xf>
    <xf numFmtId="0" fontId="0" fillId="0" borderId="94" xfId="0" applyBorder="1" applyAlignment="1" applyProtection="1">
      <alignment horizontal="left"/>
      <protection hidden="1"/>
    </xf>
    <xf numFmtId="0" fontId="0" fillId="0" borderId="98" xfId="0" applyBorder="1" applyAlignment="1" applyProtection="1">
      <alignment horizontal="left"/>
      <protection hidden="1"/>
    </xf>
    <xf numFmtId="0" fontId="0" fillId="0" borderId="76" xfId="0" applyBorder="1" applyAlignment="1" applyProtection="1">
      <alignment horizontal="left"/>
      <protection hidden="1"/>
    </xf>
    <xf numFmtId="0" fontId="0" fillId="0" borderId="1" xfId="0" applyBorder="1" applyAlignment="1" applyProtection="1">
      <alignment horizontal="left"/>
      <protection hidden="1"/>
    </xf>
    <xf numFmtId="0" fontId="0" fillId="0" borderId="105" xfId="0" applyBorder="1" applyAlignment="1" applyProtection="1">
      <alignment horizontal="left"/>
      <protection hidden="1"/>
    </xf>
    <xf numFmtId="0" fontId="0" fillId="0" borderId="6" xfId="0" applyBorder="1" applyAlignment="1" applyProtection="1">
      <alignment horizontal="center" vertical="center"/>
      <protection hidden="1"/>
    </xf>
    <xf numFmtId="0" fontId="0" fillId="0" borderId="10" xfId="0" applyBorder="1" applyAlignment="1" applyProtection="1">
      <alignment horizontal="left" vertical="center"/>
      <protection hidden="1"/>
    </xf>
    <xf numFmtId="0" fontId="0" fillId="0" borderId="8" xfId="0" applyBorder="1" applyAlignment="1" applyProtection="1">
      <alignment horizontal="left" vertical="center"/>
      <protection hidden="1"/>
    </xf>
    <xf numFmtId="0" fontId="0" fillId="0" borderId="111" xfId="0" applyBorder="1" applyAlignment="1" applyProtection="1">
      <alignment horizontal="center" vertical="center"/>
      <protection hidden="1"/>
    </xf>
    <xf numFmtId="0" fontId="0" fillId="0" borderId="113" xfId="0" applyBorder="1" applyAlignment="1" applyProtection="1">
      <alignment horizontal="center" vertical="center"/>
      <protection hidden="1"/>
    </xf>
    <xf numFmtId="0" fontId="0" fillId="0" borderId="46" xfId="0" applyBorder="1" applyAlignment="1" applyProtection="1">
      <alignment horizontal="left" wrapText="1"/>
      <protection hidden="1"/>
    </xf>
    <xf numFmtId="0" fontId="0" fillId="0" borderId="47" xfId="0" applyBorder="1" applyAlignment="1" applyProtection="1">
      <alignment horizontal="left" wrapText="1"/>
      <protection hidden="1"/>
    </xf>
    <xf numFmtId="0" fontId="0" fillId="0" borderId="48" xfId="0" applyBorder="1" applyAlignment="1" applyProtection="1">
      <alignment horizontal="left" wrapText="1"/>
      <protection hidden="1"/>
    </xf>
    <xf numFmtId="0" fontId="0" fillId="0" borderId="50" xfId="0" applyBorder="1" applyAlignment="1" applyProtection="1">
      <alignment horizontal="left" wrapText="1"/>
      <protection hidden="1"/>
    </xf>
    <xf numFmtId="0" fontId="0" fillId="0" borderId="51" xfId="0" applyBorder="1" applyAlignment="1" applyProtection="1">
      <alignment horizontal="left" wrapText="1"/>
      <protection hidden="1"/>
    </xf>
    <xf numFmtId="0" fontId="0" fillId="0" borderId="124" xfId="0" applyBorder="1" applyAlignment="1" applyProtection="1">
      <alignment horizontal="left" wrapText="1"/>
      <protection hidden="1"/>
    </xf>
    <xf numFmtId="0" fontId="7" fillId="0" borderId="49" xfId="0" applyFont="1" applyBorder="1" applyAlignment="1" applyProtection="1">
      <alignment horizontal="left" wrapText="1"/>
      <protection hidden="1"/>
    </xf>
    <xf numFmtId="0" fontId="7" fillId="0" borderId="0" xfId="0" applyFont="1" applyBorder="1" applyAlignment="1" applyProtection="1">
      <alignment horizontal="left" wrapText="1"/>
      <protection hidden="1"/>
    </xf>
    <xf numFmtId="0" fontId="7" fillId="0" borderId="45" xfId="0" applyFont="1" applyBorder="1" applyAlignment="1" applyProtection="1">
      <alignment horizontal="left" wrapText="1"/>
      <protection hidden="1"/>
    </xf>
    <xf numFmtId="0" fontId="7" fillId="0" borderId="49" xfId="0" applyFont="1" applyBorder="1" applyAlignment="1" applyProtection="1">
      <alignment horizontal="left" vertical="top" wrapText="1"/>
      <protection hidden="1"/>
    </xf>
    <xf numFmtId="0" fontId="7" fillId="0" borderId="0" xfId="0" applyFont="1" applyBorder="1" applyAlignment="1" applyProtection="1">
      <alignment horizontal="left" vertical="top" wrapText="1"/>
      <protection hidden="1"/>
    </xf>
    <xf numFmtId="0" fontId="7" fillId="0" borderId="45" xfId="0" applyFont="1" applyBorder="1" applyAlignment="1" applyProtection="1">
      <alignment horizontal="left" vertical="top" wrapText="1"/>
      <protection hidden="1"/>
    </xf>
    <xf numFmtId="0" fontId="6" fillId="0" borderId="45" xfId="0" applyFont="1" applyBorder="1" applyAlignment="1" applyProtection="1">
      <alignment horizontal="center"/>
      <protection hidden="1"/>
    </xf>
    <xf numFmtId="0" fontId="6" fillId="0" borderId="6" xfId="0" applyFont="1" applyBorder="1" applyAlignment="1" applyProtection="1">
      <alignment horizontal="center"/>
      <protection hidden="1"/>
    </xf>
    <xf numFmtId="0" fontId="6" fillId="0" borderId="14" xfId="0" applyFont="1" applyBorder="1" applyAlignment="1" applyProtection="1">
      <alignment horizontal="center"/>
      <protection hidden="1"/>
    </xf>
    <xf numFmtId="0" fontId="6" fillId="0" borderId="7" xfId="0" applyFont="1" applyBorder="1" applyAlignment="1" applyProtection="1">
      <alignment horizontal="center"/>
      <protection hidden="1"/>
    </xf>
    <xf numFmtId="0" fontId="10" fillId="0" borderId="0" xfId="0" applyFont="1" applyBorder="1" applyAlignment="1" applyProtection="1">
      <alignment horizontal="left" vertical="center" wrapText="1"/>
      <protection hidden="1"/>
    </xf>
    <xf numFmtId="0" fontId="10" fillId="0" borderId="0" xfId="0" applyFont="1" applyFill="1" applyBorder="1" applyAlignment="1" applyProtection="1">
      <alignment horizontal="left" vertical="center" wrapText="1"/>
      <protection hidden="1"/>
    </xf>
    <xf numFmtId="0" fontId="0" fillId="0" borderId="100" xfId="0" applyBorder="1" applyAlignment="1" applyProtection="1">
      <alignment horizontal="center"/>
      <protection hidden="1"/>
    </xf>
    <xf numFmtId="0" fontId="0" fillId="0" borderId="79" xfId="0" applyBorder="1" applyAlignment="1" applyProtection="1">
      <alignment horizontal="center"/>
      <protection hidden="1"/>
    </xf>
    <xf numFmtId="0" fontId="0" fillId="0" borderId="102" xfId="0" applyBorder="1" applyAlignment="1" applyProtection="1">
      <alignment horizontal="center"/>
      <protection hidden="1"/>
    </xf>
    <xf numFmtId="0" fontId="9" fillId="0" borderId="93" xfId="0" applyFont="1" applyBorder="1" applyAlignment="1" applyProtection="1">
      <alignment horizontal="center" vertical="center"/>
      <protection hidden="1"/>
    </xf>
    <xf numFmtId="0" fontId="9" fillId="0" borderId="94" xfId="0" applyFont="1" applyBorder="1" applyAlignment="1" applyProtection="1">
      <alignment horizontal="center" vertical="center"/>
      <protection hidden="1"/>
    </xf>
    <xf numFmtId="0" fontId="9" fillId="0" borderId="98" xfId="0" applyFont="1" applyBorder="1" applyAlignment="1" applyProtection="1">
      <alignment horizontal="center" vertical="center"/>
      <protection hidden="1"/>
    </xf>
    <xf numFmtId="0" fontId="9" fillId="0" borderId="100" xfId="0" applyFont="1" applyBorder="1" applyAlignment="1" applyProtection="1">
      <alignment horizontal="center" vertical="center"/>
      <protection hidden="1"/>
    </xf>
    <xf numFmtId="0" fontId="9" fillId="0" borderId="79" xfId="0" applyFont="1" applyBorder="1" applyAlignment="1" applyProtection="1">
      <alignment horizontal="center" vertical="center"/>
      <protection hidden="1"/>
    </xf>
    <xf numFmtId="0" fontId="9" fillId="0" borderId="102" xfId="0" applyFont="1" applyBorder="1" applyAlignment="1" applyProtection="1">
      <alignment horizontal="center" vertical="center"/>
      <protection hidden="1"/>
    </xf>
    <xf numFmtId="0" fontId="9" fillId="19" borderId="18" xfId="0" applyFont="1" applyFill="1" applyBorder="1" applyAlignment="1" applyProtection="1">
      <alignment horizontal="center" vertical="center"/>
      <protection hidden="1"/>
    </xf>
    <xf numFmtId="0" fontId="9" fillId="19" borderId="20" xfId="0" applyFont="1" applyFill="1" applyBorder="1" applyAlignment="1" applyProtection="1">
      <alignment horizontal="center" vertical="center"/>
      <protection hidden="1"/>
    </xf>
    <xf numFmtId="0" fontId="9" fillId="19" borderId="23" xfId="0" applyFont="1" applyFill="1" applyBorder="1" applyAlignment="1" applyProtection="1">
      <alignment horizontal="center" vertical="center"/>
      <protection hidden="1"/>
    </xf>
    <xf numFmtId="0" fontId="116" fillId="0" borderId="49" xfId="0" applyFont="1" applyBorder="1" applyAlignment="1" applyProtection="1">
      <alignment horizontal="left" vertical="center"/>
      <protection hidden="1"/>
    </xf>
    <xf numFmtId="0" fontId="116" fillId="0" borderId="0" xfId="0" applyFont="1" applyBorder="1" applyAlignment="1" applyProtection="1">
      <alignment horizontal="left" vertical="center"/>
      <protection hidden="1"/>
    </xf>
    <xf numFmtId="0" fontId="116" fillId="0" borderId="0" xfId="0" applyFont="1" applyFill="1" applyBorder="1" applyAlignment="1" applyProtection="1">
      <alignment horizontal="left" vertical="center"/>
      <protection hidden="1"/>
    </xf>
    <xf numFmtId="0" fontId="117" fillId="0" borderId="0" xfId="0" applyFont="1" applyBorder="1" applyAlignment="1" applyProtection="1">
      <alignment horizontal="center" vertical="center"/>
      <protection hidden="1"/>
    </xf>
    <xf numFmtId="0" fontId="9" fillId="0" borderId="47" xfId="0" applyFont="1" applyFill="1" applyBorder="1" applyAlignment="1" applyProtection="1">
      <alignment horizontal="center" vertical="center"/>
      <protection hidden="1"/>
    </xf>
    <xf numFmtId="0" fontId="99" fillId="0" borderId="0" xfId="0" applyFont="1" applyFill="1" applyBorder="1" applyAlignment="1" applyProtection="1">
      <alignment horizontal="center" vertical="center"/>
    </xf>
    <xf numFmtId="0" fontId="99" fillId="0" borderId="45" xfId="0" applyFont="1" applyFill="1" applyBorder="1" applyAlignment="1" applyProtection="1">
      <alignment horizontal="center" vertical="center"/>
    </xf>
    <xf numFmtId="0" fontId="63" fillId="0" borderId="0" xfId="0" applyFont="1" applyFill="1" applyBorder="1" applyAlignment="1" applyProtection="1">
      <alignment horizontal="center" vertical="center"/>
    </xf>
    <xf numFmtId="0" fontId="9" fillId="0" borderId="47" xfId="0" applyFont="1" applyFill="1" applyBorder="1" applyAlignment="1" applyProtection="1">
      <alignment horizontal="center" vertical="center"/>
      <protection locked="0" hidden="1"/>
    </xf>
    <xf numFmtId="0" fontId="9" fillId="0" borderId="48" xfId="0" applyFont="1" applyFill="1" applyBorder="1" applyAlignment="1" applyProtection="1">
      <alignment horizontal="center" vertical="center"/>
      <protection locked="0" hidden="1"/>
    </xf>
    <xf numFmtId="0" fontId="116" fillId="0" borderId="0" xfId="0" applyFont="1" applyFill="1" applyBorder="1" applyAlignment="1" applyProtection="1">
      <alignment horizontal="left" vertical="top"/>
      <protection hidden="1"/>
    </xf>
    <xf numFmtId="165" fontId="116" fillId="0" borderId="0" xfId="0" applyNumberFormat="1" applyFont="1" applyFill="1" applyBorder="1" applyAlignment="1" applyProtection="1">
      <alignment horizontal="left" vertical="center"/>
      <protection hidden="1"/>
    </xf>
    <xf numFmtId="0" fontId="100" fillId="0" borderId="0" xfId="0" applyFont="1" applyFill="1" applyBorder="1" applyAlignment="1" applyProtection="1">
      <alignment horizontal="center" vertical="center"/>
    </xf>
    <xf numFmtId="0" fontId="116" fillId="0" borderId="46" xfId="0" applyFont="1" applyBorder="1" applyAlignment="1" applyProtection="1">
      <alignment horizontal="center" vertical="center" wrapText="1"/>
    </xf>
    <xf numFmtId="0" fontId="116" fillId="0" borderId="47" xfId="0" applyFont="1" applyBorder="1" applyAlignment="1" applyProtection="1">
      <alignment horizontal="center" vertical="center" wrapText="1"/>
    </xf>
    <xf numFmtId="0" fontId="116" fillId="0" borderId="48" xfId="0" applyFont="1" applyBorder="1" applyAlignment="1" applyProtection="1">
      <alignment horizontal="center" vertical="center" wrapText="1"/>
    </xf>
    <xf numFmtId="0" fontId="116" fillId="0" borderId="49" xfId="0" applyFont="1" applyBorder="1" applyAlignment="1" applyProtection="1">
      <alignment horizontal="center" vertical="center" wrapText="1"/>
    </xf>
    <xf numFmtId="0" fontId="116" fillId="0" borderId="0" xfId="0" applyFont="1" applyBorder="1" applyAlignment="1" applyProtection="1">
      <alignment horizontal="center" vertical="center" wrapText="1"/>
    </xf>
    <xf numFmtId="0" fontId="116" fillId="0" borderId="45" xfId="0" applyFont="1" applyBorder="1" applyAlignment="1" applyProtection="1">
      <alignment horizontal="center" vertical="center" wrapText="1"/>
    </xf>
    <xf numFmtId="0" fontId="116" fillId="0" borderId="50" xfId="0" applyFont="1" applyBorder="1" applyAlignment="1" applyProtection="1">
      <alignment horizontal="center" vertical="center" wrapText="1"/>
    </xf>
    <xf numFmtId="0" fontId="116" fillId="0" borderId="51" xfId="0" applyFont="1" applyBorder="1" applyAlignment="1" applyProtection="1">
      <alignment horizontal="center" vertical="center" wrapText="1"/>
    </xf>
    <xf numFmtId="0" fontId="116" fillId="0" borderId="124" xfId="0" applyFont="1" applyBorder="1" applyAlignment="1" applyProtection="1">
      <alignment horizontal="center" vertical="center" wrapText="1"/>
    </xf>
    <xf numFmtId="0" fontId="116" fillId="0" borderId="0" xfId="0" applyFont="1" applyBorder="1" applyAlignment="1" applyProtection="1">
      <alignment horizontal="left" vertical="top" wrapText="1"/>
      <protection hidden="1"/>
    </xf>
    <xf numFmtId="0" fontId="24" fillId="0" borderId="0" xfId="2" applyFont="1" applyBorder="1" applyAlignment="1" applyProtection="1">
      <alignment horizontal="center" vertical="center" wrapText="1"/>
    </xf>
    <xf numFmtId="0" fontId="2" fillId="19" borderId="112" xfId="0" applyFont="1" applyFill="1" applyBorder="1" applyAlignment="1" applyProtection="1">
      <alignment horizontal="center"/>
      <protection hidden="1"/>
    </xf>
    <xf numFmtId="0" fontId="2" fillId="19" borderId="45" xfId="0" applyFont="1" applyFill="1" applyBorder="1" applyAlignment="1" applyProtection="1">
      <alignment horizontal="center"/>
      <protection hidden="1"/>
    </xf>
    <xf numFmtId="0" fontId="2" fillId="19" borderId="161" xfId="0" applyFont="1" applyFill="1" applyBorder="1" applyAlignment="1" applyProtection="1">
      <alignment horizontal="center"/>
      <protection hidden="1"/>
    </xf>
    <xf numFmtId="0" fontId="116" fillId="0" borderId="0" xfId="0" applyFont="1" applyBorder="1" applyAlignment="1" applyProtection="1">
      <alignment vertical="center"/>
      <protection hidden="1"/>
    </xf>
    <xf numFmtId="0" fontId="9" fillId="0" borderId="0" xfId="0" applyFont="1" applyFill="1" applyBorder="1" applyAlignment="1" applyProtection="1">
      <alignment horizontal="left" vertical="center"/>
      <protection hidden="1"/>
    </xf>
    <xf numFmtId="14" fontId="10" fillId="0" borderId="0" xfId="0" applyNumberFormat="1" applyFont="1" applyFill="1" applyBorder="1" applyAlignment="1" applyProtection="1">
      <alignment horizontal="left" vertical="center"/>
      <protection hidden="1"/>
    </xf>
    <xf numFmtId="14" fontId="10" fillId="0" borderId="45" xfId="0" applyNumberFormat="1" applyFont="1" applyFill="1" applyBorder="1" applyAlignment="1" applyProtection="1">
      <alignment horizontal="left" vertical="center"/>
      <protection hidden="1"/>
    </xf>
    <xf numFmtId="0" fontId="28" fillId="0" borderId="49" xfId="0" applyFont="1" applyBorder="1" applyAlignment="1" applyProtection="1">
      <alignment horizontal="left" wrapText="1"/>
      <protection hidden="1"/>
    </xf>
    <xf numFmtId="0" fontId="28" fillId="0" borderId="0" xfId="0" applyFont="1" applyBorder="1" applyAlignment="1" applyProtection="1">
      <alignment horizontal="left" wrapText="1"/>
      <protection hidden="1"/>
    </xf>
    <xf numFmtId="0" fontId="63" fillId="0" borderId="49" xfId="0" applyFont="1" applyFill="1" applyBorder="1" applyAlignment="1" applyProtection="1">
      <alignment horizontal="center" vertical="center"/>
    </xf>
    <xf numFmtId="0" fontId="63" fillId="0" borderId="45" xfId="0" applyFont="1" applyFill="1" applyBorder="1" applyAlignment="1" applyProtection="1">
      <alignment horizontal="center" vertical="center"/>
    </xf>
    <xf numFmtId="0" fontId="101" fillId="0" borderId="0" xfId="2" applyFont="1" applyBorder="1" applyAlignment="1" applyProtection="1">
      <alignment horizontal="center" vertical="top" wrapText="1"/>
    </xf>
    <xf numFmtId="0" fontId="101" fillId="0" borderId="45" xfId="2" applyFont="1" applyBorder="1" applyAlignment="1" applyProtection="1">
      <alignment horizontal="center" vertical="top" wrapText="1"/>
    </xf>
    <xf numFmtId="0" fontId="100" fillId="0" borderId="0" xfId="0" applyFont="1" applyFill="1" applyBorder="1" applyAlignment="1" applyProtection="1">
      <alignment horizontal="left" vertical="center"/>
    </xf>
    <xf numFmtId="0" fontId="98" fillId="0" borderId="0" xfId="0" applyFont="1" applyBorder="1" applyAlignment="1" applyProtection="1">
      <alignment horizontal="left" vertical="center"/>
    </xf>
    <xf numFmtId="0" fontId="6" fillId="0" borderId="30" xfId="0" applyFont="1" applyBorder="1" applyAlignment="1" applyProtection="1">
      <alignment horizontal="center" vertical="center"/>
      <protection hidden="1"/>
    </xf>
    <xf numFmtId="0" fontId="6" fillId="0" borderId="15" xfId="0" applyFont="1" applyBorder="1" applyAlignment="1" applyProtection="1">
      <alignment horizontal="center" vertical="center"/>
      <protection hidden="1"/>
    </xf>
    <xf numFmtId="0" fontId="6" fillId="0" borderId="11" xfId="0" applyFont="1" applyBorder="1" applyAlignment="1" applyProtection="1">
      <alignment horizontal="center" vertical="center"/>
      <protection hidden="1"/>
    </xf>
    <xf numFmtId="0" fontId="6" fillId="0" borderId="146" xfId="0" applyFont="1" applyBorder="1" applyAlignment="1" applyProtection="1">
      <alignment horizontal="center" vertical="center"/>
      <protection hidden="1"/>
    </xf>
    <xf numFmtId="0" fontId="6" fillId="0" borderId="51" xfId="0" applyFont="1" applyBorder="1" applyAlignment="1" applyProtection="1">
      <alignment horizontal="center" vertical="center"/>
      <protection hidden="1"/>
    </xf>
    <xf numFmtId="0" fontId="6" fillId="0" borderId="114" xfId="0" applyFont="1" applyBorder="1" applyAlignment="1" applyProtection="1">
      <alignment horizontal="center" vertical="center"/>
      <protection hidden="1"/>
    </xf>
    <xf numFmtId="0" fontId="6" fillId="0" borderId="80" xfId="0" applyFont="1" applyBorder="1" applyAlignment="1" applyProtection="1">
      <alignment horizontal="center"/>
      <protection hidden="1"/>
    </xf>
    <xf numFmtId="0" fontId="6" fillId="0" borderId="122" xfId="0" applyFont="1" applyBorder="1" applyAlignment="1" applyProtection="1">
      <alignment horizontal="center"/>
      <protection hidden="1"/>
    </xf>
    <xf numFmtId="0" fontId="6" fillId="0" borderId="3" xfId="0" applyFont="1" applyBorder="1" applyAlignment="1" applyProtection="1">
      <alignment horizontal="center"/>
      <protection hidden="1"/>
    </xf>
    <xf numFmtId="0" fontId="6" fillId="0" borderId="10" xfId="0" applyFont="1" applyBorder="1" applyAlignment="1" applyProtection="1">
      <alignment horizontal="center" vertical="center"/>
      <protection hidden="1"/>
    </xf>
    <xf numFmtId="0" fontId="6" fillId="0" borderId="115" xfId="0" applyFont="1" applyBorder="1" applyAlignment="1" applyProtection="1">
      <alignment horizontal="center" vertical="center"/>
      <protection hidden="1"/>
    </xf>
    <xf numFmtId="41" fontId="6" fillId="0" borderId="10" xfId="0" applyNumberFormat="1" applyFont="1" applyBorder="1" applyAlignment="1" applyProtection="1">
      <alignment horizontal="center" vertical="center"/>
      <protection hidden="1"/>
    </xf>
    <xf numFmtId="41" fontId="6" fillId="0" borderId="15" xfId="0" applyNumberFormat="1" applyFont="1" applyBorder="1" applyAlignment="1" applyProtection="1">
      <alignment horizontal="center" vertical="center"/>
      <protection hidden="1"/>
    </xf>
    <xf numFmtId="41" fontId="6" fillId="0" borderId="84" xfId="0" applyNumberFormat="1" applyFont="1" applyBorder="1" applyAlignment="1" applyProtection="1">
      <alignment horizontal="center" vertical="center"/>
      <protection hidden="1"/>
    </xf>
    <xf numFmtId="41" fontId="6" fillId="0" borderId="115" xfId="0" applyNumberFormat="1" applyFont="1" applyBorder="1" applyAlignment="1" applyProtection="1">
      <alignment horizontal="center" vertical="center"/>
      <protection hidden="1"/>
    </xf>
    <xf numFmtId="41" fontId="6" fillId="0" borderId="51" xfId="0" applyNumberFormat="1" applyFont="1" applyBorder="1" applyAlignment="1" applyProtection="1">
      <alignment horizontal="center" vertical="center"/>
      <protection hidden="1"/>
    </xf>
    <xf numFmtId="41" fontId="6" fillId="0" borderId="124" xfId="0" applyNumberFormat="1" applyFont="1" applyBorder="1" applyAlignment="1" applyProtection="1">
      <alignment horizontal="center" vertical="center"/>
      <protection hidden="1"/>
    </xf>
    <xf numFmtId="0" fontId="6" fillId="0" borderId="26" xfId="0" applyFont="1" applyBorder="1" applyAlignment="1" applyProtection="1">
      <alignment horizontal="center" textRotation="90" wrapText="1"/>
    </xf>
    <xf numFmtId="0" fontId="6" fillId="0" borderId="28" xfId="0" applyFont="1" applyBorder="1" applyAlignment="1" applyProtection="1">
      <alignment horizontal="center" textRotation="90" wrapText="1"/>
    </xf>
    <xf numFmtId="0" fontId="6" fillId="0" borderId="10" xfId="0" applyFont="1" applyBorder="1" applyAlignment="1" applyProtection="1">
      <alignment horizontal="center" textRotation="90" wrapText="1"/>
    </xf>
    <xf numFmtId="0" fontId="6" fillId="0" borderId="11" xfId="0" applyFont="1" applyBorder="1" applyAlignment="1" applyProtection="1">
      <alignment horizontal="center" textRotation="90" wrapText="1"/>
    </xf>
    <xf numFmtId="0" fontId="6" fillId="0" borderId="13" xfId="0" applyFont="1" applyBorder="1" applyAlignment="1" applyProtection="1">
      <alignment horizontal="center" textRotation="90" wrapText="1"/>
    </xf>
    <xf numFmtId="0" fontId="6" fillId="0" borderId="12" xfId="0" applyFont="1" applyBorder="1" applyAlignment="1" applyProtection="1">
      <alignment horizontal="center" textRotation="90" wrapText="1"/>
    </xf>
    <xf numFmtId="0" fontId="6" fillId="0" borderId="10" xfId="0" applyFont="1" applyBorder="1" applyAlignment="1" applyProtection="1">
      <alignment horizontal="center" wrapText="1"/>
    </xf>
    <xf numFmtId="0" fontId="6" fillId="0" borderId="11" xfId="0" applyFont="1" applyBorder="1" applyAlignment="1" applyProtection="1">
      <alignment horizontal="center" wrapText="1"/>
    </xf>
    <xf numFmtId="0" fontId="6" fillId="0" borderId="115" xfId="0" applyFont="1" applyBorder="1" applyAlignment="1" applyProtection="1">
      <alignment horizontal="center" wrapText="1"/>
    </xf>
    <xf numFmtId="0" fontId="6" fillId="0" borderId="114" xfId="0" applyFont="1" applyBorder="1" applyAlignment="1" applyProtection="1">
      <alignment horizontal="center" wrapText="1"/>
    </xf>
    <xf numFmtId="0" fontId="6" fillId="0" borderId="76" xfId="0" applyFont="1" applyBorder="1" applyAlignment="1" applyProtection="1">
      <alignment horizontal="center"/>
    </xf>
    <xf numFmtId="0" fontId="6" fillId="0" borderId="109" xfId="0" applyFont="1" applyBorder="1" applyAlignment="1" applyProtection="1">
      <alignment horizontal="center"/>
    </xf>
    <xf numFmtId="0" fontId="6" fillId="0" borderId="26" xfId="0" applyFont="1" applyBorder="1" applyAlignment="1" applyProtection="1">
      <alignment horizontal="center"/>
    </xf>
    <xf numFmtId="0" fontId="6" fillId="0" borderId="149" xfId="0" applyFont="1" applyBorder="1" applyAlignment="1" applyProtection="1">
      <alignment horizontal="center"/>
    </xf>
    <xf numFmtId="0" fontId="6" fillId="0" borderId="76" xfId="0" applyFont="1" applyBorder="1" applyAlignment="1" applyProtection="1">
      <alignment horizontal="center" textRotation="90" wrapText="1"/>
    </xf>
    <xf numFmtId="0" fontId="6" fillId="0" borderId="77" xfId="0" applyFont="1" applyBorder="1" applyAlignment="1" applyProtection="1">
      <alignment horizontal="center" textRotation="90" wrapText="1"/>
    </xf>
    <xf numFmtId="0" fontId="6" fillId="0" borderId="93" xfId="0" applyFont="1" applyBorder="1" applyAlignment="1" applyProtection="1">
      <alignment horizontal="center"/>
    </xf>
    <xf numFmtId="0" fontId="6" fillId="0" borderId="94" xfId="0" applyFont="1" applyBorder="1" applyAlignment="1" applyProtection="1">
      <alignment horizontal="center"/>
    </xf>
    <xf numFmtId="0" fontId="6" fillId="0" borderId="147" xfId="0" applyFont="1" applyBorder="1" applyAlignment="1" applyProtection="1">
      <alignment horizontal="center"/>
    </xf>
    <xf numFmtId="41" fontId="6" fillId="0" borderId="6" xfId="0" applyNumberFormat="1" applyFont="1" applyBorder="1" applyAlignment="1" applyProtection="1">
      <alignment horizontal="center"/>
      <protection hidden="1"/>
    </xf>
    <xf numFmtId="41" fontId="6" fillId="0" borderId="14" xfId="0" applyNumberFormat="1" applyFont="1" applyBorder="1" applyAlignment="1" applyProtection="1">
      <alignment horizontal="center"/>
      <protection hidden="1"/>
    </xf>
    <xf numFmtId="41" fontId="6" fillId="0" borderId="7" xfId="0" applyNumberFormat="1" applyFont="1" applyBorder="1" applyAlignment="1" applyProtection="1">
      <alignment horizontal="center"/>
      <protection hidden="1"/>
    </xf>
    <xf numFmtId="0" fontId="6" fillId="0" borderId="85" xfId="0" applyFont="1" applyBorder="1" applyAlignment="1" applyProtection="1">
      <alignment horizontal="left"/>
      <protection hidden="1"/>
    </xf>
    <xf numFmtId="0" fontId="6" fillId="0" borderId="14" xfId="0" applyFont="1" applyBorder="1" applyAlignment="1" applyProtection="1">
      <alignment horizontal="left"/>
      <protection hidden="1"/>
    </xf>
    <xf numFmtId="0" fontId="6" fillId="0" borderId="7" xfId="0" applyFont="1" applyBorder="1" applyAlignment="1" applyProtection="1">
      <alignment horizontal="left"/>
      <protection hidden="1"/>
    </xf>
    <xf numFmtId="0" fontId="6" fillId="0" borderId="85" xfId="0" applyFont="1" applyBorder="1" applyAlignment="1" applyProtection="1">
      <alignment horizontal="center"/>
      <protection hidden="1"/>
    </xf>
    <xf numFmtId="41" fontId="6" fillId="0" borderId="6" xfId="0" applyNumberFormat="1" applyFont="1" applyBorder="1" applyAlignment="1" applyProtection="1">
      <protection hidden="1"/>
    </xf>
    <xf numFmtId="41" fontId="6" fillId="0" borderId="14" xfId="0" applyNumberFormat="1" applyFont="1" applyBorder="1" applyAlignment="1" applyProtection="1">
      <protection hidden="1"/>
    </xf>
    <xf numFmtId="41" fontId="6" fillId="0" borderId="7" xfId="0" applyNumberFormat="1" applyFont="1" applyBorder="1" applyAlignment="1" applyProtection="1">
      <protection hidden="1"/>
    </xf>
    <xf numFmtId="41" fontId="6" fillId="0" borderId="83" xfId="0" applyNumberFormat="1" applyFont="1" applyBorder="1" applyAlignment="1" applyProtection="1">
      <protection hidden="1"/>
    </xf>
    <xf numFmtId="0" fontId="6" fillId="0" borderId="119" xfId="0" applyFont="1" applyBorder="1" applyAlignment="1" applyProtection="1">
      <alignment horizontal="center"/>
      <protection hidden="1"/>
    </xf>
    <xf numFmtId="0" fontId="6" fillId="0" borderId="120" xfId="0" applyFont="1" applyBorder="1" applyAlignment="1" applyProtection="1">
      <alignment horizontal="center"/>
      <protection hidden="1"/>
    </xf>
    <xf numFmtId="0" fontId="6" fillId="0" borderId="101" xfId="0" applyFont="1" applyBorder="1" applyAlignment="1" applyProtection="1">
      <alignment horizontal="center"/>
      <protection hidden="1"/>
    </xf>
    <xf numFmtId="41" fontId="6" fillId="0" borderId="91" xfId="0" applyNumberFormat="1" applyFont="1" applyBorder="1" applyAlignment="1" applyProtection="1">
      <alignment horizontal="center"/>
      <protection hidden="1"/>
    </xf>
    <xf numFmtId="41" fontId="6" fillId="0" borderId="120" xfId="0" applyNumberFormat="1" applyFont="1" applyBorder="1" applyAlignment="1" applyProtection="1">
      <alignment horizontal="center"/>
      <protection hidden="1"/>
    </xf>
    <xf numFmtId="41" fontId="6" fillId="0" borderId="123" xfId="0" applyNumberFormat="1" applyFont="1" applyBorder="1" applyAlignment="1" applyProtection="1">
      <alignment horizontal="center"/>
      <protection hidden="1"/>
    </xf>
    <xf numFmtId="0" fontId="6" fillId="0" borderId="119" xfId="0" applyFont="1" applyBorder="1" applyAlignment="1" applyProtection="1">
      <alignment horizontal="left"/>
      <protection hidden="1"/>
    </xf>
    <xf numFmtId="0" fontId="6" fillId="0" borderId="120" xfId="0" applyFont="1" applyBorder="1" applyAlignment="1" applyProtection="1">
      <alignment horizontal="left"/>
      <protection hidden="1"/>
    </xf>
    <xf numFmtId="0" fontId="6" fillId="0" borderId="101" xfId="0" applyFont="1" applyBorder="1" applyAlignment="1" applyProtection="1">
      <alignment horizontal="left"/>
      <protection hidden="1"/>
    </xf>
    <xf numFmtId="41" fontId="6" fillId="0" borderId="3" xfId="0" applyNumberFormat="1" applyFont="1" applyBorder="1" applyAlignment="1" applyProtection="1">
      <alignment horizontal="center"/>
      <protection hidden="1"/>
    </xf>
    <xf numFmtId="0" fontId="6" fillId="0" borderId="91" xfId="0" applyFont="1" applyBorder="1" applyAlignment="1" applyProtection="1">
      <alignment horizontal="center"/>
      <protection hidden="1"/>
    </xf>
    <xf numFmtId="41" fontId="6" fillId="0" borderId="91" xfId="0" applyNumberFormat="1" applyFont="1" applyBorder="1" applyAlignment="1" applyProtection="1">
      <protection hidden="1"/>
    </xf>
    <xf numFmtId="41" fontId="6" fillId="0" borderId="120" xfId="0" applyNumberFormat="1" applyFont="1" applyBorder="1" applyAlignment="1" applyProtection="1">
      <protection hidden="1"/>
    </xf>
    <xf numFmtId="41" fontId="6" fillId="0" borderId="123" xfId="0" applyNumberFormat="1" applyFont="1" applyBorder="1" applyAlignment="1" applyProtection="1">
      <protection hidden="1"/>
    </xf>
    <xf numFmtId="0" fontId="6" fillId="0" borderId="142" xfId="0" applyFont="1" applyBorder="1" applyAlignment="1" applyProtection="1">
      <alignment horizontal="center" vertical="center"/>
    </xf>
    <xf numFmtId="0" fontId="6" fillId="0" borderId="96" xfId="0" applyFont="1" applyBorder="1" applyAlignment="1" applyProtection="1">
      <alignment horizontal="center" vertical="center"/>
    </xf>
    <xf numFmtId="0" fontId="6" fillId="0" borderId="25" xfId="0" applyFont="1" applyBorder="1" applyAlignment="1" applyProtection="1">
      <alignment horizontal="center" vertical="center"/>
    </xf>
    <xf numFmtId="0" fontId="6" fillId="0" borderId="6" xfId="0" applyFont="1" applyBorder="1" applyAlignment="1" applyProtection="1">
      <alignment horizontal="center" vertical="center"/>
    </xf>
    <xf numFmtId="0" fontId="6" fillId="18" borderId="6" xfId="0" applyFont="1" applyFill="1" applyBorder="1" applyAlignment="1" applyProtection="1">
      <alignment horizontal="center" vertical="center"/>
    </xf>
    <xf numFmtId="0" fontId="6" fillId="18" borderId="14" xfId="0" applyFont="1" applyFill="1" applyBorder="1" applyAlignment="1" applyProtection="1">
      <alignment horizontal="center" vertical="center"/>
    </xf>
    <xf numFmtId="0" fontId="6" fillId="18" borderId="7" xfId="0" applyFont="1" applyFill="1" applyBorder="1" applyAlignment="1" applyProtection="1">
      <alignment horizontal="center" vertical="center"/>
    </xf>
    <xf numFmtId="0" fontId="6" fillId="0" borderId="3" xfId="0" applyFont="1" applyBorder="1" applyAlignment="1" applyProtection="1">
      <alignment horizontal="center" textRotation="90"/>
    </xf>
    <xf numFmtId="0" fontId="6" fillId="0" borderId="121" xfId="0" applyFont="1" applyBorder="1" applyAlignment="1" applyProtection="1">
      <alignment horizontal="left"/>
      <protection hidden="1"/>
    </xf>
    <xf numFmtId="0" fontId="6" fillId="0" borderId="80" xfId="0" applyFont="1" applyBorder="1" applyAlignment="1" applyProtection="1">
      <alignment horizontal="left"/>
      <protection hidden="1"/>
    </xf>
    <xf numFmtId="0" fontId="6" fillId="0" borderId="118" xfId="0" applyFont="1" applyBorder="1" applyAlignment="1" applyProtection="1">
      <alignment horizontal="left"/>
      <protection hidden="1"/>
    </xf>
    <xf numFmtId="0" fontId="6" fillId="0" borderId="19" xfId="0" applyFont="1" applyBorder="1" applyAlignment="1" applyProtection="1">
      <alignment horizontal="center"/>
      <protection hidden="1"/>
    </xf>
    <xf numFmtId="0" fontId="6" fillId="0" borderId="150" xfId="0" applyFont="1" applyBorder="1" applyAlignment="1" applyProtection="1">
      <alignment horizontal="center" vertical="center"/>
    </xf>
    <xf numFmtId="0" fontId="6" fillId="0" borderId="141" xfId="0" applyFont="1" applyBorder="1" applyAlignment="1" applyProtection="1">
      <alignment horizontal="center" vertical="center"/>
    </xf>
    <xf numFmtId="0" fontId="6" fillId="0" borderId="162" xfId="0" applyFont="1" applyBorder="1" applyAlignment="1" applyProtection="1">
      <alignment horizontal="center" vertical="center"/>
    </xf>
    <xf numFmtId="0" fontId="26" fillId="0" borderId="1" xfId="0" applyFont="1" applyBorder="1" applyAlignment="1" applyProtection="1">
      <alignment horizontal="center"/>
    </xf>
    <xf numFmtId="0" fontId="26" fillId="0" borderId="103" xfId="0" applyFont="1" applyBorder="1" applyAlignment="1" applyProtection="1">
      <alignment horizontal="center"/>
    </xf>
    <xf numFmtId="41" fontId="6" fillId="18" borderId="6" xfId="0" applyNumberFormat="1" applyFont="1" applyFill="1" applyBorder="1" applyAlignment="1" applyProtection="1">
      <alignment horizontal="center" vertical="center"/>
    </xf>
    <xf numFmtId="41" fontId="6" fillId="18" borderId="14" xfId="0" applyNumberFormat="1" applyFont="1" applyFill="1" applyBorder="1" applyAlignment="1" applyProtection="1">
      <alignment horizontal="center" vertical="center"/>
    </xf>
    <xf numFmtId="41" fontId="6" fillId="18" borderId="7" xfId="0" applyNumberFormat="1" applyFont="1" applyFill="1" applyBorder="1" applyAlignment="1" applyProtection="1">
      <alignment horizontal="center" vertical="center"/>
    </xf>
    <xf numFmtId="0" fontId="6" fillId="0" borderId="9" xfId="0" applyFont="1" applyBorder="1" applyAlignment="1" applyProtection="1">
      <alignment horizontal="center" vertical="center" textRotation="90" wrapText="1"/>
    </xf>
    <xf numFmtId="0" fontId="6" fillId="0" borderId="12" xfId="0" applyFont="1" applyBorder="1" applyAlignment="1" applyProtection="1">
      <alignment horizontal="center" vertical="center" textRotation="90" wrapText="1"/>
    </xf>
    <xf numFmtId="0" fontId="6" fillId="0" borderId="4" xfId="0" applyFont="1" applyBorder="1" applyAlignment="1" applyProtection="1">
      <alignment horizontal="center"/>
    </xf>
    <xf numFmtId="0" fontId="6" fillId="0" borderId="13" xfId="0" applyFont="1" applyBorder="1" applyAlignment="1" applyProtection="1">
      <alignment horizontal="center"/>
    </xf>
    <xf numFmtId="0" fontId="6" fillId="0" borderId="112" xfId="0" applyFont="1" applyBorder="1" applyAlignment="1" applyProtection="1">
      <alignment horizontal="center" vertical="center" textRotation="90" wrapText="1"/>
    </xf>
    <xf numFmtId="0" fontId="6" fillId="0" borderId="49" xfId="0" applyFont="1" applyBorder="1" applyAlignment="1" applyProtection="1">
      <alignment horizontal="center" vertical="center" textRotation="90" wrapText="1"/>
    </xf>
    <xf numFmtId="0" fontId="6" fillId="0" borderId="50" xfId="0" applyFont="1" applyBorder="1" applyAlignment="1" applyProtection="1">
      <alignment horizontal="center" vertical="center" textRotation="90" wrapText="1"/>
    </xf>
    <xf numFmtId="0" fontId="6" fillId="0" borderId="10" xfId="0" applyFont="1" applyBorder="1" applyAlignment="1" applyProtection="1">
      <alignment horizontal="center" vertical="center"/>
    </xf>
    <xf numFmtId="0" fontId="6" fillId="0" borderId="11" xfId="0" applyFont="1" applyBorder="1" applyAlignment="1" applyProtection="1">
      <alignment horizontal="center" vertical="center"/>
    </xf>
    <xf numFmtId="0" fontId="6" fillId="0" borderId="8" xfId="0" applyFont="1" applyBorder="1" applyAlignment="1" applyProtection="1">
      <alignment horizontal="center" vertical="center"/>
    </xf>
    <xf numFmtId="0" fontId="6" fillId="0" borderId="9" xfId="0" applyFont="1" applyBorder="1" applyAlignment="1" applyProtection="1">
      <alignment horizontal="center" vertical="center"/>
    </xf>
    <xf numFmtId="0" fontId="6" fillId="0" borderId="13" xfId="0" applyFont="1" applyBorder="1" applyAlignment="1" applyProtection="1">
      <alignment horizontal="center" vertical="center"/>
    </xf>
    <xf numFmtId="0" fontId="6" fillId="0" borderId="12" xfId="0" applyFont="1" applyBorder="1" applyAlignment="1" applyProtection="1">
      <alignment horizontal="center" vertical="center"/>
    </xf>
    <xf numFmtId="0" fontId="6" fillId="0" borderId="105" xfId="0" applyFont="1" applyBorder="1" applyAlignment="1" applyProtection="1">
      <alignment horizontal="center" textRotation="90" wrapText="1"/>
    </xf>
    <xf numFmtId="0" fontId="6" fillId="0" borderId="107" xfId="0" applyFont="1" applyBorder="1" applyAlignment="1" applyProtection="1">
      <alignment horizontal="center" textRotation="90" wrapText="1"/>
    </xf>
    <xf numFmtId="0" fontId="6" fillId="0" borderId="2" xfId="0" applyFont="1" applyBorder="1" applyAlignment="1" applyProtection="1">
      <alignment horizontal="left" vertical="center" textRotation="90"/>
    </xf>
    <xf numFmtId="0" fontId="6" fillId="0" borderId="4" xfId="0" applyFont="1" applyBorder="1" applyAlignment="1" applyProtection="1">
      <alignment horizontal="left" vertical="center" textRotation="90"/>
    </xf>
    <xf numFmtId="0" fontId="26" fillId="0" borderId="1" xfId="0" applyFont="1" applyBorder="1" applyAlignment="1" applyProtection="1">
      <alignment horizontal="center" vertical="center"/>
    </xf>
    <xf numFmtId="0" fontId="26" fillId="0" borderId="4" xfId="0" applyFont="1" applyBorder="1" applyAlignment="1" applyProtection="1">
      <alignment horizontal="center" vertical="center"/>
    </xf>
    <xf numFmtId="0" fontId="6" fillId="0" borderId="0" xfId="0" applyFont="1" applyBorder="1" applyAlignment="1" applyProtection="1">
      <alignment horizontal="center" wrapText="1"/>
    </xf>
    <xf numFmtId="0" fontId="6" fillId="0" borderId="9" xfId="0" applyFont="1" applyBorder="1" applyAlignment="1" applyProtection="1">
      <alignment horizontal="center" wrapText="1"/>
    </xf>
    <xf numFmtId="0" fontId="6" fillId="0" borderId="0" xfId="0" applyFont="1" applyBorder="1" applyAlignment="1" applyProtection="1">
      <alignment horizontal="center" vertical="center" textRotation="90" wrapText="1"/>
    </xf>
    <xf numFmtId="0" fontId="82" fillId="0" borderId="2" xfId="0" applyFont="1" applyBorder="1" applyAlignment="1" applyProtection="1">
      <alignment horizontal="center" textRotation="90" wrapText="1"/>
      <protection hidden="1"/>
    </xf>
    <xf numFmtId="0" fontId="6" fillId="0" borderId="2" xfId="0" applyFont="1" applyBorder="1"/>
    <xf numFmtId="0" fontId="6" fillId="0" borderId="4" xfId="0" applyFont="1" applyBorder="1"/>
    <xf numFmtId="0" fontId="28" fillId="0" borderId="93" xfId="0" applyFont="1" applyBorder="1" applyAlignment="1" applyProtection="1">
      <alignment horizontal="center" textRotation="90" wrapText="1"/>
      <protection hidden="1"/>
    </xf>
    <xf numFmtId="0" fontId="28" fillId="0" borderId="78" xfId="0" applyFont="1" applyBorder="1" applyAlignment="1" applyProtection="1">
      <alignment horizontal="center" textRotation="90" wrapText="1"/>
      <protection hidden="1"/>
    </xf>
    <xf numFmtId="0" fontId="28" fillId="0" borderId="100" xfId="0" applyFont="1" applyBorder="1" applyAlignment="1" applyProtection="1">
      <alignment horizontal="center" textRotation="90" wrapText="1"/>
      <protection hidden="1"/>
    </xf>
    <xf numFmtId="0" fontId="28" fillId="0" borderId="94" xfId="0" applyFont="1" applyBorder="1" applyAlignment="1" applyProtection="1">
      <alignment horizontal="center" textRotation="90" wrapText="1"/>
      <protection hidden="1"/>
    </xf>
    <xf numFmtId="0" fontId="28" fillId="0" borderId="3" xfId="0" applyFont="1" applyBorder="1" applyAlignment="1" applyProtection="1">
      <alignment horizontal="center" textRotation="90" wrapText="1"/>
      <protection hidden="1"/>
    </xf>
    <xf numFmtId="0" fontId="28" fillId="0" borderId="79" xfId="0" applyFont="1" applyBorder="1" applyAlignment="1" applyProtection="1">
      <alignment horizontal="center" textRotation="90" wrapText="1"/>
      <protection hidden="1"/>
    </xf>
    <xf numFmtId="0" fontId="6" fillId="0" borderId="98" xfId="0" applyFont="1" applyBorder="1" applyAlignment="1" applyProtection="1">
      <alignment horizontal="center" textRotation="90" wrapText="1"/>
      <protection hidden="1"/>
    </xf>
    <xf numFmtId="0" fontId="6" fillId="0" borderId="99" xfId="0" applyFont="1" applyBorder="1" applyAlignment="1" applyProtection="1">
      <alignment horizontal="center" textRotation="90" wrapText="1"/>
      <protection hidden="1"/>
    </xf>
    <xf numFmtId="0" fontId="6" fillId="0" borderId="102" xfId="0" applyFont="1" applyBorder="1" applyAlignment="1" applyProtection="1">
      <alignment horizontal="center" textRotation="90" wrapText="1"/>
      <protection hidden="1"/>
    </xf>
    <xf numFmtId="0" fontId="6" fillId="0" borderId="141" xfId="0" applyFont="1" applyBorder="1" applyAlignment="1" applyProtection="1">
      <alignment horizontal="center"/>
    </xf>
    <xf numFmtId="0" fontId="6" fillId="0" borderId="8" xfId="0" applyFont="1" applyBorder="1" applyAlignment="1" applyProtection="1">
      <alignment horizontal="center"/>
    </xf>
    <xf numFmtId="0" fontId="6" fillId="0" borderId="10" xfId="0" applyFont="1" applyBorder="1" applyAlignment="1" applyProtection="1">
      <alignment horizontal="center" textRotation="90" wrapText="1"/>
      <protection hidden="1"/>
    </xf>
    <xf numFmtId="0" fontId="6" fillId="0" borderId="8" xfId="0" applyFont="1" applyBorder="1"/>
    <xf numFmtId="0" fontId="6" fillId="0" borderId="13" xfId="0" applyFont="1" applyBorder="1"/>
    <xf numFmtId="0" fontId="28" fillId="0" borderId="11" xfId="0" applyFont="1" applyBorder="1" applyAlignment="1" applyProtection="1">
      <alignment horizontal="center" textRotation="90" wrapText="1"/>
      <protection hidden="1"/>
    </xf>
    <xf numFmtId="0" fontId="28" fillId="0" borderId="12" xfId="0" applyFont="1" applyBorder="1" applyAlignment="1" applyProtection="1">
      <alignment horizontal="center" textRotation="90" wrapText="1"/>
      <protection hidden="1"/>
    </xf>
    <xf numFmtId="0" fontId="6" fillId="0" borderId="13" xfId="0" applyFont="1" applyBorder="1" applyAlignment="1" applyProtection="1">
      <alignment horizontal="center" textRotation="90" wrapText="1"/>
      <protection hidden="1"/>
    </xf>
    <xf numFmtId="0" fontId="26" fillId="0" borderId="138" xfId="0" applyFont="1" applyBorder="1" applyAlignment="1" applyProtection="1">
      <alignment horizontal="center"/>
    </xf>
    <xf numFmtId="0" fontId="26" fillId="0" borderId="139" xfId="0" applyFont="1" applyBorder="1" applyAlignment="1" applyProtection="1">
      <alignment horizontal="center"/>
    </xf>
    <xf numFmtId="0" fontId="6" fillId="0" borderId="135" xfId="0" applyFont="1" applyBorder="1" applyAlignment="1" applyProtection="1">
      <alignment horizontal="center" vertical="center" textRotation="90" wrapText="1"/>
    </xf>
    <xf numFmtId="0" fontId="6" fillId="0" borderId="116" xfId="0" applyFont="1" applyBorder="1" applyAlignment="1" applyProtection="1">
      <alignment horizontal="center" vertical="center" textRotation="90" wrapText="1"/>
    </xf>
    <xf numFmtId="0" fontId="6" fillId="0" borderId="143" xfId="0" applyFont="1" applyBorder="1" applyAlignment="1" applyProtection="1">
      <alignment horizontal="center" vertical="center" textRotation="90" wrapText="1"/>
    </xf>
    <xf numFmtId="0" fontId="26" fillId="0" borderId="140" xfId="0" applyFont="1" applyBorder="1" applyAlignment="1" applyProtection="1">
      <alignment horizontal="center"/>
    </xf>
    <xf numFmtId="0" fontId="6" fillId="0" borderId="3" xfId="0" applyFont="1" applyBorder="1" applyAlignment="1" applyProtection="1">
      <alignment horizontal="left" vertical="center" textRotation="90"/>
    </xf>
    <xf numFmtId="0" fontId="26" fillId="0" borderId="95" xfId="0" applyFont="1" applyBorder="1" applyAlignment="1" applyProtection="1">
      <alignment horizontal="center" vertical="center"/>
    </xf>
    <xf numFmtId="0" fontId="0" fillId="0" borderId="4" xfId="0" applyBorder="1"/>
    <xf numFmtId="0" fontId="6" fillId="0" borderId="108" xfId="0" applyFont="1" applyBorder="1" applyAlignment="1" applyProtection="1">
      <alignment horizontal="center" vertical="center"/>
    </xf>
    <xf numFmtId="0" fontId="6" fillId="0" borderId="109" xfId="0" applyFont="1" applyBorder="1" applyAlignment="1" applyProtection="1">
      <alignment horizontal="center" vertical="center"/>
    </xf>
    <xf numFmtId="0" fontId="6" fillId="0" borderId="3" xfId="0" applyFont="1" applyBorder="1" applyAlignment="1" applyProtection="1">
      <alignment horizontal="center" vertical="center"/>
    </xf>
    <xf numFmtId="0" fontId="6" fillId="0" borderId="3" xfId="0" applyFont="1" applyBorder="1" applyAlignment="1" applyProtection="1">
      <alignment horizontal="center" textRotation="90" wrapText="1"/>
    </xf>
    <xf numFmtId="0" fontId="6" fillId="0" borderId="1" xfId="0" applyFont="1" applyBorder="1" applyAlignment="1" applyProtection="1">
      <alignment horizontal="center" textRotation="90"/>
    </xf>
    <xf numFmtId="0" fontId="6" fillId="0" borderId="103" xfId="0" applyFont="1" applyBorder="1" applyAlignment="1" applyProtection="1">
      <alignment horizontal="center" textRotation="90"/>
    </xf>
    <xf numFmtId="0" fontId="6" fillId="0" borderId="1" xfId="0" applyFont="1" applyBorder="1" applyAlignment="1" applyProtection="1">
      <alignment horizontal="center" textRotation="90" wrapText="1"/>
    </xf>
    <xf numFmtId="0" fontId="6" fillId="0" borderId="103" xfId="0" applyFont="1" applyBorder="1" applyAlignment="1" applyProtection="1">
      <alignment horizontal="center" textRotation="90" wrapText="1"/>
    </xf>
    <xf numFmtId="41" fontId="6" fillId="0" borderId="95" xfId="0" applyNumberFormat="1" applyFont="1" applyBorder="1" applyAlignment="1" applyProtection="1">
      <alignment horizontal="center" vertical="center"/>
    </xf>
    <xf numFmtId="41" fontId="6" fillId="0" borderId="4" xfId="0" applyNumberFormat="1" applyFont="1" applyBorder="1" applyAlignment="1" applyProtection="1">
      <alignment horizontal="center" vertical="center"/>
    </xf>
    <xf numFmtId="41" fontId="6" fillId="0" borderId="104" xfId="0" applyNumberFormat="1" applyFont="1" applyBorder="1" applyAlignment="1" applyProtection="1">
      <alignment horizontal="center" vertical="center"/>
    </xf>
    <xf numFmtId="41" fontId="6" fillId="0" borderId="106" xfId="0" applyNumberFormat="1" applyFont="1" applyBorder="1" applyAlignment="1" applyProtection="1">
      <alignment horizontal="center" vertical="center"/>
    </xf>
    <xf numFmtId="41" fontId="6" fillId="0" borderId="1" xfId="0" applyNumberFormat="1" applyFont="1" applyBorder="1" applyAlignment="1" applyProtection="1">
      <alignment horizontal="center" vertical="center"/>
    </xf>
    <xf numFmtId="41" fontId="6" fillId="0" borderId="105" xfId="0" applyNumberFormat="1" applyFont="1" applyBorder="1" applyAlignment="1" applyProtection="1">
      <alignment horizontal="center" vertical="center"/>
    </xf>
    <xf numFmtId="0" fontId="81" fillId="0" borderId="95" xfId="0" applyFont="1" applyBorder="1" applyAlignment="1" applyProtection="1">
      <alignment horizontal="center" wrapText="1"/>
    </xf>
    <xf numFmtId="0" fontId="81" fillId="0" borderId="2" xfId="0" applyFont="1" applyBorder="1" applyAlignment="1" applyProtection="1">
      <alignment horizontal="center" wrapText="1"/>
    </xf>
    <xf numFmtId="0" fontId="81" fillId="0" borderId="4" xfId="0" applyFont="1" applyBorder="1" applyAlignment="1" applyProtection="1">
      <alignment horizontal="center" wrapText="1"/>
    </xf>
    <xf numFmtId="0" fontId="28" fillId="0" borderId="4" xfId="0" applyFont="1" applyBorder="1" applyAlignment="1" applyProtection="1">
      <alignment horizontal="center" wrapText="1"/>
    </xf>
    <xf numFmtId="0" fontId="28" fillId="0" borderId="3" xfId="0" applyFont="1" applyBorder="1" applyAlignment="1" applyProtection="1">
      <alignment horizontal="center" wrapText="1"/>
    </xf>
    <xf numFmtId="0" fontId="28" fillId="0" borderId="106" xfId="0" applyFont="1" applyBorder="1" applyAlignment="1" applyProtection="1">
      <alignment horizontal="center" wrapText="1"/>
    </xf>
    <xf numFmtId="0" fontId="28" fillId="0" borderId="99" xfId="0" applyFont="1" applyBorder="1" applyAlignment="1" applyProtection="1">
      <alignment horizontal="center" wrapText="1"/>
    </xf>
    <xf numFmtId="0" fontId="28" fillId="0" borderId="102" xfId="0" applyFont="1" applyBorder="1" applyAlignment="1" applyProtection="1">
      <alignment horizontal="center" wrapText="1"/>
    </xf>
    <xf numFmtId="41" fontId="48" fillId="0" borderId="135" xfId="0" applyNumberFormat="1" applyFont="1" applyBorder="1" applyAlignment="1">
      <alignment horizontal="center" vertical="center"/>
    </xf>
    <xf numFmtId="41" fontId="48" fillId="0" borderId="116" xfId="0" applyNumberFormat="1" applyFont="1" applyBorder="1" applyAlignment="1">
      <alignment horizontal="center" vertical="center"/>
    </xf>
    <xf numFmtId="41" fontId="48" fillId="0" borderId="117" xfId="0" applyNumberFormat="1" applyFont="1" applyBorder="1" applyAlignment="1">
      <alignment horizontal="center" vertical="center"/>
    </xf>
    <xf numFmtId="0" fontId="6" fillId="0" borderId="35" xfId="0" applyFont="1" applyBorder="1" applyAlignment="1" applyProtection="1">
      <alignment horizontal="left"/>
      <protection hidden="1"/>
    </xf>
    <xf numFmtId="0" fontId="6" fillId="0" borderId="12" xfId="0" applyFont="1" applyBorder="1" applyAlignment="1" applyProtection="1">
      <alignment horizontal="left"/>
      <protection hidden="1"/>
    </xf>
    <xf numFmtId="0" fontId="6" fillId="0" borderId="13" xfId="0" applyFont="1" applyBorder="1" applyAlignment="1" applyProtection="1">
      <alignment horizontal="center"/>
      <protection hidden="1"/>
    </xf>
    <xf numFmtId="0" fontId="6" fillId="0" borderId="5" xfId="0" applyFont="1" applyBorder="1" applyAlignment="1" applyProtection="1">
      <alignment horizontal="center"/>
      <protection hidden="1"/>
    </xf>
    <xf numFmtId="41" fontId="6" fillId="0" borderId="83" xfId="0" applyNumberFormat="1" applyFont="1" applyBorder="1" applyAlignment="1" applyProtection="1">
      <alignment horizontal="center"/>
      <protection hidden="1"/>
    </xf>
    <xf numFmtId="0" fontId="6" fillId="0" borderId="39" xfId="0" applyFont="1" applyBorder="1" applyAlignment="1" applyProtection="1">
      <alignment horizontal="center"/>
      <protection hidden="1"/>
    </xf>
    <xf numFmtId="0" fontId="6" fillId="0" borderId="40" xfId="0" applyFont="1" applyBorder="1" applyAlignment="1" applyProtection="1">
      <alignment horizontal="center"/>
      <protection hidden="1"/>
    </xf>
    <xf numFmtId="41" fontId="6" fillId="0" borderId="38" xfId="0" applyNumberFormat="1" applyFont="1" applyBorder="1" applyAlignment="1" applyProtection="1">
      <alignment horizontal="center"/>
      <protection hidden="1"/>
    </xf>
    <xf numFmtId="41" fontId="6" fillId="0" borderId="39" xfId="0" applyNumberFormat="1" applyFont="1" applyBorder="1" applyAlignment="1" applyProtection="1">
      <alignment horizontal="center"/>
      <protection hidden="1"/>
    </xf>
    <xf numFmtId="41" fontId="6" fillId="0" borderId="151" xfId="0" applyNumberFormat="1" applyFont="1" applyBorder="1" applyAlignment="1" applyProtection="1">
      <alignment horizontal="center"/>
      <protection hidden="1"/>
    </xf>
    <xf numFmtId="0" fontId="6" fillId="0" borderId="96" xfId="0" applyFont="1" applyBorder="1" applyAlignment="1" applyProtection="1">
      <alignment horizontal="center"/>
      <protection hidden="1"/>
    </xf>
    <xf numFmtId="0" fontId="6" fillId="0" borderId="118" xfId="0" applyFont="1" applyBorder="1" applyAlignment="1" applyProtection="1">
      <alignment horizontal="center"/>
      <protection hidden="1"/>
    </xf>
    <xf numFmtId="0" fontId="0" fillId="0" borderId="25" xfId="0" applyBorder="1" applyAlignment="1" applyProtection="1">
      <alignment horizontal="left"/>
      <protection hidden="1"/>
    </xf>
    <xf numFmtId="0" fontId="0" fillId="0" borderId="3" xfId="0" applyBorder="1" applyAlignment="1" applyProtection="1">
      <alignment horizontal="left"/>
      <protection hidden="1"/>
    </xf>
    <xf numFmtId="0" fontId="6" fillId="0" borderId="11" xfId="0" applyFont="1" applyBorder="1" applyAlignment="1" applyProtection="1">
      <alignment horizontal="center"/>
      <protection hidden="1"/>
    </xf>
    <xf numFmtId="0" fontId="6" fillId="0" borderId="1" xfId="0" applyFont="1" applyBorder="1" applyAlignment="1" applyProtection="1">
      <alignment horizontal="center"/>
      <protection hidden="1"/>
    </xf>
    <xf numFmtId="41" fontId="6" fillId="0" borderId="1" xfId="0" applyNumberFormat="1" applyFont="1" applyBorder="1" applyAlignment="1" applyProtection="1">
      <alignment horizontal="center"/>
      <protection hidden="1"/>
    </xf>
    <xf numFmtId="41" fontId="6" fillId="0" borderId="105" xfId="0" applyNumberFormat="1" applyFont="1" applyBorder="1" applyAlignment="1" applyProtection="1">
      <alignment horizontal="center"/>
      <protection hidden="1"/>
    </xf>
    <xf numFmtId="0" fontId="6" fillId="0" borderId="93" xfId="0" applyFont="1" applyBorder="1" applyAlignment="1" applyProtection="1">
      <alignment horizontal="center"/>
      <protection hidden="1"/>
    </xf>
    <xf numFmtId="0" fontId="6" fillId="0" borderId="94" xfId="0" applyFont="1" applyBorder="1" applyAlignment="1" applyProtection="1">
      <alignment horizontal="center"/>
      <protection hidden="1"/>
    </xf>
    <xf numFmtId="0" fontId="6" fillId="0" borderId="98" xfId="0" applyFont="1" applyBorder="1" applyAlignment="1" applyProtection="1">
      <alignment horizontal="center"/>
      <protection hidden="1"/>
    </xf>
    <xf numFmtId="0" fontId="23" fillId="19" borderId="15" xfId="0" applyFont="1" applyFill="1" applyBorder="1" applyAlignment="1" applyProtection="1">
      <alignment horizontal="center"/>
    </xf>
    <xf numFmtId="0" fontId="0" fillId="19" borderId="49" xfId="0" applyFill="1" applyBorder="1" applyAlignment="1" applyProtection="1">
      <alignment horizontal="center"/>
    </xf>
    <xf numFmtId="0" fontId="0" fillId="19" borderId="48" xfId="0" applyFill="1" applyBorder="1" applyAlignment="1" applyProtection="1">
      <alignment horizontal="center"/>
    </xf>
    <xf numFmtId="0" fontId="0" fillId="19" borderId="45" xfId="0" applyFill="1" applyBorder="1" applyAlignment="1" applyProtection="1">
      <alignment horizontal="center"/>
    </xf>
    <xf numFmtId="0" fontId="0" fillId="19" borderId="0" xfId="0" applyFill="1" applyBorder="1" applyAlignment="1" applyProtection="1">
      <alignment horizontal="center"/>
    </xf>
    <xf numFmtId="0" fontId="0" fillId="19" borderId="20" xfId="0" applyFill="1" applyBorder="1" applyAlignment="1" applyProtection="1">
      <alignment horizontal="center"/>
    </xf>
    <xf numFmtId="0" fontId="6" fillId="0" borderId="145" xfId="0" applyFont="1" applyBorder="1" applyAlignment="1" applyProtection="1">
      <alignment horizontal="center"/>
      <protection hidden="1"/>
    </xf>
    <xf numFmtId="0" fontId="0" fillId="0" borderId="31" xfId="0" applyBorder="1" applyAlignment="1" applyProtection="1">
      <alignment horizontal="left"/>
      <protection hidden="1"/>
    </xf>
    <xf numFmtId="0" fontId="0" fillId="0" borderId="32" xfId="0" applyBorder="1" applyAlignment="1" applyProtection="1">
      <alignment horizontal="left"/>
      <protection hidden="1"/>
    </xf>
    <xf numFmtId="41" fontId="6" fillId="0" borderId="103" xfId="0" applyNumberFormat="1" applyFont="1" applyBorder="1" applyAlignment="1" applyProtection="1">
      <alignment horizontal="center" vertical="center"/>
    </xf>
    <xf numFmtId="41" fontId="6" fillId="0" borderId="107" xfId="0" applyNumberFormat="1" applyFont="1" applyBorder="1" applyAlignment="1" applyProtection="1">
      <alignment horizontal="center" vertical="center"/>
    </xf>
    <xf numFmtId="0" fontId="6" fillId="0" borderId="144" xfId="0" applyFont="1" applyBorder="1" applyAlignment="1" applyProtection="1">
      <alignment horizontal="left"/>
      <protection hidden="1"/>
    </xf>
    <xf numFmtId="0" fontId="6" fillId="0" borderId="79" xfId="0" applyFont="1" applyBorder="1" applyAlignment="1" applyProtection="1">
      <alignment horizontal="left"/>
      <protection hidden="1"/>
    </xf>
    <xf numFmtId="0" fontId="6" fillId="0" borderId="79" xfId="0" applyFont="1" applyBorder="1" applyAlignment="1" applyProtection="1">
      <alignment horizontal="center"/>
      <protection hidden="1"/>
    </xf>
    <xf numFmtId="41" fontId="6" fillId="0" borderId="79" xfId="0" applyNumberFormat="1" applyFont="1" applyBorder="1" applyAlignment="1" applyProtection="1">
      <alignment horizontal="center"/>
      <protection hidden="1"/>
    </xf>
    <xf numFmtId="41" fontId="6" fillId="0" borderId="102" xfId="0" applyNumberFormat="1" applyFont="1" applyBorder="1" applyAlignment="1" applyProtection="1">
      <alignment horizontal="center"/>
      <protection hidden="1"/>
    </xf>
    <xf numFmtId="0" fontId="6" fillId="0" borderId="78" xfId="0" applyFont="1" applyBorder="1" applyAlignment="1" applyProtection="1">
      <alignment horizontal="left"/>
      <protection hidden="1"/>
    </xf>
    <xf numFmtId="0" fontId="6" fillId="0" borderId="3" xfId="0" applyFont="1" applyBorder="1" applyAlignment="1" applyProtection="1">
      <alignment horizontal="left"/>
      <protection hidden="1"/>
    </xf>
    <xf numFmtId="41" fontId="6" fillId="0" borderId="99" xfId="0" applyNumberFormat="1" applyFont="1" applyBorder="1" applyAlignment="1" applyProtection="1">
      <alignment horizontal="center"/>
      <protection hidden="1"/>
    </xf>
    <xf numFmtId="0" fontId="6" fillId="0" borderId="150" xfId="0" applyFont="1" applyBorder="1" applyAlignment="1" applyProtection="1">
      <alignment horizontal="left"/>
      <protection hidden="1"/>
    </xf>
    <xf numFmtId="0" fontId="6" fillId="0" borderId="1" xfId="0" applyFont="1" applyBorder="1" applyAlignment="1" applyProtection="1">
      <alignment horizontal="left"/>
      <protection hidden="1"/>
    </xf>
    <xf numFmtId="0" fontId="0" fillId="0" borderId="8" xfId="0" applyBorder="1" applyAlignment="1" applyProtection="1">
      <alignment horizontal="center"/>
      <protection locked="0"/>
    </xf>
    <xf numFmtId="0" fontId="0" fillId="0" borderId="13" xfId="0" applyBorder="1" applyAlignment="1" applyProtection="1">
      <alignment horizontal="center"/>
      <protection locked="0"/>
    </xf>
    <xf numFmtId="0" fontId="153" fillId="0" borderId="42" xfId="0" applyFont="1" applyFill="1" applyBorder="1" applyAlignment="1" applyProtection="1">
      <alignment horizontal="center"/>
      <protection locked="0"/>
    </xf>
    <xf numFmtId="0" fontId="153" fillId="0" borderId="43" xfId="0" applyFont="1" applyFill="1" applyBorder="1" applyAlignment="1" applyProtection="1">
      <alignment horizontal="center"/>
      <protection locked="0"/>
    </xf>
    <xf numFmtId="0" fontId="153" fillId="0" borderId="44" xfId="0" applyFont="1" applyFill="1" applyBorder="1" applyAlignment="1" applyProtection="1">
      <alignment horizontal="center"/>
      <protection locked="0"/>
    </xf>
    <xf numFmtId="0" fontId="153" fillId="9" borderId="42" xfId="0" applyFont="1" applyFill="1" applyBorder="1" applyAlignment="1" applyProtection="1">
      <alignment horizontal="center"/>
      <protection hidden="1"/>
    </xf>
    <xf numFmtId="0" fontId="153" fillId="9" borderId="43" xfId="0" applyFont="1" applyFill="1" applyBorder="1" applyAlignment="1" applyProtection="1">
      <alignment horizontal="center"/>
      <protection hidden="1"/>
    </xf>
    <xf numFmtId="0" fontId="153" fillId="9" borderId="44" xfId="0" applyFont="1" applyFill="1" applyBorder="1" applyAlignment="1" applyProtection="1">
      <alignment horizontal="center"/>
      <protection hidden="1"/>
    </xf>
    <xf numFmtId="0" fontId="6" fillId="9" borderId="4" xfId="0" applyFont="1" applyFill="1" applyBorder="1" applyAlignment="1" applyProtection="1">
      <alignment horizontal="center"/>
      <protection hidden="1"/>
    </xf>
    <xf numFmtId="0" fontId="6" fillId="9" borderId="3" xfId="0" applyFont="1" applyFill="1" applyBorder="1" applyAlignment="1" applyProtection="1">
      <alignment horizontal="center"/>
      <protection hidden="1"/>
    </xf>
  </cellXfs>
  <cellStyles count="5">
    <cellStyle name="Hyperlink" xfId="3" builtinId="8"/>
    <cellStyle name="Normal" xfId="0" builtinId="0"/>
    <cellStyle name="Normal 3" xfId="1"/>
    <cellStyle name="Normal 4" xfId="2"/>
    <cellStyle name="Normal_Sheet2" xfId="4"/>
  </cellStyles>
  <dxfs count="0"/>
  <tableStyles count="0" defaultTableStyle="TableStyleMedium9" defaultPivotStyle="PivotStyleLight16"/>
  <colors>
    <mruColors>
      <color rgb="FF3608B8"/>
      <color rgb="FFC8EEE4"/>
      <color rgb="FF1BBFAF"/>
      <color rgb="FFFFFFCC"/>
      <color rgb="FF4206BA"/>
      <color rgb="FF92DECA"/>
      <color rgb="FF00928F"/>
      <color rgb="FF00A8A4"/>
      <color rgb="FF006666"/>
      <color rgb="FF2E74C8"/>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hyperlink" Target="#INDEX!A1"/></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419100</xdr:colOff>
      <xdr:row>76</xdr:row>
      <xdr:rowOff>190500</xdr:rowOff>
    </xdr:from>
    <xdr:to>
      <xdr:col>4</xdr:col>
      <xdr:colOff>228600</xdr:colOff>
      <xdr:row>76</xdr:row>
      <xdr:rowOff>190501</xdr:rowOff>
    </xdr:to>
    <xdr:cxnSp macro="">
      <xdr:nvCxnSpPr>
        <xdr:cNvPr id="3" name="Straight Arrow Connector 2"/>
        <xdr:cNvCxnSpPr/>
      </xdr:nvCxnSpPr>
      <xdr:spPr>
        <a:xfrm flipV="1">
          <a:off x="2247900" y="22507575"/>
          <a:ext cx="419100"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76</xdr:row>
      <xdr:rowOff>209550</xdr:rowOff>
    </xdr:from>
    <xdr:to>
      <xdr:col>10</xdr:col>
      <xdr:colOff>428625</xdr:colOff>
      <xdr:row>76</xdr:row>
      <xdr:rowOff>209551</xdr:rowOff>
    </xdr:to>
    <xdr:cxnSp macro="">
      <xdr:nvCxnSpPr>
        <xdr:cNvPr id="9" name="Straight Arrow Connector 8"/>
        <xdr:cNvCxnSpPr/>
      </xdr:nvCxnSpPr>
      <xdr:spPr>
        <a:xfrm flipV="1">
          <a:off x="6105525" y="22526625"/>
          <a:ext cx="419100"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295275</xdr:colOff>
      <xdr:row>77</xdr:row>
      <xdr:rowOff>28575</xdr:rowOff>
    </xdr:from>
    <xdr:to>
      <xdr:col>12</xdr:col>
      <xdr:colOff>295275</xdr:colOff>
      <xdr:row>77</xdr:row>
      <xdr:rowOff>295276</xdr:rowOff>
    </xdr:to>
    <xdr:cxnSp macro="">
      <xdr:nvCxnSpPr>
        <xdr:cNvPr id="10" name="Straight Arrow Connector 9"/>
        <xdr:cNvCxnSpPr/>
      </xdr:nvCxnSpPr>
      <xdr:spPr>
        <a:xfrm>
          <a:off x="7610475" y="22783800"/>
          <a:ext cx="0" cy="26670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142875</xdr:colOff>
      <xdr:row>78</xdr:row>
      <xdr:rowOff>666750</xdr:rowOff>
    </xdr:from>
    <xdr:to>
      <xdr:col>11</xdr:col>
      <xdr:colOff>533400</xdr:colOff>
      <xdr:row>78</xdr:row>
      <xdr:rowOff>666751</xdr:rowOff>
    </xdr:to>
    <xdr:cxnSp macro="">
      <xdr:nvCxnSpPr>
        <xdr:cNvPr id="12" name="Straight Arrow Connector 11"/>
        <xdr:cNvCxnSpPr/>
      </xdr:nvCxnSpPr>
      <xdr:spPr>
        <a:xfrm flipH="1">
          <a:off x="6848475" y="23736300"/>
          <a:ext cx="390525"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78</xdr:row>
      <xdr:rowOff>628650</xdr:rowOff>
    </xdr:from>
    <xdr:to>
      <xdr:col>4</xdr:col>
      <xdr:colOff>457200</xdr:colOff>
      <xdr:row>78</xdr:row>
      <xdr:rowOff>628651</xdr:rowOff>
    </xdr:to>
    <xdr:cxnSp macro="">
      <xdr:nvCxnSpPr>
        <xdr:cNvPr id="16" name="Straight Arrow Connector 15"/>
        <xdr:cNvCxnSpPr/>
      </xdr:nvCxnSpPr>
      <xdr:spPr>
        <a:xfrm flipH="1">
          <a:off x="2505075" y="23698200"/>
          <a:ext cx="390525"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79</xdr:row>
      <xdr:rowOff>0</xdr:rowOff>
    </xdr:from>
    <xdr:to>
      <xdr:col>1</xdr:col>
      <xdr:colOff>0</xdr:colOff>
      <xdr:row>79</xdr:row>
      <xdr:rowOff>266701</xdr:rowOff>
    </xdr:to>
    <xdr:cxnSp macro="">
      <xdr:nvCxnSpPr>
        <xdr:cNvPr id="17" name="Straight Arrow Connector 16"/>
        <xdr:cNvCxnSpPr/>
      </xdr:nvCxnSpPr>
      <xdr:spPr>
        <a:xfrm>
          <a:off x="609600" y="23383875"/>
          <a:ext cx="0" cy="26670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457200</xdr:colOff>
      <xdr:row>80</xdr:row>
      <xdr:rowOff>209550</xdr:rowOff>
    </xdr:from>
    <xdr:to>
      <xdr:col>4</xdr:col>
      <xdr:colOff>266700</xdr:colOff>
      <xdr:row>80</xdr:row>
      <xdr:rowOff>209551</xdr:rowOff>
    </xdr:to>
    <xdr:cxnSp macro="">
      <xdr:nvCxnSpPr>
        <xdr:cNvPr id="18" name="Straight Arrow Connector 17"/>
        <xdr:cNvCxnSpPr/>
      </xdr:nvCxnSpPr>
      <xdr:spPr>
        <a:xfrm flipV="1">
          <a:off x="2286000" y="23907750"/>
          <a:ext cx="419100"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523875</xdr:colOff>
      <xdr:row>80</xdr:row>
      <xdr:rowOff>171450</xdr:rowOff>
    </xdr:from>
    <xdr:to>
      <xdr:col>12</xdr:col>
      <xdr:colOff>333375</xdr:colOff>
      <xdr:row>80</xdr:row>
      <xdr:rowOff>171451</xdr:rowOff>
    </xdr:to>
    <xdr:cxnSp macro="">
      <xdr:nvCxnSpPr>
        <xdr:cNvPr id="19" name="Straight Arrow Connector 18"/>
        <xdr:cNvCxnSpPr/>
      </xdr:nvCxnSpPr>
      <xdr:spPr>
        <a:xfrm flipV="1">
          <a:off x="7229475" y="24364950"/>
          <a:ext cx="419100" cy="1"/>
        </a:xfrm>
        <a:prstGeom prst="straightConnector1">
          <a:avLst/>
        </a:prstGeom>
        <a:ln w="2857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242358</xdr:colOff>
      <xdr:row>4</xdr:row>
      <xdr:rowOff>123826</xdr:rowOff>
    </xdr:from>
    <xdr:to>
      <xdr:col>4</xdr:col>
      <xdr:colOff>309033</xdr:colOff>
      <xdr:row>14</xdr:row>
      <xdr:rowOff>66675</xdr:rowOff>
    </xdr:to>
    <xdr:pic>
      <xdr:nvPicPr>
        <xdr:cNvPr id="4" name="Picture 3" descr="LOGO.jpg"/>
        <xdr:cNvPicPr>
          <a:picLocks noChangeAspect="1"/>
        </xdr:cNvPicPr>
      </xdr:nvPicPr>
      <xdr:blipFill>
        <a:blip xmlns:r="http://schemas.openxmlformats.org/officeDocument/2006/relationships" r:embed="rId1" cstate="print"/>
        <a:srcRect l="3056" r="1349"/>
        <a:stretch>
          <a:fillRect/>
        </a:stretch>
      </xdr:blipFill>
      <xdr:spPr>
        <a:xfrm>
          <a:off x="856191" y="1531409"/>
          <a:ext cx="1908175" cy="2641599"/>
        </a:xfrm>
        <a:prstGeom prst="ellipse">
          <a:avLst/>
        </a:prstGeom>
        <a:ln>
          <a:noFill/>
        </a:ln>
        <a:effectLst>
          <a:outerShdw blurRad="292100" dist="139700" dir="2700000" algn="tl" rotWithShape="0">
            <a:srgbClr val="333333">
              <a:alpha val="65000"/>
            </a:srgbClr>
          </a:outerShdw>
        </a:effec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38100</xdr:rowOff>
    </xdr:from>
    <xdr:ext cx="184731" cy="264560"/>
    <xdr:sp macro="" textlink="">
      <xdr:nvSpPr>
        <xdr:cNvPr id="3" name="TextBox 2"/>
        <xdr:cNvSpPr txBox="1"/>
      </xdr:nvSpPr>
      <xdr:spPr>
        <a:xfrm>
          <a:off x="13201650" y="3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oneCellAnchor>
    <xdr:from>
      <xdr:col>3</xdr:col>
      <xdr:colOff>0</xdr:colOff>
      <xdr:row>0</xdr:row>
      <xdr:rowOff>38100</xdr:rowOff>
    </xdr:from>
    <xdr:ext cx="184731" cy="264560"/>
    <xdr:sp macro="" textlink="">
      <xdr:nvSpPr>
        <xdr:cNvPr id="4" name="TextBox 3"/>
        <xdr:cNvSpPr txBox="1"/>
      </xdr:nvSpPr>
      <xdr:spPr>
        <a:xfrm>
          <a:off x="3400425" y="38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twoCellAnchor>
    <xdr:from>
      <xdr:col>0</xdr:col>
      <xdr:colOff>0</xdr:colOff>
      <xdr:row>0</xdr:row>
      <xdr:rowOff>9524</xdr:rowOff>
    </xdr:from>
    <xdr:to>
      <xdr:col>3</xdr:col>
      <xdr:colOff>19050</xdr:colOff>
      <xdr:row>0</xdr:row>
      <xdr:rowOff>495300</xdr:rowOff>
    </xdr:to>
    <xdr:sp macro="" textlink="">
      <xdr:nvSpPr>
        <xdr:cNvPr id="5" name="Rounded Rectangle 4">
          <a:hlinkClick xmlns:r="http://schemas.openxmlformats.org/officeDocument/2006/relationships" r:id="rId1"/>
        </xdr:cNvPr>
        <xdr:cNvSpPr/>
      </xdr:nvSpPr>
      <xdr:spPr>
        <a:xfrm>
          <a:off x="0" y="9524"/>
          <a:ext cx="3419475" cy="485776"/>
        </a:xfrm>
        <a:prstGeom prst="roundRect">
          <a:avLst/>
        </a:prstGeom>
        <a:solidFill>
          <a:srgbClr val="C00000"/>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2000">
              <a:solidFill>
                <a:schemeClr val="lt1"/>
              </a:solidFill>
              <a:effectLst/>
              <a:latin typeface="Arial Black" pitchFamily="34" charset="0"/>
              <a:ea typeface="+mn-ea"/>
              <a:cs typeface="+mn-cs"/>
            </a:rPr>
            <a:t>STUDENT PROFILE</a:t>
          </a:r>
          <a:endParaRPr lang="en-US" sz="2000">
            <a:effectLst/>
            <a:latin typeface="Arial Black" pitchFamily="34" charset="0"/>
          </a:endParaRPr>
        </a:p>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16</xdr:col>
      <xdr:colOff>28575</xdr:colOff>
      <xdr:row>5</xdr:row>
      <xdr:rowOff>28575</xdr:rowOff>
    </xdr:from>
    <xdr:to>
      <xdr:col>21</xdr:col>
      <xdr:colOff>485775</xdr:colOff>
      <xdr:row>6</xdr:row>
      <xdr:rowOff>47625</xdr:rowOff>
    </xdr:to>
    <xdr:sp macro="" textlink="">
      <xdr:nvSpPr>
        <xdr:cNvPr id="2" name="WordArt 20"/>
        <xdr:cNvSpPr>
          <a:spLocks noChangeArrowheads="1" noChangeShapeType="1" noTextEdit="1"/>
        </xdr:cNvSpPr>
      </xdr:nvSpPr>
      <xdr:spPr bwMode="auto">
        <a:xfrm>
          <a:off x="6515100" y="1228725"/>
          <a:ext cx="2886075" cy="180975"/>
        </a:xfrm>
        <a:prstGeom prst="rect">
          <a:avLst/>
        </a:prstGeom>
      </xdr:spPr>
      <xdr:txBody>
        <a:bodyPr wrap="none" fromWordArt="1">
          <a:prstTxWarp prst="textPlain">
            <a:avLst>
              <a:gd name="adj" fmla="val 50000"/>
            </a:avLst>
          </a:prstTxWarp>
        </a:bodyPr>
        <a:lstStyle/>
        <a:p>
          <a:pPr algn="ctr" rtl="0"/>
          <a:endParaRPr lang="en-US" sz="3600" b="1" kern="10" spc="0">
            <a:ln w="9525">
              <a:solidFill>
                <a:srgbClr val="000000"/>
              </a:solidFill>
              <a:round/>
              <a:headEnd/>
              <a:tailEnd/>
            </a:ln>
            <a:solidFill>
              <a:srgbClr val="000000"/>
            </a:solidFill>
            <a:effectLst/>
            <a:latin typeface="Bookman Old Style"/>
          </a:endParaRPr>
        </a:p>
      </xdr:txBody>
    </xdr:sp>
    <xdr:clientData/>
  </xdr:twoCellAnchor>
  <xdr:twoCellAnchor>
    <xdr:from>
      <xdr:col>13</xdr:col>
      <xdr:colOff>136249</xdr:colOff>
      <xdr:row>1</xdr:row>
      <xdr:rowOff>28576</xdr:rowOff>
    </xdr:from>
    <xdr:to>
      <xdr:col>14</xdr:col>
      <xdr:colOff>546652</xdr:colOff>
      <xdr:row>6</xdr:row>
      <xdr:rowOff>132522</xdr:rowOff>
    </xdr:to>
    <xdr:pic>
      <xdr:nvPicPr>
        <xdr:cNvPr id="3" name="Picture 22"/>
        <xdr:cNvPicPr>
          <a:picLocks noChangeAspect="1" noChangeArrowheads="1"/>
        </xdr:cNvPicPr>
      </xdr:nvPicPr>
      <xdr:blipFill>
        <a:blip xmlns:r="http://schemas.openxmlformats.org/officeDocument/2006/relationships" r:embed="rId1" cstate="print">
          <a:lum bright="6000" contrast="30000"/>
          <a:grayscl/>
        </a:blip>
        <a:srcRect/>
        <a:stretch>
          <a:fillRect/>
        </a:stretch>
      </xdr:blipFill>
      <xdr:spPr bwMode="auto">
        <a:xfrm>
          <a:off x="5146399" y="200026"/>
          <a:ext cx="839028" cy="1294571"/>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23</xdr:col>
      <xdr:colOff>238125</xdr:colOff>
      <xdr:row>6</xdr:row>
      <xdr:rowOff>104775</xdr:rowOff>
    </xdr:from>
    <xdr:to>
      <xdr:col>27</xdr:col>
      <xdr:colOff>600075</xdr:colOff>
      <xdr:row>6</xdr:row>
      <xdr:rowOff>247650</xdr:rowOff>
    </xdr:to>
    <xdr:sp macro="" textlink="">
      <xdr:nvSpPr>
        <xdr:cNvPr id="2" name="WordArt 20"/>
        <xdr:cNvSpPr>
          <a:spLocks noChangeArrowheads="1" noChangeShapeType="1" noTextEdit="1"/>
        </xdr:cNvSpPr>
      </xdr:nvSpPr>
      <xdr:spPr bwMode="auto">
        <a:xfrm>
          <a:off x="10429875" y="1181100"/>
          <a:ext cx="2800350" cy="142875"/>
        </a:xfrm>
        <a:prstGeom prst="rect">
          <a:avLst/>
        </a:prstGeom>
      </xdr:spPr>
      <xdr:txBody>
        <a:bodyPr wrap="none" fromWordArt="1">
          <a:prstTxWarp prst="textPlain">
            <a:avLst>
              <a:gd name="adj" fmla="val 50000"/>
            </a:avLst>
          </a:prstTxWarp>
        </a:bodyPr>
        <a:lstStyle/>
        <a:p>
          <a:pPr algn="ctr" rtl="0"/>
          <a:endParaRPr lang="en-US" sz="3600" b="1" kern="10" spc="0">
            <a:ln w="9525">
              <a:solidFill>
                <a:srgbClr val="000000"/>
              </a:solidFill>
              <a:round/>
              <a:headEnd/>
              <a:tailEnd/>
            </a:ln>
            <a:solidFill>
              <a:srgbClr val="000000"/>
            </a:solidFill>
            <a:effectLst/>
            <a:latin typeface="Bookman Old Style"/>
          </a:endParaRPr>
        </a:p>
      </xdr:txBody>
    </xdr:sp>
    <xdr:clientData/>
  </xdr:twoCellAnchor>
  <xdr:twoCellAnchor>
    <xdr:from>
      <xdr:col>12</xdr:col>
      <xdr:colOff>40999</xdr:colOff>
      <xdr:row>2</xdr:row>
      <xdr:rowOff>19049</xdr:rowOff>
    </xdr:from>
    <xdr:to>
      <xdr:col>13</xdr:col>
      <xdr:colOff>345496</xdr:colOff>
      <xdr:row>6</xdr:row>
      <xdr:rowOff>122996</xdr:rowOff>
    </xdr:to>
    <xdr:pic>
      <xdr:nvPicPr>
        <xdr:cNvPr id="4" name="Picture 22"/>
        <xdr:cNvPicPr>
          <a:picLocks noChangeAspect="1" noChangeArrowheads="1"/>
        </xdr:cNvPicPr>
      </xdr:nvPicPr>
      <xdr:blipFill>
        <a:blip xmlns:r="http://schemas.openxmlformats.org/officeDocument/2006/relationships" r:embed="rId1" cstate="print">
          <a:lum bright="6000" contrast="30000"/>
          <a:grayscl/>
        </a:blip>
        <a:srcRect/>
        <a:stretch>
          <a:fillRect/>
        </a:stretch>
      </xdr:blipFill>
      <xdr:spPr bwMode="auto">
        <a:xfrm>
          <a:off x="4746349" y="342899"/>
          <a:ext cx="733122" cy="91357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5.xml"/><Relationship Id="rId1" Type="http://schemas.openxmlformats.org/officeDocument/2006/relationships/printerSettings" Target="../printerSettings/printerSettings14.bin"/><Relationship Id="rId4" Type="http://schemas.openxmlformats.org/officeDocument/2006/relationships/comments" Target="../comments6.x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sheetPr>
  <dimension ref="A1:S88"/>
  <sheetViews>
    <sheetView topLeftCell="A8" workbookViewId="0">
      <selection activeCell="A16" sqref="A16:M16"/>
    </sheetView>
  </sheetViews>
  <sheetFormatPr defaultRowHeight="24.95" customHeight="1"/>
  <cols>
    <col min="1" max="10" width="9.140625" style="593"/>
    <col min="11" max="11" width="9.7109375" style="593" customWidth="1"/>
    <col min="12" max="12" width="9.140625" style="593"/>
    <col min="13" max="13" width="78.28515625" style="593" customWidth="1"/>
    <col min="14" max="268" width="9.140625" style="593"/>
    <col min="269" max="269" width="47.7109375" style="593" customWidth="1"/>
    <col min="270" max="524" width="9.140625" style="593"/>
    <col min="525" max="525" width="47.7109375" style="593" customWidth="1"/>
    <col min="526" max="780" width="9.140625" style="593"/>
    <col min="781" max="781" width="47.7109375" style="593" customWidth="1"/>
    <col min="782" max="1036" width="9.140625" style="593"/>
    <col min="1037" max="1037" width="47.7109375" style="593" customWidth="1"/>
    <col min="1038" max="1292" width="9.140625" style="593"/>
    <col min="1293" max="1293" width="47.7109375" style="593" customWidth="1"/>
    <col min="1294" max="1548" width="9.140625" style="593"/>
    <col min="1549" max="1549" width="47.7109375" style="593" customWidth="1"/>
    <col min="1550" max="1804" width="9.140625" style="593"/>
    <col min="1805" max="1805" width="47.7109375" style="593" customWidth="1"/>
    <col min="1806" max="2060" width="9.140625" style="593"/>
    <col min="2061" max="2061" width="47.7109375" style="593" customWidth="1"/>
    <col min="2062" max="2316" width="9.140625" style="593"/>
    <col min="2317" max="2317" width="47.7109375" style="593" customWidth="1"/>
    <col min="2318" max="2572" width="9.140625" style="593"/>
    <col min="2573" max="2573" width="47.7109375" style="593" customWidth="1"/>
    <col min="2574" max="2828" width="9.140625" style="593"/>
    <col min="2829" max="2829" width="47.7109375" style="593" customWidth="1"/>
    <col min="2830" max="3084" width="9.140625" style="593"/>
    <col min="3085" max="3085" width="47.7109375" style="593" customWidth="1"/>
    <col min="3086" max="3340" width="9.140625" style="593"/>
    <col min="3341" max="3341" width="47.7109375" style="593" customWidth="1"/>
    <col min="3342" max="3596" width="9.140625" style="593"/>
    <col min="3597" max="3597" width="47.7109375" style="593" customWidth="1"/>
    <col min="3598" max="3852" width="9.140625" style="593"/>
    <col min="3853" max="3853" width="47.7109375" style="593" customWidth="1"/>
    <col min="3854" max="4108" width="9.140625" style="593"/>
    <col min="4109" max="4109" width="47.7109375" style="593" customWidth="1"/>
    <col min="4110" max="4364" width="9.140625" style="593"/>
    <col min="4365" max="4365" width="47.7109375" style="593" customWidth="1"/>
    <col min="4366" max="4620" width="9.140625" style="593"/>
    <col min="4621" max="4621" width="47.7109375" style="593" customWidth="1"/>
    <col min="4622" max="4876" width="9.140625" style="593"/>
    <col min="4877" max="4877" width="47.7109375" style="593" customWidth="1"/>
    <col min="4878" max="5132" width="9.140625" style="593"/>
    <col min="5133" max="5133" width="47.7109375" style="593" customWidth="1"/>
    <col min="5134" max="5388" width="9.140625" style="593"/>
    <col min="5389" max="5389" width="47.7109375" style="593" customWidth="1"/>
    <col min="5390" max="5644" width="9.140625" style="593"/>
    <col min="5645" max="5645" width="47.7109375" style="593" customWidth="1"/>
    <col min="5646" max="5900" width="9.140625" style="593"/>
    <col min="5901" max="5901" width="47.7109375" style="593" customWidth="1"/>
    <col min="5902" max="6156" width="9.140625" style="593"/>
    <col min="6157" max="6157" width="47.7109375" style="593" customWidth="1"/>
    <col min="6158" max="6412" width="9.140625" style="593"/>
    <col min="6413" max="6413" width="47.7109375" style="593" customWidth="1"/>
    <col min="6414" max="6668" width="9.140625" style="593"/>
    <col min="6669" max="6669" width="47.7109375" style="593" customWidth="1"/>
    <col min="6670" max="6924" width="9.140625" style="593"/>
    <col min="6925" max="6925" width="47.7109375" style="593" customWidth="1"/>
    <col min="6926" max="7180" width="9.140625" style="593"/>
    <col min="7181" max="7181" width="47.7109375" style="593" customWidth="1"/>
    <col min="7182" max="7436" width="9.140625" style="593"/>
    <col min="7437" max="7437" width="47.7109375" style="593" customWidth="1"/>
    <col min="7438" max="7692" width="9.140625" style="593"/>
    <col min="7693" max="7693" width="47.7109375" style="593" customWidth="1"/>
    <col min="7694" max="7948" width="9.140625" style="593"/>
    <col min="7949" max="7949" width="47.7109375" style="593" customWidth="1"/>
    <col min="7950" max="8204" width="9.140625" style="593"/>
    <col min="8205" max="8205" width="47.7109375" style="593" customWidth="1"/>
    <col min="8206" max="8460" width="9.140625" style="593"/>
    <col min="8461" max="8461" width="47.7109375" style="593" customWidth="1"/>
    <col min="8462" max="8716" width="9.140625" style="593"/>
    <col min="8717" max="8717" width="47.7109375" style="593" customWidth="1"/>
    <col min="8718" max="8972" width="9.140625" style="593"/>
    <col min="8973" max="8973" width="47.7109375" style="593" customWidth="1"/>
    <col min="8974" max="9228" width="9.140625" style="593"/>
    <col min="9229" max="9229" width="47.7109375" style="593" customWidth="1"/>
    <col min="9230" max="9484" width="9.140625" style="593"/>
    <col min="9485" max="9485" width="47.7109375" style="593" customWidth="1"/>
    <col min="9486" max="9740" width="9.140625" style="593"/>
    <col min="9741" max="9741" width="47.7109375" style="593" customWidth="1"/>
    <col min="9742" max="9996" width="9.140625" style="593"/>
    <col min="9997" max="9997" width="47.7109375" style="593" customWidth="1"/>
    <col min="9998" max="10252" width="9.140625" style="593"/>
    <col min="10253" max="10253" width="47.7109375" style="593" customWidth="1"/>
    <col min="10254" max="10508" width="9.140625" style="593"/>
    <col min="10509" max="10509" width="47.7109375" style="593" customWidth="1"/>
    <col min="10510" max="10764" width="9.140625" style="593"/>
    <col min="10765" max="10765" width="47.7109375" style="593" customWidth="1"/>
    <col min="10766" max="11020" width="9.140625" style="593"/>
    <col min="11021" max="11021" width="47.7109375" style="593" customWidth="1"/>
    <col min="11022" max="11276" width="9.140625" style="593"/>
    <col min="11277" max="11277" width="47.7109375" style="593" customWidth="1"/>
    <col min="11278" max="11532" width="9.140625" style="593"/>
    <col min="11533" max="11533" width="47.7109375" style="593" customWidth="1"/>
    <col min="11534" max="11788" width="9.140625" style="593"/>
    <col min="11789" max="11789" width="47.7109375" style="593" customWidth="1"/>
    <col min="11790" max="12044" width="9.140625" style="593"/>
    <col min="12045" max="12045" width="47.7109375" style="593" customWidth="1"/>
    <col min="12046" max="12300" width="9.140625" style="593"/>
    <col min="12301" max="12301" width="47.7109375" style="593" customWidth="1"/>
    <col min="12302" max="12556" width="9.140625" style="593"/>
    <col min="12557" max="12557" width="47.7109375" style="593" customWidth="1"/>
    <col min="12558" max="12812" width="9.140625" style="593"/>
    <col min="12813" max="12813" width="47.7109375" style="593" customWidth="1"/>
    <col min="12814" max="13068" width="9.140625" style="593"/>
    <col min="13069" max="13069" width="47.7109375" style="593" customWidth="1"/>
    <col min="13070" max="13324" width="9.140625" style="593"/>
    <col min="13325" max="13325" width="47.7109375" style="593" customWidth="1"/>
    <col min="13326" max="13580" width="9.140625" style="593"/>
    <col min="13581" max="13581" width="47.7109375" style="593" customWidth="1"/>
    <col min="13582" max="13836" width="9.140625" style="593"/>
    <col min="13837" max="13837" width="47.7109375" style="593" customWidth="1"/>
    <col min="13838" max="14092" width="9.140625" style="593"/>
    <col min="14093" max="14093" width="47.7109375" style="593" customWidth="1"/>
    <col min="14094" max="14348" width="9.140625" style="593"/>
    <col min="14349" max="14349" width="47.7109375" style="593" customWidth="1"/>
    <col min="14350" max="14604" width="9.140625" style="593"/>
    <col min="14605" max="14605" width="47.7109375" style="593" customWidth="1"/>
    <col min="14606" max="14860" width="9.140625" style="593"/>
    <col min="14861" max="14861" width="47.7109375" style="593" customWidth="1"/>
    <col min="14862" max="15116" width="9.140625" style="593"/>
    <col min="15117" max="15117" width="47.7109375" style="593" customWidth="1"/>
    <col min="15118" max="15372" width="9.140625" style="593"/>
    <col min="15373" max="15373" width="47.7109375" style="593" customWidth="1"/>
    <col min="15374" max="15628" width="9.140625" style="593"/>
    <col min="15629" max="15629" width="47.7109375" style="593" customWidth="1"/>
    <col min="15630" max="15884" width="9.140625" style="593"/>
    <col min="15885" max="15885" width="47.7109375" style="593" customWidth="1"/>
    <col min="15886" max="16140" width="9.140625" style="593"/>
    <col min="16141" max="16141" width="47.7109375" style="593" customWidth="1"/>
    <col min="16142" max="16384" width="9.140625" style="593"/>
  </cols>
  <sheetData>
    <row r="1" spans="1:14" ht="24.95" customHeight="1">
      <c r="A1" s="699" t="s">
        <v>426</v>
      </c>
      <c r="B1" s="699"/>
      <c r="C1" s="699"/>
      <c r="D1" s="699"/>
      <c r="E1" s="699"/>
      <c r="F1" s="699"/>
      <c r="G1" s="699"/>
      <c r="H1" s="699"/>
      <c r="I1" s="699"/>
      <c r="J1" s="699"/>
      <c r="K1" s="699"/>
      <c r="L1" s="699"/>
      <c r="M1" s="699"/>
    </row>
    <row r="2" spans="1:14" ht="24.95" customHeight="1">
      <c r="A2" s="691"/>
      <c r="B2" s="691"/>
      <c r="C2" s="691"/>
      <c r="D2" s="691"/>
      <c r="E2" s="691"/>
      <c r="F2" s="691"/>
      <c r="G2" s="691"/>
      <c r="H2" s="691"/>
      <c r="I2" s="691"/>
      <c r="J2" s="691"/>
      <c r="K2" s="691"/>
      <c r="L2" s="691"/>
      <c r="M2" s="691"/>
    </row>
    <row r="3" spans="1:14" ht="24.95" customHeight="1">
      <c r="A3" s="690" t="s">
        <v>520</v>
      </c>
      <c r="B3" s="690"/>
      <c r="C3" s="690"/>
      <c r="D3" s="690"/>
      <c r="E3" s="690"/>
      <c r="F3" s="690"/>
      <c r="G3" s="690"/>
      <c r="H3" s="690"/>
      <c r="I3" s="690"/>
      <c r="J3" s="690"/>
      <c r="K3" s="690"/>
      <c r="L3" s="690"/>
      <c r="M3" s="690"/>
      <c r="N3" s="690"/>
    </row>
    <row r="4" spans="1:14" ht="24.95" customHeight="1">
      <c r="A4" s="690" t="s">
        <v>427</v>
      </c>
      <c r="B4" s="690"/>
      <c r="C4" s="690"/>
      <c r="D4" s="690"/>
      <c r="E4" s="690"/>
      <c r="F4" s="690"/>
      <c r="G4" s="690"/>
      <c r="H4" s="690"/>
      <c r="I4" s="690"/>
      <c r="J4" s="690"/>
      <c r="K4" s="690"/>
      <c r="L4" s="690"/>
      <c r="M4" s="690"/>
      <c r="N4" s="690"/>
    </row>
    <row r="5" spans="1:14" ht="24.95" customHeight="1">
      <c r="A5" s="700" t="s">
        <v>428</v>
      </c>
      <c r="B5" s="696"/>
      <c r="C5" s="696"/>
      <c r="D5" s="696"/>
      <c r="E5" s="696"/>
      <c r="F5" s="696"/>
      <c r="G5" s="696"/>
      <c r="H5" s="696"/>
      <c r="I5" s="696"/>
      <c r="J5" s="696"/>
      <c r="K5" s="696"/>
      <c r="L5" s="696"/>
      <c r="M5" s="696"/>
      <c r="N5" s="696"/>
    </row>
    <row r="6" spans="1:14" ht="24.95" customHeight="1">
      <c r="A6" s="690" t="s">
        <v>429</v>
      </c>
      <c r="B6" s="690"/>
      <c r="C6" s="690"/>
      <c r="D6" s="690"/>
      <c r="E6" s="690"/>
      <c r="F6" s="690"/>
      <c r="G6" s="690"/>
      <c r="H6" s="690"/>
      <c r="I6" s="690"/>
      <c r="J6" s="690"/>
      <c r="K6" s="690"/>
      <c r="L6" s="690"/>
      <c r="M6" s="690"/>
    </row>
    <row r="7" spans="1:14" ht="24.95" customHeight="1">
      <c r="A7" s="690" t="s">
        <v>430</v>
      </c>
      <c r="B7" s="690"/>
      <c r="C7" s="690"/>
      <c r="D7" s="690"/>
      <c r="E7" s="690"/>
      <c r="F7" s="690"/>
      <c r="G7" s="690"/>
      <c r="H7" s="690"/>
      <c r="I7" s="690"/>
      <c r="J7" s="690"/>
      <c r="K7" s="690"/>
      <c r="L7" s="690"/>
      <c r="M7" s="690"/>
    </row>
    <row r="8" spans="1:14" ht="24.95" customHeight="1">
      <c r="A8" s="690" t="s">
        <v>431</v>
      </c>
      <c r="B8" s="690"/>
      <c r="C8" s="690"/>
      <c r="D8" s="690"/>
      <c r="E8" s="690"/>
      <c r="F8" s="690"/>
      <c r="G8" s="690"/>
      <c r="H8" s="690"/>
      <c r="I8" s="690"/>
      <c r="J8" s="690"/>
      <c r="K8" s="690"/>
      <c r="L8" s="690"/>
      <c r="M8" s="690"/>
    </row>
    <row r="9" spans="1:14" ht="24.95" customHeight="1">
      <c r="A9" s="690" t="s">
        <v>432</v>
      </c>
      <c r="B9" s="690"/>
      <c r="C9" s="690"/>
      <c r="D9" s="690"/>
      <c r="E9" s="690"/>
      <c r="F9" s="690"/>
      <c r="G9" s="690"/>
      <c r="H9" s="690"/>
      <c r="I9" s="690"/>
      <c r="J9" s="690"/>
      <c r="K9" s="690"/>
      <c r="L9" s="690"/>
      <c r="M9" s="690"/>
    </row>
    <row r="10" spans="1:14" ht="24.95" customHeight="1">
      <c r="A10" s="690" t="s">
        <v>433</v>
      </c>
      <c r="B10" s="690"/>
      <c r="C10" s="690"/>
      <c r="D10" s="690"/>
      <c r="E10" s="690"/>
      <c r="F10" s="690"/>
      <c r="G10" s="690"/>
      <c r="H10" s="690"/>
      <c r="I10" s="690"/>
      <c r="J10" s="690"/>
      <c r="K10" s="690"/>
      <c r="L10" s="690"/>
      <c r="M10" s="690"/>
    </row>
    <row r="11" spans="1:14" ht="24.95" customHeight="1">
      <c r="A11" s="696" t="s">
        <v>434</v>
      </c>
      <c r="B11" s="690"/>
      <c r="C11" s="690"/>
      <c r="D11" s="690"/>
      <c r="E11" s="690"/>
      <c r="F11" s="690"/>
      <c r="G11" s="690"/>
      <c r="H11" s="690"/>
      <c r="I11" s="690"/>
      <c r="J11" s="690"/>
      <c r="K11" s="690"/>
      <c r="L11" s="690"/>
      <c r="M11" s="690"/>
    </row>
    <row r="12" spans="1:14" ht="24.95" customHeight="1">
      <c r="A12" s="696" t="s">
        <v>474</v>
      </c>
      <c r="B12" s="696"/>
      <c r="C12" s="696"/>
      <c r="D12" s="696"/>
      <c r="E12" s="696"/>
      <c r="F12" s="696"/>
      <c r="G12" s="696"/>
      <c r="H12" s="696"/>
      <c r="I12" s="696"/>
      <c r="J12" s="696"/>
      <c r="K12" s="696"/>
      <c r="L12" s="696"/>
      <c r="M12" s="696"/>
    </row>
    <row r="13" spans="1:14" ht="24.95" customHeight="1">
      <c r="A13" s="690" t="s">
        <v>462</v>
      </c>
      <c r="B13" s="690"/>
      <c r="C13" s="690"/>
      <c r="D13" s="690"/>
      <c r="E13" s="690"/>
      <c r="F13" s="690"/>
      <c r="G13" s="690"/>
      <c r="H13" s="690"/>
      <c r="I13" s="690"/>
      <c r="J13" s="690"/>
      <c r="K13" s="690"/>
      <c r="L13" s="690"/>
      <c r="M13" s="690"/>
    </row>
    <row r="14" spans="1:14" ht="24.95" customHeight="1">
      <c r="A14" s="690" t="s">
        <v>463</v>
      </c>
      <c r="B14" s="690"/>
      <c r="C14" s="690"/>
      <c r="D14" s="690"/>
      <c r="E14" s="690"/>
      <c r="F14" s="690"/>
      <c r="G14" s="690"/>
      <c r="H14" s="690"/>
      <c r="I14" s="690"/>
      <c r="J14" s="690"/>
      <c r="K14" s="690"/>
      <c r="L14" s="690"/>
      <c r="M14" s="690"/>
    </row>
    <row r="15" spans="1:14" ht="24.95" customHeight="1">
      <c r="A15" s="690" t="s">
        <v>464</v>
      </c>
      <c r="B15" s="690"/>
      <c r="C15" s="690"/>
      <c r="D15" s="690"/>
      <c r="E15" s="690"/>
      <c r="F15" s="690"/>
      <c r="G15" s="690"/>
      <c r="H15" s="690"/>
      <c r="I15" s="690"/>
      <c r="J15" s="690"/>
      <c r="K15" s="690"/>
      <c r="L15" s="690"/>
      <c r="M15" s="690"/>
    </row>
    <row r="16" spans="1:14" ht="24.95" customHeight="1">
      <c r="A16" s="690" t="s">
        <v>521</v>
      </c>
      <c r="B16" s="690"/>
      <c r="C16" s="690"/>
      <c r="D16" s="690"/>
      <c r="E16" s="690"/>
      <c r="F16" s="690"/>
      <c r="G16" s="690"/>
      <c r="H16" s="690"/>
      <c r="I16" s="690"/>
      <c r="J16" s="690"/>
      <c r="K16" s="690"/>
      <c r="L16" s="690"/>
      <c r="M16" s="690"/>
    </row>
    <row r="17" spans="1:13" ht="24.95" customHeight="1">
      <c r="A17" s="690" t="s">
        <v>513</v>
      </c>
      <c r="B17" s="690"/>
      <c r="C17" s="690"/>
      <c r="D17" s="690"/>
      <c r="E17" s="690"/>
      <c r="F17" s="690"/>
      <c r="G17" s="690"/>
      <c r="H17" s="690"/>
      <c r="I17" s="690"/>
      <c r="J17" s="690"/>
      <c r="K17" s="690"/>
      <c r="L17" s="690"/>
      <c r="M17" s="690"/>
    </row>
    <row r="18" spans="1:13" ht="24.95" customHeight="1">
      <c r="A18" s="690" t="s">
        <v>515</v>
      </c>
      <c r="B18" s="690"/>
      <c r="C18" s="690"/>
      <c r="D18" s="690"/>
      <c r="E18" s="690"/>
      <c r="F18" s="690"/>
      <c r="G18" s="690"/>
      <c r="H18" s="690"/>
      <c r="I18" s="690"/>
      <c r="J18" s="690"/>
      <c r="K18" s="690"/>
      <c r="L18" s="690"/>
      <c r="M18" s="690"/>
    </row>
    <row r="19" spans="1:13" ht="24.95" customHeight="1">
      <c r="A19" s="690" t="s">
        <v>512</v>
      </c>
      <c r="B19" s="690"/>
      <c r="C19" s="690"/>
      <c r="D19" s="690"/>
      <c r="E19" s="690"/>
      <c r="F19" s="690"/>
      <c r="G19" s="690"/>
      <c r="H19" s="690"/>
      <c r="I19" s="690"/>
      <c r="J19" s="690"/>
      <c r="K19" s="690"/>
      <c r="L19" s="690"/>
      <c r="M19" s="690"/>
    </row>
    <row r="20" spans="1:13" ht="24.95" customHeight="1">
      <c r="A20" s="690" t="s">
        <v>465</v>
      </c>
      <c r="B20" s="690"/>
      <c r="C20" s="690"/>
      <c r="D20" s="690"/>
      <c r="E20" s="690"/>
      <c r="F20" s="690"/>
      <c r="G20" s="690"/>
      <c r="H20" s="690"/>
      <c r="I20" s="690"/>
      <c r="J20" s="690"/>
      <c r="K20" s="690"/>
      <c r="L20" s="690"/>
      <c r="M20" s="690"/>
    </row>
    <row r="21" spans="1:13" ht="24.95" customHeight="1">
      <c r="A21" s="690" t="s">
        <v>466</v>
      </c>
      <c r="B21" s="690"/>
      <c r="C21" s="690"/>
      <c r="D21" s="690"/>
      <c r="E21" s="690"/>
      <c r="F21" s="690"/>
      <c r="G21" s="690"/>
      <c r="H21" s="690"/>
      <c r="I21" s="690"/>
      <c r="J21" s="690"/>
      <c r="K21" s="690"/>
      <c r="L21" s="690"/>
      <c r="M21" s="690"/>
    </row>
    <row r="22" spans="1:13" ht="24.95" customHeight="1">
      <c r="A22" s="690" t="s">
        <v>467</v>
      </c>
      <c r="B22" s="690"/>
      <c r="C22" s="690"/>
      <c r="D22" s="690"/>
      <c r="E22" s="690"/>
      <c r="F22" s="690"/>
      <c r="G22" s="690"/>
      <c r="H22" s="690"/>
      <c r="I22" s="690"/>
      <c r="J22" s="690"/>
      <c r="K22" s="690"/>
      <c r="L22" s="690"/>
      <c r="M22" s="690"/>
    </row>
    <row r="23" spans="1:13" ht="24.95" customHeight="1">
      <c r="A23" s="691"/>
      <c r="B23" s="691"/>
      <c r="C23" s="691"/>
      <c r="D23" s="691"/>
      <c r="E23" s="691"/>
      <c r="F23" s="691"/>
      <c r="G23" s="691"/>
      <c r="H23" s="691"/>
      <c r="I23" s="691"/>
      <c r="J23" s="691"/>
      <c r="K23" s="691"/>
      <c r="L23" s="691"/>
      <c r="M23" s="691"/>
    </row>
    <row r="24" spans="1:13" ht="24.95" customHeight="1">
      <c r="A24" s="701" t="s">
        <v>517</v>
      </c>
      <c r="B24" s="701"/>
      <c r="C24" s="701"/>
      <c r="D24" s="701"/>
      <c r="E24" s="701"/>
      <c r="F24" s="701"/>
      <c r="G24" s="701"/>
      <c r="H24" s="701"/>
      <c r="I24" s="701"/>
      <c r="J24" s="701"/>
      <c r="K24" s="701"/>
      <c r="L24" s="701"/>
      <c r="M24" s="701"/>
    </row>
    <row r="25" spans="1:13" ht="24.95" customHeight="1">
      <c r="A25" s="693" t="s">
        <v>516</v>
      </c>
      <c r="B25" s="693"/>
      <c r="C25" s="693"/>
      <c r="D25" s="693"/>
      <c r="E25" s="693"/>
      <c r="F25" s="693"/>
      <c r="G25" s="693"/>
      <c r="H25" s="693"/>
      <c r="I25" s="693"/>
      <c r="J25" s="693"/>
      <c r="K25" s="693"/>
      <c r="L25" s="693"/>
      <c r="M25" s="693"/>
    </row>
    <row r="26" spans="1:13" ht="24.95" customHeight="1">
      <c r="A26" s="691"/>
      <c r="B26" s="691"/>
      <c r="C26" s="691"/>
      <c r="D26" s="691"/>
      <c r="E26" s="691"/>
      <c r="F26" s="691"/>
      <c r="G26" s="691"/>
      <c r="H26" s="691"/>
      <c r="I26" s="691"/>
      <c r="J26" s="691"/>
      <c r="K26" s="691"/>
      <c r="L26" s="691"/>
      <c r="M26" s="691"/>
    </row>
    <row r="27" spans="1:13" ht="24.95" customHeight="1">
      <c r="A27" s="694" t="s">
        <v>435</v>
      </c>
      <c r="B27" s="694"/>
      <c r="C27" s="694"/>
      <c r="D27" s="694"/>
      <c r="E27" s="694"/>
      <c r="F27" s="694"/>
      <c r="G27" s="694"/>
      <c r="H27" s="694"/>
      <c r="I27" s="694"/>
      <c r="J27" s="694"/>
      <c r="K27" s="694"/>
      <c r="L27" s="694"/>
      <c r="M27" s="694"/>
    </row>
    <row r="28" spans="1:13" ht="24.95" customHeight="1">
      <c r="A28" s="690" t="s">
        <v>436</v>
      </c>
      <c r="B28" s="690"/>
      <c r="C28" s="690"/>
      <c r="D28" s="690"/>
      <c r="E28" s="690"/>
      <c r="F28" s="690"/>
      <c r="G28" s="690"/>
      <c r="H28" s="690"/>
      <c r="I28" s="690"/>
      <c r="J28" s="690"/>
      <c r="K28" s="690"/>
      <c r="L28" s="690"/>
      <c r="M28" s="690"/>
    </row>
    <row r="29" spans="1:13" ht="24.95" customHeight="1">
      <c r="A29" s="690" t="s">
        <v>437</v>
      </c>
      <c r="B29" s="690"/>
      <c r="C29" s="690"/>
      <c r="D29" s="690"/>
      <c r="E29" s="690"/>
      <c r="F29" s="690"/>
      <c r="G29" s="690"/>
      <c r="H29" s="690"/>
      <c r="I29" s="690"/>
      <c r="J29" s="690"/>
      <c r="K29" s="690"/>
      <c r="L29" s="690"/>
      <c r="M29" s="690"/>
    </row>
    <row r="30" spans="1:13" ht="24.95" customHeight="1">
      <c r="A30" s="690" t="s">
        <v>472</v>
      </c>
      <c r="B30" s="690"/>
      <c r="C30" s="690"/>
      <c r="D30" s="690"/>
      <c r="E30" s="690"/>
      <c r="F30" s="690"/>
      <c r="G30" s="690"/>
      <c r="H30" s="690"/>
      <c r="I30" s="690"/>
      <c r="J30" s="690"/>
      <c r="K30" s="690"/>
      <c r="L30" s="690"/>
      <c r="M30" s="690"/>
    </row>
    <row r="31" spans="1:13" ht="24.95" customHeight="1">
      <c r="A31" s="690" t="s">
        <v>438</v>
      </c>
      <c r="B31" s="690"/>
      <c r="C31" s="690"/>
      <c r="D31" s="690"/>
      <c r="E31" s="690"/>
      <c r="F31" s="690"/>
      <c r="G31" s="690"/>
      <c r="H31" s="690"/>
      <c r="I31" s="690"/>
      <c r="J31" s="690"/>
      <c r="K31" s="690"/>
      <c r="L31" s="690"/>
      <c r="M31" s="690"/>
    </row>
    <row r="32" spans="1:13" ht="24.95" customHeight="1">
      <c r="A32" s="690" t="s">
        <v>473</v>
      </c>
      <c r="B32" s="690"/>
      <c r="C32" s="690"/>
      <c r="D32" s="690"/>
      <c r="E32" s="690"/>
      <c r="F32" s="690"/>
      <c r="G32" s="690"/>
      <c r="H32" s="690"/>
      <c r="I32" s="690"/>
      <c r="J32" s="690"/>
      <c r="K32" s="690"/>
      <c r="L32" s="690"/>
      <c r="M32" s="690"/>
    </row>
    <row r="33" spans="1:13" ht="24.95" customHeight="1">
      <c r="A33" s="690" t="s">
        <v>439</v>
      </c>
      <c r="B33" s="690"/>
      <c r="C33" s="690"/>
      <c r="D33" s="690"/>
      <c r="E33" s="690"/>
      <c r="F33" s="690"/>
      <c r="G33" s="690"/>
      <c r="H33" s="690"/>
      <c r="I33" s="690"/>
      <c r="J33" s="690"/>
      <c r="K33" s="690"/>
      <c r="L33" s="690"/>
      <c r="M33" s="690"/>
    </row>
    <row r="34" spans="1:13" ht="24.95" customHeight="1">
      <c r="A34" s="690" t="s">
        <v>440</v>
      </c>
      <c r="B34" s="690"/>
      <c r="C34" s="690"/>
      <c r="D34" s="690"/>
      <c r="E34" s="690"/>
      <c r="F34" s="690"/>
      <c r="G34" s="690"/>
      <c r="H34" s="690"/>
      <c r="I34" s="690"/>
      <c r="J34" s="690"/>
      <c r="K34" s="690"/>
      <c r="L34" s="690"/>
      <c r="M34" s="690"/>
    </row>
    <row r="35" spans="1:13" ht="24.95" customHeight="1">
      <c r="A35" s="695" t="s">
        <v>476</v>
      </c>
      <c r="B35" s="690"/>
      <c r="C35" s="690"/>
      <c r="D35" s="690"/>
      <c r="E35" s="690"/>
      <c r="F35" s="690"/>
      <c r="G35" s="690"/>
      <c r="H35" s="690"/>
      <c r="I35" s="690"/>
      <c r="J35" s="690"/>
      <c r="K35" s="690"/>
      <c r="L35" s="690"/>
      <c r="M35" s="690"/>
    </row>
    <row r="36" spans="1:13" ht="24.95" customHeight="1">
      <c r="A36" s="696" t="s">
        <v>441</v>
      </c>
      <c r="B36" s="696"/>
      <c r="C36" s="696"/>
      <c r="D36" s="696"/>
      <c r="E36" s="696"/>
      <c r="F36" s="696"/>
      <c r="G36" s="696"/>
      <c r="H36" s="696"/>
      <c r="I36" s="696"/>
      <c r="J36" s="696"/>
      <c r="K36" s="696"/>
      <c r="L36" s="696"/>
      <c r="M36" s="696"/>
    </row>
    <row r="37" spans="1:13" ht="24.95" customHeight="1">
      <c r="A37" s="690" t="s">
        <v>442</v>
      </c>
      <c r="B37" s="690"/>
      <c r="C37" s="690"/>
      <c r="D37" s="690"/>
      <c r="E37" s="690"/>
      <c r="F37" s="690"/>
      <c r="G37" s="690"/>
      <c r="H37" s="690"/>
      <c r="I37" s="690"/>
      <c r="J37" s="690"/>
      <c r="K37" s="690"/>
      <c r="L37" s="690"/>
      <c r="M37" s="690"/>
    </row>
    <row r="38" spans="1:13" ht="24.95" customHeight="1">
      <c r="A38" s="702" t="s">
        <v>443</v>
      </c>
      <c r="B38" s="702"/>
      <c r="C38" s="702"/>
      <c r="D38" s="702"/>
      <c r="E38" s="702"/>
      <c r="F38" s="702"/>
      <c r="G38" s="702"/>
      <c r="H38" s="702"/>
      <c r="I38" s="702"/>
      <c r="J38" s="702"/>
      <c r="K38" s="702"/>
      <c r="L38" s="702"/>
      <c r="M38" s="702"/>
    </row>
    <row r="39" spans="1:13" ht="24.95" customHeight="1">
      <c r="A39" s="702" t="s">
        <v>444</v>
      </c>
      <c r="B39" s="702"/>
      <c r="C39" s="702"/>
      <c r="D39" s="702"/>
      <c r="E39" s="702"/>
      <c r="F39" s="702"/>
      <c r="G39" s="702"/>
      <c r="H39" s="702"/>
      <c r="I39" s="702"/>
      <c r="J39" s="702"/>
      <c r="K39" s="702"/>
      <c r="L39" s="702"/>
      <c r="M39" s="702"/>
    </row>
    <row r="40" spans="1:13" ht="24.95" customHeight="1">
      <c r="A40" s="702" t="s">
        <v>477</v>
      </c>
      <c r="B40" s="702"/>
      <c r="C40" s="702"/>
      <c r="D40" s="702"/>
      <c r="E40" s="702"/>
      <c r="F40" s="702"/>
      <c r="G40" s="702"/>
      <c r="H40" s="702"/>
      <c r="I40" s="702"/>
      <c r="J40" s="702"/>
      <c r="K40" s="702"/>
      <c r="L40" s="702"/>
      <c r="M40" s="702"/>
    </row>
    <row r="41" spans="1:13" ht="24.95" customHeight="1">
      <c r="A41" s="690" t="s">
        <v>445</v>
      </c>
      <c r="B41" s="690"/>
      <c r="C41" s="690"/>
      <c r="D41" s="690"/>
      <c r="E41" s="690"/>
      <c r="F41" s="690"/>
      <c r="G41" s="690"/>
      <c r="H41" s="690"/>
      <c r="I41" s="690"/>
      <c r="J41" s="690"/>
      <c r="K41" s="690"/>
      <c r="L41" s="690"/>
      <c r="M41" s="690"/>
    </row>
    <row r="42" spans="1:13" ht="24.95" customHeight="1">
      <c r="A42" s="690" t="s">
        <v>446</v>
      </c>
      <c r="B42" s="690"/>
      <c r="C42" s="690"/>
      <c r="D42" s="690"/>
      <c r="E42" s="690"/>
      <c r="F42" s="690"/>
      <c r="G42" s="690"/>
      <c r="H42" s="690"/>
      <c r="I42" s="690"/>
      <c r="J42" s="690"/>
      <c r="K42" s="690"/>
      <c r="L42" s="690"/>
      <c r="M42" s="690"/>
    </row>
    <row r="43" spans="1:13" ht="24.95" customHeight="1">
      <c r="A43" s="690" t="s">
        <v>447</v>
      </c>
      <c r="B43" s="690"/>
      <c r="C43" s="690"/>
      <c r="D43" s="690"/>
      <c r="E43" s="690"/>
      <c r="F43" s="690"/>
      <c r="G43" s="690"/>
      <c r="H43" s="690"/>
      <c r="I43" s="690"/>
      <c r="J43" s="690"/>
      <c r="K43" s="690"/>
      <c r="L43" s="690"/>
      <c r="M43" s="690"/>
    </row>
    <row r="44" spans="1:13" ht="24.95" customHeight="1">
      <c r="A44" s="690" t="s">
        <v>448</v>
      </c>
      <c r="B44" s="690"/>
      <c r="C44" s="690"/>
      <c r="D44" s="690"/>
      <c r="E44" s="690"/>
      <c r="F44" s="690"/>
      <c r="G44" s="690"/>
      <c r="H44" s="690"/>
      <c r="I44" s="690"/>
      <c r="J44" s="690"/>
      <c r="K44" s="690"/>
      <c r="L44" s="690"/>
      <c r="M44" s="690"/>
    </row>
    <row r="45" spans="1:13" ht="24.95" customHeight="1">
      <c r="A45" s="690" t="s">
        <v>449</v>
      </c>
      <c r="B45" s="690"/>
      <c r="C45" s="690"/>
      <c r="D45" s="690"/>
      <c r="E45" s="690"/>
      <c r="F45" s="690"/>
      <c r="G45" s="690"/>
      <c r="H45" s="690"/>
      <c r="I45" s="690"/>
      <c r="J45" s="690"/>
      <c r="K45" s="690"/>
      <c r="L45" s="690"/>
      <c r="M45" s="690"/>
    </row>
    <row r="46" spans="1:13" ht="24.95" customHeight="1">
      <c r="A46" s="690" t="s">
        <v>450</v>
      </c>
      <c r="B46" s="690"/>
      <c r="C46" s="690"/>
      <c r="D46" s="690"/>
      <c r="E46" s="690"/>
      <c r="F46" s="690"/>
      <c r="G46" s="690"/>
      <c r="H46" s="690"/>
      <c r="I46" s="690"/>
      <c r="J46" s="690"/>
      <c r="K46" s="690"/>
      <c r="L46" s="690"/>
      <c r="M46" s="690"/>
    </row>
    <row r="47" spans="1:13" ht="24.95" customHeight="1">
      <c r="A47" s="703" t="s">
        <v>451</v>
      </c>
      <c r="B47" s="690"/>
      <c r="C47" s="690"/>
      <c r="D47" s="690"/>
      <c r="E47" s="690"/>
      <c r="F47" s="690"/>
      <c r="G47" s="690"/>
      <c r="H47" s="690"/>
      <c r="I47" s="690"/>
      <c r="J47" s="690"/>
      <c r="K47" s="690"/>
      <c r="L47" s="690"/>
      <c r="M47" s="690"/>
    </row>
    <row r="48" spans="1:13" ht="24.95" customHeight="1">
      <c r="A48" s="690" t="s">
        <v>452</v>
      </c>
      <c r="B48" s="690"/>
      <c r="C48" s="690"/>
      <c r="D48" s="690"/>
      <c r="E48" s="690"/>
      <c r="F48" s="690"/>
      <c r="G48" s="690"/>
      <c r="H48" s="690"/>
      <c r="I48" s="690"/>
      <c r="J48" s="690"/>
      <c r="K48" s="690"/>
      <c r="L48" s="690"/>
      <c r="M48" s="690"/>
    </row>
    <row r="49" spans="1:13" ht="24.95" customHeight="1">
      <c r="A49" s="690" t="s">
        <v>525</v>
      </c>
      <c r="B49" s="690"/>
      <c r="C49" s="690"/>
      <c r="D49" s="690"/>
      <c r="E49" s="690"/>
      <c r="F49" s="690"/>
      <c r="G49" s="690"/>
      <c r="H49" s="690"/>
      <c r="I49" s="690"/>
      <c r="J49" s="690"/>
      <c r="K49" s="690"/>
      <c r="L49" s="690"/>
      <c r="M49" s="690"/>
    </row>
    <row r="50" spans="1:13" ht="24.95" customHeight="1">
      <c r="A50" s="690" t="s">
        <v>510</v>
      </c>
      <c r="B50" s="690"/>
      <c r="C50" s="690"/>
      <c r="D50" s="690"/>
      <c r="E50" s="690"/>
      <c r="F50" s="690"/>
      <c r="G50" s="690"/>
      <c r="H50" s="690"/>
      <c r="I50" s="690"/>
      <c r="J50" s="690"/>
      <c r="K50" s="690"/>
      <c r="L50" s="690"/>
      <c r="M50" s="690"/>
    </row>
    <row r="51" spans="1:13" ht="24.95" customHeight="1">
      <c r="A51" s="704" t="s">
        <v>518</v>
      </c>
      <c r="B51" s="704"/>
      <c r="C51" s="704"/>
      <c r="D51" s="704"/>
      <c r="E51" s="704"/>
      <c r="F51" s="704"/>
      <c r="G51" s="704"/>
      <c r="H51" s="704"/>
      <c r="I51" s="704"/>
      <c r="J51" s="704"/>
      <c r="K51" s="704"/>
      <c r="L51" s="704"/>
      <c r="M51" s="704"/>
    </row>
    <row r="52" spans="1:13" ht="24.95" customHeight="1">
      <c r="A52" s="690" t="s">
        <v>475</v>
      </c>
      <c r="B52" s="690"/>
      <c r="C52" s="690"/>
      <c r="D52" s="690"/>
      <c r="E52" s="690"/>
      <c r="F52" s="690"/>
      <c r="G52" s="690"/>
      <c r="H52" s="690"/>
      <c r="I52" s="690"/>
      <c r="J52" s="690"/>
      <c r="K52" s="690"/>
      <c r="L52" s="690"/>
      <c r="M52" s="690"/>
    </row>
    <row r="53" spans="1:13" ht="24.95" customHeight="1">
      <c r="A53" s="691"/>
      <c r="B53" s="691"/>
      <c r="C53" s="691"/>
      <c r="D53" s="691"/>
      <c r="E53" s="691"/>
      <c r="F53" s="691"/>
      <c r="G53" s="691"/>
      <c r="H53" s="691"/>
      <c r="I53" s="691"/>
      <c r="J53" s="691"/>
      <c r="K53" s="691"/>
      <c r="L53" s="691"/>
      <c r="M53" s="691"/>
    </row>
    <row r="54" spans="1:13" ht="24.95" customHeight="1">
      <c r="A54" s="690" t="s">
        <v>453</v>
      </c>
      <c r="B54" s="690"/>
      <c r="C54" s="690"/>
      <c r="D54" s="690"/>
      <c r="E54" s="690"/>
      <c r="F54" s="690"/>
      <c r="G54" s="690"/>
      <c r="H54" s="690"/>
      <c r="I54" s="690"/>
      <c r="J54" s="690"/>
      <c r="K54" s="690"/>
      <c r="L54" s="690"/>
      <c r="M54" s="690"/>
    </row>
    <row r="55" spans="1:13" ht="24.95" customHeight="1">
      <c r="A55" s="690" t="s">
        <v>454</v>
      </c>
      <c r="B55" s="690"/>
      <c r="C55" s="690"/>
      <c r="D55" s="690"/>
      <c r="E55" s="690"/>
      <c r="F55" s="690"/>
      <c r="G55" s="690"/>
      <c r="H55" s="690"/>
      <c r="I55" s="690"/>
      <c r="J55" s="690"/>
      <c r="K55" s="690"/>
      <c r="L55" s="690"/>
      <c r="M55" s="690"/>
    </row>
    <row r="56" spans="1:13" ht="24.95" customHeight="1">
      <c r="A56" s="690" t="s">
        <v>455</v>
      </c>
      <c r="B56" s="690"/>
      <c r="C56" s="690"/>
      <c r="D56" s="690"/>
      <c r="E56" s="690"/>
      <c r="F56" s="690"/>
      <c r="G56" s="690"/>
      <c r="H56" s="690"/>
      <c r="I56" s="690"/>
      <c r="J56" s="690"/>
      <c r="K56" s="690"/>
      <c r="L56" s="690"/>
      <c r="M56" s="690"/>
    </row>
    <row r="57" spans="1:13" ht="24.95" customHeight="1">
      <c r="A57" s="690" t="s">
        <v>456</v>
      </c>
      <c r="B57" s="690"/>
      <c r="C57" s="690"/>
      <c r="D57" s="690"/>
      <c r="E57" s="690"/>
      <c r="F57" s="690"/>
      <c r="G57" s="690"/>
      <c r="H57" s="690"/>
      <c r="I57" s="690"/>
      <c r="J57" s="690"/>
      <c r="K57" s="690"/>
      <c r="L57" s="690"/>
      <c r="M57" s="690"/>
    </row>
    <row r="58" spans="1:13" ht="24.95" customHeight="1">
      <c r="A58" s="690" t="s">
        <v>457</v>
      </c>
      <c r="B58" s="690"/>
      <c r="C58" s="690"/>
      <c r="D58" s="690"/>
      <c r="E58" s="690"/>
      <c r="F58" s="690"/>
      <c r="G58" s="690"/>
      <c r="H58" s="690"/>
      <c r="I58" s="690"/>
      <c r="J58" s="690"/>
      <c r="K58" s="690"/>
      <c r="L58" s="690"/>
      <c r="M58" s="690"/>
    </row>
    <row r="59" spans="1:13" ht="24.95" customHeight="1">
      <c r="A59" s="690" t="s">
        <v>458</v>
      </c>
      <c r="B59" s="690"/>
      <c r="C59" s="690"/>
      <c r="D59" s="690"/>
      <c r="E59" s="690"/>
      <c r="F59" s="690"/>
      <c r="G59" s="690"/>
      <c r="H59" s="690"/>
      <c r="I59" s="690"/>
      <c r="J59" s="690"/>
      <c r="K59" s="690"/>
      <c r="L59" s="690"/>
      <c r="M59" s="690"/>
    </row>
    <row r="60" spans="1:13" ht="24.95" customHeight="1">
      <c r="A60" s="690" t="s">
        <v>459</v>
      </c>
      <c r="B60" s="690"/>
      <c r="C60" s="690"/>
      <c r="D60" s="690"/>
      <c r="E60" s="690"/>
      <c r="F60" s="690"/>
      <c r="G60" s="690"/>
      <c r="H60" s="690"/>
      <c r="I60" s="690"/>
      <c r="J60" s="690"/>
      <c r="K60" s="690"/>
      <c r="L60" s="690"/>
      <c r="M60" s="690"/>
    </row>
    <row r="61" spans="1:13" ht="24.95" customHeight="1">
      <c r="A61" s="690" t="s">
        <v>460</v>
      </c>
      <c r="B61" s="690"/>
      <c r="C61" s="690"/>
      <c r="D61" s="690"/>
      <c r="E61" s="690"/>
      <c r="F61" s="690"/>
      <c r="G61" s="690"/>
      <c r="H61" s="690"/>
      <c r="I61" s="690"/>
      <c r="J61" s="690"/>
      <c r="K61" s="690"/>
      <c r="L61" s="690"/>
      <c r="M61" s="690"/>
    </row>
    <row r="62" spans="1:13" ht="24.95" customHeight="1">
      <c r="A62" s="690" t="s">
        <v>534</v>
      </c>
      <c r="B62" s="690"/>
      <c r="C62" s="690"/>
      <c r="D62" s="690"/>
      <c r="E62" s="690"/>
      <c r="F62" s="690"/>
      <c r="G62" s="690"/>
      <c r="H62" s="690"/>
      <c r="I62" s="690"/>
      <c r="J62" s="690"/>
      <c r="K62" s="690"/>
      <c r="L62" s="690"/>
      <c r="M62" s="690"/>
    </row>
    <row r="63" spans="1:13" ht="24.95" customHeight="1">
      <c r="A63" s="690" t="s">
        <v>535</v>
      </c>
      <c r="B63" s="690"/>
      <c r="C63" s="690"/>
      <c r="D63" s="690"/>
      <c r="E63" s="690"/>
      <c r="F63" s="690"/>
      <c r="G63" s="690"/>
      <c r="H63" s="690"/>
      <c r="I63" s="690"/>
      <c r="J63" s="690"/>
      <c r="K63" s="690"/>
      <c r="L63" s="690"/>
      <c r="M63" s="690"/>
    </row>
    <row r="65" spans="1:13" ht="24.95" customHeight="1">
      <c r="A65" s="691"/>
      <c r="B65" s="691"/>
      <c r="C65" s="691"/>
      <c r="D65" s="691"/>
      <c r="E65" s="691"/>
      <c r="F65" s="691"/>
      <c r="G65" s="691"/>
      <c r="H65" s="691"/>
      <c r="I65" s="691"/>
      <c r="J65" s="691"/>
      <c r="K65" s="691"/>
      <c r="L65" s="691"/>
      <c r="M65" s="691"/>
    </row>
    <row r="66" spans="1:13" ht="24.95" customHeight="1">
      <c r="A66" s="706" t="s">
        <v>485</v>
      </c>
      <c r="B66" s="706"/>
      <c r="C66" s="706"/>
      <c r="D66" s="706"/>
      <c r="E66" s="706"/>
      <c r="F66" s="691"/>
      <c r="G66" s="691"/>
      <c r="H66" s="691"/>
      <c r="I66" s="691"/>
      <c r="J66" s="691"/>
      <c r="K66" s="691"/>
      <c r="L66" s="691"/>
      <c r="M66" s="691"/>
    </row>
    <row r="67" spans="1:13" ht="24.95" customHeight="1">
      <c r="A67" s="690" t="s">
        <v>500</v>
      </c>
      <c r="B67" s="690"/>
      <c r="C67" s="690"/>
      <c r="D67" s="690"/>
      <c r="E67" s="690"/>
      <c r="F67" s="690"/>
      <c r="G67" s="690"/>
      <c r="H67" s="690"/>
      <c r="I67" s="690"/>
      <c r="J67" s="690"/>
      <c r="K67" s="690"/>
      <c r="L67" s="690"/>
      <c r="M67" s="690"/>
    </row>
    <row r="68" spans="1:13" ht="24.95" customHeight="1">
      <c r="A68" s="690" t="s">
        <v>478</v>
      </c>
      <c r="B68" s="690"/>
      <c r="C68" s="690"/>
      <c r="D68" s="690"/>
      <c r="E68" s="690"/>
      <c r="F68" s="690"/>
      <c r="G68" s="690"/>
      <c r="H68" s="690"/>
      <c r="I68" s="690"/>
      <c r="J68" s="690"/>
      <c r="K68" s="690"/>
      <c r="L68" s="690"/>
      <c r="M68" s="690"/>
    </row>
    <row r="69" spans="1:13" ht="24.95" customHeight="1">
      <c r="A69" s="690" t="s">
        <v>533</v>
      </c>
      <c r="B69" s="690"/>
      <c r="C69" s="690"/>
      <c r="D69" s="690"/>
      <c r="E69" s="690"/>
      <c r="F69" s="690"/>
      <c r="G69" s="690"/>
      <c r="H69" s="690"/>
      <c r="I69" s="690"/>
      <c r="J69" s="690"/>
      <c r="K69" s="690"/>
      <c r="L69" s="690"/>
      <c r="M69" s="690"/>
    </row>
    <row r="70" spans="1:13" ht="24.95" customHeight="1">
      <c r="A70" s="690" t="s">
        <v>479</v>
      </c>
      <c r="B70" s="690"/>
      <c r="C70" s="690"/>
      <c r="D70" s="690"/>
      <c r="E70" s="690"/>
      <c r="F70" s="690"/>
      <c r="G70" s="690"/>
      <c r="H70" s="690"/>
      <c r="I70" s="690"/>
      <c r="J70" s="690"/>
      <c r="K70" s="690"/>
      <c r="L70" s="690"/>
      <c r="M70" s="690"/>
    </row>
    <row r="71" spans="1:13" ht="24.95" customHeight="1">
      <c r="A71" s="690" t="s">
        <v>484</v>
      </c>
      <c r="B71" s="690"/>
      <c r="C71" s="690"/>
      <c r="D71" s="690"/>
      <c r="E71" s="690"/>
      <c r="F71" s="690"/>
      <c r="G71" s="690"/>
      <c r="H71" s="690"/>
      <c r="I71" s="690"/>
      <c r="J71" s="690"/>
      <c r="K71" s="690"/>
      <c r="L71" s="690"/>
      <c r="M71" s="690"/>
    </row>
    <row r="72" spans="1:13" ht="24.95" customHeight="1">
      <c r="A72" s="690" t="s">
        <v>526</v>
      </c>
      <c r="B72" s="690"/>
      <c r="C72" s="690"/>
      <c r="D72" s="690"/>
      <c r="E72" s="690"/>
      <c r="F72" s="690"/>
      <c r="G72" s="690"/>
      <c r="H72" s="690"/>
      <c r="I72" s="690"/>
      <c r="J72" s="690"/>
      <c r="K72" s="690"/>
      <c r="L72" s="690"/>
      <c r="M72" s="690"/>
    </row>
    <row r="73" spans="1:13" ht="24.95" customHeight="1">
      <c r="A73" s="690" t="s">
        <v>527</v>
      </c>
      <c r="B73" s="690"/>
      <c r="C73" s="690"/>
      <c r="D73" s="690"/>
      <c r="E73" s="690"/>
      <c r="F73" s="690"/>
      <c r="G73" s="690"/>
      <c r="H73" s="690"/>
      <c r="I73" s="690"/>
      <c r="J73" s="690"/>
      <c r="K73" s="690"/>
      <c r="L73" s="690"/>
      <c r="M73" s="690"/>
    </row>
    <row r="74" spans="1:13" ht="24.95" customHeight="1">
      <c r="A74" s="690" t="s">
        <v>528</v>
      </c>
      <c r="B74" s="690"/>
      <c r="C74" s="690"/>
      <c r="D74" s="690"/>
      <c r="E74" s="690"/>
      <c r="F74" s="690"/>
      <c r="G74" s="690"/>
      <c r="H74" s="690"/>
      <c r="I74" s="690"/>
      <c r="J74" s="690"/>
      <c r="K74" s="690"/>
      <c r="L74" s="690"/>
      <c r="M74" s="690"/>
    </row>
    <row r="75" spans="1:13" ht="24.95" customHeight="1">
      <c r="A75" s="690" t="s">
        <v>529</v>
      </c>
      <c r="B75" s="690"/>
      <c r="C75" s="690"/>
      <c r="D75" s="690"/>
      <c r="E75" s="690"/>
      <c r="F75" s="690"/>
      <c r="G75" s="690"/>
      <c r="H75" s="690"/>
      <c r="I75" s="690"/>
      <c r="J75" s="690"/>
      <c r="K75" s="690"/>
      <c r="L75" s="690"/>
      <c r="M75" s="690"/>
    </row>
    <row r="76" spans="1:13" ht="24.95" customHeight="1">
      <c r="A76" s="690" t="s">
        <v>491</v>
      </c>
      <c r="B76" s="690"/>
      <c r="C76" s="690"/>
      <c r="D76" s="690"/>
      <c r="E76" s="690"/>
      <c r="F76" s="690"/>
      <c r="G76" s="690"/>
      <c r="H76" s="690"/>
      <c r="I76" s="690"/>
      <c r="J76" s="690"/>
      <c r="K76" s="690"/>
      <c r="L76" s="690"/>
      <c r="M76" s="690"/>
    </row>
    <row r="77" spans="1:13" ht="34.5" customHeight="1">
      <c r="A77" s="691" t="s">
        <v>492</v>
      </c>
      <c r="B77" s="691"/>
      <c r="C77" s="691"/>
      <c r="D77" s="691"/>
      <c r="E77" s="691"/>
      <c r="F77" s="692" t="s">
        <v>501</v>
      </c>
      <c r="G77" s="692"/>
      <c r="H77" s="692"/>
      <c r="I77" s="692"/>
      <c r="J77" s="692"/>
      <c r="M77" s="611" t="s">
        <v>496</v>
      </c>
    </row>
    <row r="79" spans="1:13" ht="63.75" customHeight="1">
      <c r="A79" s="698" t="s">
        <v>499</v>
      </c>
      <c r="B79" s="698"/>
      <c r="C79" s="698"/>
      <c r="D79" s="698"/>
      <c r="F79" s="698" t="s">
        <v>498</v>
      </c>
      <c r="G79" s="698"/>
      <c r="H79" s="698"/>
      <c r="I79" s="698"/>
      <c r="J79" s="698"/>
      <c r="K79" s="698"/>
      <c r="M79" s="654" t="s">
        <v>497</v>
      </c>
    </row>
    <row r="81" spans="1:19" ht="35.25" customHeight="1">
      <c r="A81" s="690" t="s">
        <v>495</v>
      </c>
      <c r="B81" s="690"/>
      <c r="C81" s="690"/>
      <c r="D81" s="690"/>
      <c r="F81" s="698" t="s">
        <v>493</v>
      </c>
      <c r="G81" s="698"/>
      <c r="H81" s="698"/>
      <c r="I81" s="698"/>
      <c r="J81" s="698"/>
      <c r="K81" s="698"/>
      <c r="L81" s="698"/>
      <c r="M81" s="593" t="s">
        <v>494</v>
      </c>
    </row>
    <row r="83" spans="1:19" ht="24.95" customHeight="1">
      <c r="A83" s="690" t="s">
        <v>530</v>
      </c>
      <c r="B83" s="690"/>
      <c r="C83" s="690"/>
      <c r="D83" s="690"/>
      <c r="E83" s="690"/>
      <c r="F83" s="690"/>
      <c r="G83" s="690"/>
      <c r="H83" s="690"/>
      <c r="I83" s="690"/>
      <c r="J83" s="690"/>
      <c r="K83" s="690"/>
      <c r="L83" s="690"/>
      <c r="M83" s="690"/>
    </row>
    <row r="84" spans="1:19" ht="24.95" customHeight="1">
      <c r="A84" s="690" t="s">
        <v>531</v>
      </c>
      <c r="B84" s="690"/>
      <c r="C84" s="690"/>
      <c r="D84" s="690"/>
      <c r="E84" s="690"/>
      <c r="F84" s="690"/>
      <c r="G84" s="690"/>
      <c r="H84" s="690"/>
      <c r="I84" s="690"/>
      <c r="J84" s="690"/>
      <c r="K84" s="690"/>
      <c r="L84" s="690"/>
      <c r="M84" s="690"/>
    </row>
    <row r="85" spans="1:19" ht="24.95" customHeight="1">
      <c r="A85" s="690" t="s">
        <v>532</v>
      </c>
      <c r="B85" s="690"/>
      <c r="C85" s="690"/>
      <c r="D85" s="690"/>
      <c r="E85" s="690"/>
      <c r="F85" s="690"/>
      <c r="G85" s="690"/>
      <c r="H85" s="690"/>
      <c r="I85" s="690"/>
      <c r="J85" s="690"/>
      <c r="K85" s="690"/>
      <c r="L85" s="690"/>
      <c r="M85" s="690"/>
    </row>
    <row r="86" spans="1:19" ht="24.95" customHeight="1">
      <c r="A86" s="691"/>
      <c r="B86" s="691"/>
      <c r="C86" s="691"/>
      <c r="D86" s="691"/>
      <c r="E86" s="691"/>
      <c r="F86" s="691"/>
      <c r="G86" s="691"/>
      <c r="H86" s="691"/>
      <c r="I86" s="691"/>
      <c r="J86" s="691"/>
      <c r="K86" s="691"/>
      <c r="L86" s="691"/>
      <c r="M86" s="691"/>
    </row>
    <row r="87" spans="1:19" ht="35.25" customHeight="1">
      <c r="A87" s="697" t="s">
        <v>519</v>
      </c>
      <c r="B87" s="697"/>
      <c r="C87" s="697"/>
      <c r="D87" s="697"/>
      <c r="E87" s="697"/>
      <c r="F87" s="697"/>
      <c r="G87" s="697"/>
      <c r="H87" s="697"/>
      <c r="I87" s="697"/>
      <c r="J87" s="697"/>
      <c r="K87" s="697"/>
      <c r="L87" s="697"/>
      <c r="M87" s="697"/>
      <c r="N87" s="655"/>
      <c r="O87" s="655"/>
      <c r="P87" s="655"/>
      <c r="Q87" s="655"/>
      <c r="R87" s="655"/>
      <c r="S87" s="655"/>
    </row>
    <row r="88" spans="1:19" ht="24.95" customHeight="1">
      <c r="A88" s="705" t="s">
        <v>461</v>
      </c>
      <c r="B88" s="705"/>
      <c r="C88" s="705"/>
      <c r="D88" s="705"/>
      <c r="E88" s="705"/>
      <c r="F88" s="705"/>
      <c r="G88" s="705"/>
      <c r="H88" s="705"/>
      <c r="I88" s="705"/>
      <c r="J88" s="705"/>
      <c r="K88" s="705"/>
      <c r="L88" s="705"/>
      <c r="M88" s="705"/>
    </row>
  </sheetData>
  <mergeCells count="88">
    <mergeCell ref="A69:M69"/>
    <mergeCell ref="F66:M66"/>
    <mergeCell ref="A88:M88"/>
    <mergeCell ref="A17:M17"/>
    <mergeCell ref="A83:M83"/>
    <mergeCell ref="A65:M65"/>
    <mergeCell ref="A58:M58"/>
    <mergeCell ref="A59:M59"/>
    <mergeCell ref="A60:M60"/>
    <mergeCell ref="A61:M61"/>
    <mergeCell ref="A62:M62"/>
    <mergeCell ref="A63:M63"/>
    <mergeCell ref="A71:M71"/>
    <mergeCell ref="A75:M75"/>
    <mergeCell ref="A66:E66"/>
    <mergeCell ref="A67:M67"/>
    <mergeCell ref="A68:M68"/>
    <mergeCell ref="A42:M42"/>
    <mergeCell ref="A70:M70"/>
    <mergeCell ref="A57:M57"/>
    <mergeCell ref="A44:M44"/>
    <mergeCell ref="A45:M45"/>
    <mergeCell ref="A46:M46"/>
    <mergeCell ref="A47:M47"/>
    <mergeCell ref="A48:M48"/>
    <mergeCell ref="A49:M49"/>
    <mergeCell ref="A52:M52"/>
    <mergeCell ref="A50:M50"/>
    <mergeCell ref="A51:M51"/>
    <mergeCell ref="A54:M54"/>
    <mergeCell ref="A55:M55"/>
    <mergeCell ref="A56:M56"/>
    <mergeCell ref="A53:M53"/>
    <mergeCell ref="A37:M37"/>
    <mergeCell ref="A38:M38"/>
    <mergeCell ref="A39:M39"/>
    <mergeCell ref="A40:M40"/>
    <mergeCell ref="A41:M41"/>
    <mergeCell ref="A43:M43"/>
    <mergeCell ref="A14:M14"/>
    <mergeCell ref="A15:M15"/>
    <mergeCell ref="A16:M16"/>
    <mergeCell ref="A19:M19"/>
    <mergeCell ref="A24:M24"/>
    <mergeCell ref="A20:M20"/>
    <mergeCell ref="A21:M21"/>
    <mergeCell ref="A22:M22"/>
    <mergeCell ref="A23:M23"/>
    <mergeCell ref="A18:M18"/>
    <mergeCell ref="A13:M13"/>
    <mergeCell ref="A1:M1"/>
    <mergeCell ref="A2:M2"/>
    <mergeCell ref="A3:N3"/>
    <mergeCell ref="A4:N4"/>
    <mergeCell ref="A5:N5"/>
    <mergeCell ref="A6:M6"/>
    <mergeCell ref="A12:M12"/>
    <mergeCell ref="A7:M7"/>
    <mergeCell ref="A8:M8"/>
    <mergeCell ref="A9:M9"/>
    <mergeCell ref="A10:M10"/>
    <mergeCell ref="A11:M11"/>
    <mergeCell ref="A84:M84"/>
    <mergeCell ref="A87:M87"/>
    <mergeCell ref="A86:M86"/>
    <mergeCell ref="A85:M85"/>
    <mergeCell ref="F79:K79"/>
    <mergeCell ref="A79:D79"/>
    <mergeCell ref="A81:D81"/>
    <mergeCell ref="F81:L81"/>
    <mergeCell ref="A32:M32"/>
    <mergeCell ref="A33:M33"/>
    <mergeCell ref="A34:M34"/>
    <mergeCell ref="A35:M35"/>
    <mergeCell ref="A36:M36"/>
    <mergeCell ref="A31:M31"/>
    <mergeCell ref="A25:M25"/>
    <mergeCell ref="A26:M26"/>
    <mergeCell ref="A27:M27"/>
    <mergeCell ref="A28:M28"/>
    <mergeCell ref="A29:M29"/>
    <mergeCell ref="A30:M30"/>
    <mergeCell ref="A72:M72"/>
    <mergeCell ref="A73:M73"/>
    <mergeCell ref="A74:M74"/>
    <mergeCell ref="A76:M76"/>
    <mergeCell ref="A77:E77"/>
    <mergeCell ref="F77:J77"/>
  </mergeCells>
  <pageMargins left="0.7" right="0.7" top="0.75" bottom="0.75" header="0.3" footer="0.3"/>
  <pageSetup scale="5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sheetPr>
  <dimension ref="A1:U19"/>
  <sheetViews>
    <sheetView zoomScale="90" zoomScaleNormal="90" workbookViewId="0">
      <selection activeCell="C21" sqref="C21"/>
    </sheetView>
  </sheetViews>
  <sheetFormatPr defaultRowHeight="15"/>
  <cols>
    <col min="1" max="12" width="9.140625" style="19"/>
    <col min="13" max="13" width="12.42578125" style="19" customWidth="1"/>
    <col min="14" max="16384" width="9.140625" style="19"/>
  </cols>
  <sheetData>
    <row r="1" spans="1:21" ht="15.75" thickBot="1"/>
    <row r="2" spans="1:21" ht="34.5">
      <c r="B2" s="709" t="s">
        <v>146</v>
      </c>
      <c r="C2" s="710"/>
      <c r="D2" s="710"/>
      <c r="E2" s="710"/>
      <c r="F2" s="710"/>
      <c r="G2" s="710"/>
      <c r="H2" s="710"/>
      <c r="I2" s="710"/>
      <c r="J2" s="710"/>
      <c r="K2" s="710"/>
      <c r="L2" s="710"/>
      <c r="M2" s="711"/>
      <c r="N2" s="20"/>
      <c r="O2" s="20"/>
      <c r="P2" s="20"/>
      <c r="Q2" s="20"/>
      <c r="R2" s="20"/>
      <c r="S2" s="20"/>
      <c r="T2" s="20"/>
      <c r="U2" s="20"/>
    </row>
    <row r="3" spans="1:21" ht="27" customHeight="1">
      <c r="B3" s="712" t="s">
        <v>344</v>
      </c>
      <c r="C3" s="713"/>
      <c r="D3" s="713"/>
      <c r="E3" s="713"/>
      <c r="F3" s="713"/>
      <c r="G3" s="713"/>
      <c r="H3" s="713"/>
      <c r="I3" s="713"/>
      <c r="J3" s="713"/>
      <c r="K3" s="713"/>
      <c r="L3" s="713"/>
      <c r="M3" s="714"/>
      <c r="N3" s="21"/>
      <c r="O3" s="21"/>
      <c r="P3" s="21"/>
      <c r="Q3" s="21"/>
      <c r="R3" s="21"/>
      <c r="S3" s="21"/>
      <c r="T3" s="21"/>
      <c r="U3" s="21"/>
    </row>
    <row r="4" spans="1:21" ht="34.5">
      <c r="B4" s="715" t="s">
        <v>163</v>
      </c>
      <c r="C4" s="716"/>
      <c r="D4" s="716"/>
      <c r="E4" s="716"/>
      <c r="F4" s="716"/>
      <c r="G4" s="716"/>
      <c r="H4" s="716"/>
      <c r="I4" s="716"/>
      <c r="J4" s="716"/>
      <c r="K4" s="716"/>
      <c r="L4" s="716"/>
      <c r="M4" s="717"/>
      <c r="N4" s="22"/>
      <c r="O4" s="22"/>
      <c r="P4" s="22"/>
      <c r="Q4" s="22"/>
      <c r="R4" s="22"/>
      <c r="S4" s="22"/>
      <c r="T4" s="22"/>
      <c r="U4" s="22"/>
    </row>
    <row r="5" spans="1:21">
      <c r="B5" s="23"/>
      <c r="C5" s="24"/>
      <c r="D5" s="24"/>
      <c r="E5" s="24"/>
      <c r="F5" s="24"/>
      <c r="G5" s="24"/>
      <c r="H5" s="24"/>
      <c r="I5" s="24"/>
      <c r="J5" s="24"/>
      <c r="K5" s="24"/>
      <c r="L5" s="24"/>
      <c r="M5" s="25"/>
    </row>
    <row r="6" spans="1:21" ht="31.5">
      <c r="B6" s="718"/>
      <c r="C6" s="719"/>
      <c r="D6" s="719"/>
      <c r="E6" s="719"/>
      <c r="F6" s="719"/>
      <c r="G6" s="719"/>
      <c r="H6" s="719"/>
      <c r="I6" s="719"/>
      <c r="J6" s="719"/>
      <c r="K6" s="719"/>
      <c r="L6" s="719"/>
      <c r="M6" s="720"/>
      <c r="N6" s="26"/>
      <c r="O6" s="26"/>
      <c r="P6" s="26"/>
      <c r="Q6" s="26"/>
      <c r="R6" s="26"/>
      <c r="S6" s="26"/>
      <c r="T6" s="26"/>
      <c r="U6" s="26"/>
    </row>
    <row r="7" spans="1:21" ht="31.5">
      <c r="A7" s="26"/>
      <c r="B7" s="27"/>
      <c r="C7" s="28"/>
      <c r="D7" s="28"/>
      <c r="E7" s="24"/>
      <c r="F7" s="24"/>
      <c r="G7" s="24"/>
      <c r="H7" s="24"/>
      <c r="I7" s="24"/>
      <c r="J7" s="28"/>
      <c r="K7" s="28"/>
      <c r="L7" s="28"/>
      <c r="M7" s="29"/>
      <c r="N7" s="26"/>
      <c r="O7" s="26"/>
      <c r="P7" s="26"/>
      <c r="Q7" s="26"/>
      <c r="R7" s="26"/>
      <c r="S7" s="26"/>
      <c r="T7" s="26"/>
      <c r="U7" s="26"/>
    </row>
    <row r="8" spans="1:21" ht="18.75" customHeight="1">
      <c r="B8" s="23"/>
      <c r="C8" s="24"/>
      <c r="D8" s="24"/>
      <c r="E8" s="24"/>
      <c r="F8" s="721" t="s">
        <v>346</v>
      </c>
      <c r="G8" s="721"/>
      <c r="H8" s="721"/>
      <c r="I8" s="721"/>
      <c r="J8" s="721"/>
      <c r="K8" s="30"/>
      <c r="L8" s="30"/>
      <c r="M8" s="31"/>
    </row>
    <row r="9" spans="1:21" ht="18.75">
      <c r="A9" s="20"/>
      <c r="B9" s="32"/>
      <c r="C9" s="33"/>
      <c r="D9" s="33"/>
      <c r="E9" s="24"/>
      <c r="F9" s="604" t="s">
        <v>483</v>
      </c>
      <c r="G9" s="605"/>
      <c r="H9" s="604"/>
      <c r="I9" s="604"/>
      <c r="J9" s="604"/>
      <c r="K9" s="35"/>
      <c r="L9" s="35"/>
      <c r="M9" s="36"/>
      <c r="N9" s="37"/>
      <c r="O9" s="20"/>
      <c r="P9" s="20"/>
      <c r="Q9" s="20"/>
      <c r="R9" s="20"/>
      <c r="S9" s="20"/>
      <c r="T9" s="20"/>
      <c r="U9" s="20"/>
    </row>
    <row r="10" spans="1:21" ht="18.75">
      <c r="A10" s="20"/>
      <c r="B10" s="32"/>
      <c r="C10" s="33"/>
      <c r="D10" s="33"/>
      <c r="E10" s="24"/>
      <c r="F10" s="34"/>
      <c r="G10" s="33"/>
      <c r="H10" s="35"/>
      <c r="I10" s="38"/>
      <c r="J10" s="38"/>
      <c r="K10" s="38"/>
      <c r="L10" s="38"/>
      <c r="M10" s="39"/>
      <c r="N10" s="40"/>
      <c r="O10" s="20"/>
      <c r="P10" s="20"/>
      <c r="Q10" s="20"/>
      <c r="R10" s="20"/>
      <c r="S10" s="20"/>
      <c r="T10" s="20"/>
      <c r="U10" s="20"/>
    </row>
    <row r="11" spans="1:21" ht="18.75">
      <c r="A11" s="20"/>
      <c r="B11" s="32"/>
      <c r="C11" s="33"/>
      <c r="D11" s="33"/>
      <c r="E11" s="24"/>
      <c r="F11" s="722" t="s">
        <v>345</v>
      </c>
      <c r="G11" s="722"/>
      <c r="H11" s="722"/>
      <c r="I11" s="722"/>
      <c r="J11" s="722"/>
      <c r="K11" s="722"/>
      <c r="L11" s="38"/>
      <c r="M11" s="39"/>
      <c r="N11" s="40"/>
      <c r="O11" s="20"/>
      <c r="P11" s="20"/>
      <c r="Q11" s="20"/>
      <c r="R11" s="20"/>
      <c r="S11" s="20"/>
      <c r="T11" s="20"/>
      <c r="U11" s="20"/>
    </row>
    <row r="12" spans="1:21" ht="18.75">
      <c r="A12" s="20"/>
      <c r="B12" s="32"/>
      <c r="C12" s="33"/>
      <c r="D12" s="33"/>
      <c r="E12" s="24"/>
      <c r="F12" s="595" t="s">
        <v>480</v>
      </c>
      <c r="G12" s="596"/>
      <c r="H12" s="597"/>
      <c r="I12" s="595"/>
      <c r="J12" s="595"/>
      <c r="K12" s="595"/>
      <c r="L12" s="595"/>
      <c r="M12" s="598"/>
      <c r="N12" s="40"/>
      <c r="O12" s="20"/>
      <c r="P12" s="20"/>
      <c r="Q12" s="20"/>
      <c r="R12" s="20"/>
      <c r="S12" s="20"/>
      <c r="T12" s="20"/>
      <c r="U12" s="20"/>
    </row>
    <row r="13" spans="1:21" ht="18.75">
      <c r="A13" s="20"/>
      <c r="B13" s="32"/>
      <c r="C13" s="33"/>
      <c r="D13" s="33"/>
      <c r="E13" s="24"/>
      <c r="F13" s="599" t="s">
        <v>481</v>
      </c>
      <c r="G13" s="600"/>
      <c r="H13" s="600"/>
      <c r="I13" s="600"/>
      <c r="J13" s="600"/>
      <c r="K13" s="595"/>
      <c r="L13" s="595"/>
      <c r="M13" s="598"/>
      <c r="N13" s="41"/>
      <c r="O13" s="20"/>
      <c r="P13" s="20"/>
      <c r="Q13" s="20"/>
      <c r="R13" s="20"/>
      <c r="S13" s="20"/>
      <c r="T13" s="20"/>
      <c r="U13" s="20"/>
    </row>
    <row r="14" spans="1:21" ht="18.75">
      <c r="A14" s="20"/>
      <c r="B14" s="32"/>
      <c r="C14" s="33"/>
      <c r="D14" s="33"/>
      <c r="E14" s="24"/>
      <c r="F14" s="595" t="s">
        <v>482</v>
      </c>
      <c r="G14" s="601"/>
      <c r="H14" s="601"/>
      <c r="I14" s="601"/>
      <c r="J14" s="601"/>
      <c r="K14" s="595"/>
      <c r="L14" s="595"/>
      <c r="M14" s="598"/>
      <c r="N14" s="42"/>
      <c r="O14" s="20"/>
      <c r="P14" s="20"/>
      <c r="Q14" s="20"/>
      <c r="R14" s="20"/>
      <c r="S14" s="20"/>
      <c r="T14" s="20"/>
      <c r="U14" s="20"/>
    </row>
    <row r="15" spans="1:21">
      <c r="B15" s="23"/>
      <c r="C15" s="24"/>
      <c r="D15" s="24"/>
      <c r="E15" s="24"/>
      <c r="F15" s="600"/>
      <c r="G15" s="600"/>
      <c r="H15" s="600"/>
      <c r="I15" s="600"/>
      <c r="J15" s="600"/>
      <c r="K15" s="600"/>
      <c r="L15" s="602"/>
      <c r="M15" s="603"/>
      <c r="N15" s="43"/>
    </row>
    <row r="16" spans="1:21" ht="18.75">
      <c r="B16" s="23"/>
      <c r="C16" s="24"/>
      <c r="D16" s="24"/>
      <c r="E16" s="24"/>
      <c r="F16" s="24"/>
      <c r="G16" s="24"/>
      <c r="H16" s="24"/>
      <c r="I16" s="24"/>
      <c r="J16" s="24"/>
      <c r="K16" s="24"/>
      <c r="L16" s="44"/>
      <c r="M16" s="25"/>
    </row>
    <row r="17" spans="2:18" s="140" customFormat="1" ht="16.5" thickBot="1">
      <c r="B17" s="138"/>
      <c r="C17" s="139"/>
      <c r="D17" s="139"/>
      <c r="E17" s="139"/>
      <c r="F17" s="139"/>
      <c r="G17" s="274"/>
      <c r="H17" s="275"/>
      <c r="I17" s="276"/>
      <c r="J17" s="276"/>
      <c r="K17" s="276"/>
      <c r="L17" s="707"/>
      <c r="M17" s="708"/>
      <c r="P17" s="141"/>
      <c r="Q17" s="141"/>
      <c r="R17" s="141"/>
    </row>
    <row r="19" spans="2:18">
      <c r="I19" s="45"/>
    </row>
  </sheetData>
  <mergeCells count="7">
    <mergeCell ref="L17:M17"/>
    <mergeCell ref="B2:M2"/>
    <mergeCell ref="B3:M3"/>
    <mergeCell ref="B4:M4"/>
    <mergeCell ref="B6:M6"/>
    <mergeCell ref="F8:J8"/>
    <mergeCell ref="F11:K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sheetPr>
  <dimension ref="A1:U33"/>
  <sheetViews>
    <sheetView tabSelected="1" topLeftCell="A7" workbookViewId="0">
      <selection activeCell="S19" sqref="S19"/>
    </sheetView>
  </sheetViews>
  <sheetFormatPr defaultRowHeight="15"/>
  <sheetData>
    <row r="1" spans="1:21">
      <c r="A1" s="483"/>
      <c r="B1" s="483"/>
      <c r="C1" s="483"/>
      <c r="D1" s="483"/>
      <c r="E1" s="483"/>
      <c r="F1" s="483"/>
      <c r="G1" s="483"/>
      <c r="H1" s="483"/>
      <c r="I1" s="483"/>
      <c r="J1" s="483"/>
      <c r="K1" s="483"/>
      <c r="L1" s="483"/>
      <c r="M1" s="483"/>
      <c r="N1" s="483"/>
      <c r="O1" s="483"/>
      <c r="P1" s="483"/>
      <c r="Q1" s="483"/>
      <c r="R1" s="483"/>
      <c r="S1" s="483"/>
      <c r="T1" s="483"/>
      <c r="U1" s="483"/>
    </row>
    <row r="2" spans="1:21" ht="42.75">
      <c r="A2" s="742" t="s">
        <v>400</v>
      </c>
      <c r="B2" s="742"/>
      <c r="C2" s="742"/>
      <c r="D2" s="742"/>
      <c r="E2" s="742"/>
      <c r="F2" s="742"/>
      <c r="G2" s="742"/>
      <c r="H2" s="742"/>
      <c r="I2" s="742"/>
      <c r="J2" s="742"/>
      <c r="K2" s="742"/>
      <c r="L2" s="742"/>
      <c r="M2" s="742"/>
      <c r="N2" s="742"/>
      <c r="O2" s="742"/>
      <c r="P2" s="742"/>
      <c r="Q2" s="742"/>
      <c r="R2" s="742"/>
      <c r="S2" s="742"/>
      <c r="T2" s="742"/>
      <c r="U2" s="483"/>
    </row>
    <row r="3" spans="1:21" ht="39" thickBot="1">
      <c r="A3" s="743" t="s">
        <v>344</v>
      </c>
      <c r="B3" s="743"/>
      <c r="C3" s="743"/>
      <c r="D3" s="743"/>
      <c r="E3" s="743"/>
      <c r="F3" s="743"/>
      <c r="G3" s="743"/>
      <c r="H3" s="743"/>
      <c r="I3" s="743"/>
      <c r="J3" s="743"/>
      <c r="K3" s="743"/>
      <c r="L3" s="743"/>
      <c r="M3" s="743"/>
      <c r="N3" s="743"/>
      <c r="O3" s="743"/>
      <c r="P3" s="743"/>
      <c r="Q3" s="743"/>
      <c r="R3" s="743"/>
      <c r="S3" s="743"/>
      <c r="T3" s="743"/>
      <c r="U3" s="483"/>
    </row>
    <row r="4" spans="1:21" ht="21" customHeight="1" thickBot="1">
      <c r="A4" s="483"/>
      <c r="B4" s="747" t="s">
        <v>412</v>
      </c>
      <c r="C4" s="747"/>
      <c r="D4" s="747"/>
      <c r="E4" s="747"/>
      <c r="F4" s="483"/>
      <c r="G4" s="744" t="s">
        <v>537</v>
      </c>
      <c r="H4" s="745"/>
      <c r="I4" s="745"/>
      <c r="J4" s="746"/>
      <c r="K4" s="483"/>
      <c r="L4" s="483"/>
      <c r="M4" s="483"/>
      <c r="N4" s="483"/>
      <c r="O4" s="483"/>
      <c r="P4" s="483"/>
      <c r="Q4" s="483"/>
      <c r="R4" s="483"/>
      <c r="S4" s="483"/>
      <c r="T4" s="483"/>
      <c r="U4" s="483"/>
    </row>
    <row r="5" spans="1:21" ht="15.75" thickBot="1">
      <c r="A5" s="483"/>
      <c r="B5" s="483"/>
      <c r="C5" s="483"/>
      <c r="D5" s="483"/>
      <c r="E5" s="483"/>
      <c r="F5" s="483"/>
      <c r="G5" s="483"/>
      <c r="H5" s="483"/>
      <c r="I5" s="483"/>
      <c r="J5" s="483"/>
      <c r="K5" s="483"/>
      <c r="L5" s="483"/>
      <c r="M5" s="483"/>
      <c r="N5" s="483"/>
      <c r="O5" s="483"/>
      <c r="P5" s="483"/>
      <c r="Q5" s="483"/>
      <c r="R5" s="483"/>
      <c r="S5" s="483"/>
      <c r="T5" s="483"/>
      <c r="U5" s="483"/>
    </row>
    <row r="6" spans="1:21" ht="20.100000000000001" customHeight="1" thickBot="1">
      <c r="A6" s="483"/>
      <c r="B6" s="748" t="s">
        <v>401</v>
      </c>
      <c r="C6" s="748"/>
      <c r="D6" s="748"/>
      <c r="E6" s="748"/>
      <c r="F6" s="483"/>
      <c r="G6" s="736" t="s">
        <v>538</v>
      </c>
      <c r="H6" s="737"/>
      <c r="I6" s="737"/>
      <c r="J6" s="737"/>
      <c r="K6" s="737"/>
      <c r="L6" s="737"/>
      <c r="M6" s="737"/>
      <c r="N6" s="737"/>
      <c r="O6" s="737"/>
      <c r="P6" s="737"/>
      <c r="Q6" s="737"/>
      <c r="R6" s="738"/>
      <c r="S6" s="483"/>
      <c r="T6" s="483"/>
      <c r="U6" s="483"/>
    </row>
    <row r="7" spans="1:21" s="16" customFormat="1" ht="20.100000000000001" customHeight="1" thickBot="1">
      <c r="A7" s="483"/>
      <c r="B7" s="508"/>
      <c r="C7" s="508"/>
      <c r="D7" s="508"/>
      <c r="E7" s="508"/>
      <c r="F7" s="483"/>
      <c r="G7" s="541"/>
      <c r="H7" s="541"/>
      <c r="I7" s="541"/>
      <c r="J7" s="541"/>
      <c r="K7" s="541"/>
      <c r="L7" s="541"/>
      <c r="M7" s="541"/>
      <c r="N7" s="541"/>
      <c r="O7" s="541"/>
      <c r="P7" s="541"/>
      <c r="Q7" s="541"/>
      <c r="R7" s="541"/>
      <c r="S7" s="483"/>
      <c r="T7" s="483"/>
      <c r="U7" s="483"/>
    </row>
    <row r="8" spans="1:21" ht="24" customHeight="1" thickBot="1">
      <c r="A8" s="483"/>
      <c r="B8" s="723" t="s">
        <v>413</v>
      </c>
      <c r="C8" s="724"/>
      <c r="D8" s="724"/>
      <c r="E8" s="724"/>
      <c r="F8" s="527"/>
      <c r="G8" s="725" t="s">
        <v>561</v>
      </c>
      <c r="H8" s="726"/>
      <c r="I8" s="726"/>
      <c r="J8" s="726"/>
      <c r="K8" s="726"/>
      <c r="L8" s="726"/>
      <c r="M8" s="726"/>
      <c r="N8" s="726"/>
      <c r="O8" s="726"/>
      <c r="P8" s="726"/>
      <c r="Q8" s="726"/>
      <c r="R8" s="727"/>
      <c r="S8" s="483"/>
      <c r="T8" s="483"/>
      <c r="U8" s="483"/>
    </row>
    <row r="9" spans="1:21" s="16" customFormat="1" ht="24" customHeight="1" thickBot="1">
      <c r="A9" s="483"/>
      <c r="B9" s="526"/>
      <c r="C9" s="526"/>
      <c r="D9" s="526"/>
      <c r="E9" s="526"/>
      <c r="F9" s="527"/>
      <c r="G9" s="528"/>
      <c r="H9" s="528"/>
      <c r="I9" s="528"/>
      <c r="J9" s="528"/>
      <c r="K9" s="528"/>
      <c r="L9" s="528"/>
      <c r="M9" s="542"/>
      <c r="N9" s="542"/>
      <c r="O9" s="542"/>
      <c r="P9" s="542"/>
      <c r="Q9" s="542"/>
      <c r="R9" s="542"/>
      <c r="S9" s="483"/>
      <c r="T9" s="483"/>
      <c r="U9" s="483"/>
    </row>
    <row r="10" spans="1:21" ht="20.100000000000001" customHeight="1" thickBot="1">
      <c r="A10" s="483"/>
      <c r="B10" s="485" t="s">
        <v>402</v>
      </c>
      <c r="C10" s="483"/>
      <c r="D10" s="483"/>
      <c r="E10" s="483"/>
      <c r="F10" s="483"/>
      <c r="G10" s="736" t="s">
        <v>560</v>
      </c>
      <c r="H10" s="737"/>
      <c r="I10" s="737"/>
      <c r="J10" s="737"/>
      <c r="K10" s="737"/>
      <c r="L10" s="737"/>
      <c r="M10" s="737"/>
      <c r="N10" s="737"/>
      <c r="O10" s="737"/>
      <c r="P10" s="737"/>
      <c r="Q10" s="737"/>
      <c r="R10" s="738"/>
      <c r="S10" s="483"/>
      <c r="T10" s="483"/>
      <c r="U10" s="483"/>
    </row>
    <row r="11" spans="1:21" s="16" customFormat="1" ht="20.100000000000001" customHeight="1" thickBot="1">
      <c r="A11" s="483"/>
      <c r="B11" s="485"/>
      <c r="C11" s="483"/>
      <c r="D11" s="483"/>
      <c r="E11" s="483"/>
      <c r="F11" s="483"/>
      <c r="G11" s="541"/>
      <c r="H11" s="541"/>
      <c r="I11" s="541"/>
      <c r="J11" s="541"/>
      <c r="K11" s="541"/>
      <c r="L11" s="541"/>
      <c r="M11" s="541"/>
      <c r="N11" s="541"/>
      <c r="O11" s="541"/>
      <c r="P11" s="541"/>
      <c r="Q11" s="541"/>
      <c r="R11" s="541"/>
      <c r="S11" s="483"/>
      <c r="T11" s="483"/>
      <c r="U11" s="483"/>
    </row>
    <row r="12" spans="1:21" s="16" customFormat="1" ht="20.100000000000001" customHeight="1" thickBot="1">
      <c r="A12" s="483"/>
      <c r="B12" s="485" t="s">
        <v>405</v>
      </c>
      <c r="C12" s="483"/>
      <c r="D12" s="483"/>
      <c r="E12" s="483"/>
      <c r="F12" s="483"/>
      <c r="G12" s="739" t="s">
        <v>558</v>
      </c>
      <c r="H12" s="740"/>
      <c r="I12" s="740"/>
      <c r="J12" s="740"/>
      <c r="K12" s="740"/>
      <c r="L12" s="740"/>
      <c r="M12" s="740"/>
      <c r="N12" s="740"/>
      <c r="O12" s="740"/>
      <c r="P12" s="740"/>
      <c r="Q12" s="740"/>
      <c r="R12" s="741"/>
      <c r="S12" s="483"/>
      <c r="T12" s="483"/>
      <c r="U12" s="483"/>
    </row>
    <row r="13" spans="1:21" s="16" customFormat="1" ht="20.100000000000001" customHeight="1" thickBot="1">
      <c r="A13" s="483"/>
      <c r="B13" s="485"/>
      <c r="C13" s="483"/>
      <c r="D13" s="483"/>
      <c r="E13" s="483"/>
      <c r="F13" s="483"/>
      <c r="G13" s="541"/>
      <c r="H13" s="541"/>
      <c r="I13" s="541"/>
      <c r="J13" s="541"/>
      <c r="K13" s="541"/>
      <c r="L13" s="541"/>
      <c r="M13" s="541"/>
      <c r="N13" s="541"/>
      <c r="O13" s="541"/>
      <c r="P13" s="541"/>
      <c r="Q13" s="541"/>
      <c r="R13" s="541"/>
      <c r="S13" s="483"/>
      <c r="T13" s="483"/>
      <c r="U13" s="483"/>
    </row>
    <row r="14" spans="1:21" s="16" customFormat="1" ht="20.100000000000001" customHeight="1" thickBot="1">
      <c r="A14" s="483"/>
      <c r="B14" s="485" t="s">
        <v>406</v>
      </c>
      <c r="C14" s="483"/>
      <c r="D14" s="483"/>
      <c r="E14" s="483"/>
      <c r="F14" s="483"/>
      <c r="G14" s="736" t="s">
        <v>559</v>
      </c>
      <c r="H14" s="737"/>
      <c r="I14" s="737"/>
      <c r="J14" s="737"/>
      <c r="K14" s="737"/>
      <c r="L14" s="737"/>
      <c r="M14" s="737"/>
      <c r="N14" s="737"/>
      <c r="O14" s="737"/>
      <c r="P14" s="737"/>
      <c r="Q14" s="737"/>
      <c r="R14" s="738"/>
      <c r="S14" s="483"/>
      <c r="T14" s="483"/>
      <c r="U14" s="483"/>
    </row>
    <row r="15" spans="1:21" ht="15.75" thickBot="1">
      <c r="A15" s="483"/>
      <c r="B15" s="484"/>
      <c r="C15" s="483"/>
      <c r="D15" s="483"/>
      <c r="E15" s="483"/>
      <c r="F15" s="483"/>
      <c r="G15" s="483"/>
      <c r="H15" s="483"/>
      <c r="I15" s="483"/>
      <c r="J15" s="483"/>
      <c r="K15" s="483"/>
      <c r="L15" s="483"/>
      <c r="M15" s="483"/>
      <c r="N15" s="483"/>
      <c r="O15" s="483"/>
      <c r="P15" s="483"/>
      <c r="Q15" s="483"/>
      <c r="R15" s="483"/>
      <c r="S15" s="483"/>
      <c r="T15" s="483"/>
      <c r="U15" s="483"/>
    </row>
    <row r="16" spans="1:21" s="16" customFormat="1" ht="21.75" thickBot="1">
      <c r="A16" s="483"/>
      <c r="B16" s="728" t="s">
        <v>414</v>
      </c>
      <c r="C16" s="728"/>
      <c r="D16" s="728"/>
      <c r="E16" s="728"/>
      <c r="F16" s="483"/>
      <c r="G16" s="729">
        <v>100022</v>
      </c>
      <c r="H16" s="730"/>
      <c r="I16" s="731"/>
      <c r="J16" s="483"/>
      <c r="K16" s="483"/>
      <c r="L16" s="483"/>
      <c r="M16" s="483"/>
      <c r="N16" s="483"/>
      <c r="O16" s="483"/>
      <c r="P16" s="483"/>
      <c r="Q16" s="483"/>
      <c r="R16" s="483"/>
      <c r="S16" s="483"/>
      <c r="T16" s="483"/>
      <c r="U16" s="483"/>
    </row>
    <row r="17" spans="1:21" ht="20.100000000000001" customHeight="1">
      <c r="A17" s="483"/>
      <c r="B17" s="483"/>
      <c r="C17" s="486"/>
      <c r="D17" s="486"/>
      <c r="E17" s="486"/>
      <c r="F17" s="486"/>
      <c r="G17" s="735" t="s">
        <v>411</v>
      </c>
      <c r="H17" s="735"/>
      <c r="I17" s="735"/>
      <c r="J17" s="735"/>
      <c r="K17" s="735"/>
      <c r="L17" s="735"/>
      <c r="M17" s="735"/>
      <c r="N17" s="735"/>
      <c r="O17" s="735"/>
      <c r="P17" s="735"/>
      <c r="Q17" s="735"/>
      <c r="R17" s="735"/>
      <c r="S17" s="483"/>
      <c r="T17" s="483"/>
      <c r="U17" s="483"/>
    </row>
    <row r="18" spans="1:21" ht="15.75" thickBot="1">
      <c r="A18" s="483"/>
      <c r="B18" s="484"/>
      <c r="C18" s="483"/>
      <c r="D18" s="483"/>
      <c r="E18" s="483"/>
      <c r="F18" s="483"/>
      <c r="G18" s="483"/>
      <c r="H18" s="483"/>
      <c r="I18" s="483"/>
      <c r="J18" s="483"/>
      <c r="K18" s="483"/>
      <c r="L18" s="483"/>
      <c r="M18" s="483"/>
      <c r="N18" s="483"/>
      <c r="O18" s="483"/>
      <c r="P18" s="483"/>
      <c r="Q18" s="483"/>
      <c r="R18" s="483"/>
      <c r="S18" s="483"/>
      <c r="T18" s="483"/>
      <c r="U18" s="483"/>
    </row>
    <row r="19" spans="1:21" ht="20.100000000000001" customHeight="1" thickBot="1">
      <c r="A19" s="483"/>
      <c r="B19" s="483"/>
      <c r="C19" s="483"/>
      <c r="D19" s="485" t="s">
        <v>39</v>
      </c>
      <c r="E19" s="483"/>
      <c r="F19" s="483"/>
      <c r="G19" s="732" t="s">
        <v>564</v>
      </c>
      <c r="H19" s="733"/>
      <c r="I19" s="733"/>
      <c r="J19" s="733"/>
      <c r="K19" s="733"/>
      <c r="L19" s="733"/>
      <c r="M19" s="733"/>
      <c r="N19" s="733"/>
      <c r="O19" s="733"/>
      <c r="P19" s="733"/>
      <c r="Q19" s="733"/>
      <c r="R19" s="734"/>
      <c r="S19" s="483"/>
      <c r="T19" s="483"/>
      <c r="U19" s="483"/>
    </row>
    <row r="20" spans="1:21" s="16" customFormat="1" ht="21.75" thickBot="1">
      <c r="A20" s="483"/>
      <c r="B20" s="483"/>
      <c r="C20" s="483"/>
      <c r="D20" s="484"/>
      <c r="E20" s="483"/>
      <c r="F20" s="483"/>
      <c r="G20" s="543"/>
      <c r="H20" s="543"/>
      <c r="I20" s="543"/>
      <c r="J20" s="543"/>
      <c r="K20" s="543"/>
      <c r="L20" s="543"/>
      <c r="M20" s="543"/>
      <c r="N20" s="543"/>
      <c r="O20" s="543"/>
      <c r="P20" s="543"/>
      <c r="Q20" s="543"/>
      <c r="R20" s="543"/>
      <c r="S20" s="483"/>
      <c r="T20" s="483"/>
      <c r="U20" s="483"/>
    </row>
    <row r="21" spans="1:21" ht="20.100000000000001" customHeight="1" thickBot="1">
      <c r="A21" s="483"/>
      <c r="B21" s="483"/>
      <c r="C21" s="483"/>
      <c r="D21" s="485" t="s">
        <v>41</v>
      </c>
      <c r="E21" s="483"/>
      <c r="F21" s="483"/>
      <c r="G21" s="732" t="s">
        <v>565</v>
      </c>
      <c r="H21" s="733"/>
      <c r="I21" s="733"/>
      <c r="J21" s="733"/>
      <c r="K21" s="733"/>
      <c r="L21" s="733"/>
      <c r="M21" s="733"/>
      <c r="N21" s="733"/>
      <c r="O21" s="733"/>
      <c r="P21" s="733"/>
      <c r="Q21" s="733"/>
      <c r="R21" s="734"/>
      <c r="S21" s="483"/>
      <c r="T21" s="483"/>
      <c r="U21" s="483"/>
    </row>
    <row r="22" spans="1:21" s="16" customFormat="1" ht="21.75" thickBot="1">
      <c r="A22" s="483"/>
      <c r="B22" s="483"/>
      <c r="C22" s="483"/>
      <c r="D22" s="484"/>
      <c r="E22" s="483"/>
      <c r="F22" s="483"/>
      <c r="G22" s="543"/>
      <c r="H22" s="543"/>
      <c r="I22" s="543"/>
      <c r="J22" s="543"/>
      <c r="K22" s="543"/>
      <c r="L22" s="543"/>
      <c r="M22" s="543"/>
      <c r="N22" s="543"/>
      <c r="O22" s="543"/>
      <c r="P22" s="543"/>
      <c r="Q22" s="543"/>
      <c r="R22" s="543"/>
      <c r="S22" s="483"/>
      <c r="T22" s="483"/>
      <c r="U22" s="483"/>
    </row>
    <row r="23" spans="1:21" ht="20.100000000000001" customHeight="1" thickBot="1">
      <c r="A23" s="483"/>
      <c r="B23" s="483"/>
      <c r="C23" s="483"/>
      <c r="D23" s="485" t="s">
        <v>42</v>
      </c>
      <c r="E23" s="483"/>
      <c r="F23" s="483"/>
      <c r="G23" s="732" t="s">
        <v>566</v>
      </c>
      <c r="H23" s="733"/>
      <c r="I23" s="733"/>
      <c r="J23" s="733"/>
      <c r="K23" s="733"/>
      <c r="L23" s="733"/>
      <c r="M23" s="733"/>
      <c r="N23" s="733"/>
      <c r="O23" s="733"/>
      <c r="P23" s="733"/>
      <c r="Q23" s="733"/>
      <c r="R23" s="734"/>
      <c r="S23" s="483"/>
      <c r="T23" s="483"/>
      <c r="U23" s="483"/>
    </row>
    <row r="24" spans="1:21" s="16" customFormat="1" ht="21.75" thickBot="1">
      <c r="A24" s="483"/>
      <c r="B24" s="483"/>
      <c r="C24" s="483"/>
      <c r="D24" s="484"/>
      <c r="E24" s="483"/>
      <c r="F24" s="483"/>
      <c r="G24" s="543"/>
      <c r="H24" s="543"/>
      <c r="I24" s="543"/>
      <c r="J24" s="543"/>
      <c r="K24" s="543"/>
      <c r="L24" s="543"/>
      <c r="M24" s="543"/>
      <c r="N24" s="543"/>
      <c r="O24" s="543"/>
      <c r="P24" s="543"/>
      <c r="Q24" s="543"/>
      <c r="R24" s="543"/>
      <c r="S24" s="483"/>
      <c r="T24" s="483"/>
      <c r="U24" s="483"/>
    </row>
    <row r="25" spans="1:21" ht="20.100000000000001" customHeight="1" thickBot="1">
      <c r="A25" s="483"/>
      <c r="B25" s="483"/>
      <c r="C25" s="483"/>
      <c r="D25" s="485" t="s">
        <v>69</v>
      </c>
      <c r="E25" s="483"/>
      <c r="F25" s="483"/>
      <c r="G25" s="732" t="s">
        <v>567</v>
      </c>
      <c r="H25" s="733"/>
      <c r="I25" s="733"/>
      <c r="J25" s="733"/>
      <c r="K25" s="733"/>
      <c r="L25" s="733"/>
      <c r="M25" s="733"/>
      <c r="N25" s="733"/>
      <c r="O25" s="733"/>
      <c r="P25" s="733"/>
      <c r="Q25" s="733"/>
      <c r="R25" s="734"/>
      <c r="S25" s="483"/>
      <c r="T25" s="483"/>
      <c r="U25" s="483"/>
    </row>
    <row r="26" spans="1:21" ht="21.75" thickBot="1">
      <c r="A26" s="483"/>
      <c r="B26" s="483"/>
      <c r="C26" s="483"/>
      <c r="D26" s="483"/>
      <c r="E26" s="483"/>
      <c r="F26" s="483"/>
      <c r="G26" s="529"/>
      <c r="H26" s="529"/>
      <c r="I26" s="529"/>
      <c r="J26" s="529"/>
      <c r="K26" s="529"/>
      <c r="L26" s="529"/>
      <c r="M26" s="529"/>
      <c r="N26" s="529"/>
      <c r="O26" s="529"/>
      <c r="P26" s="529"/>
      <c r="Q26" s="529"/>
      <c r="R26" s="529"/>
      <c r="S26" s="483"/>
      <c r="T26" s="483"/>
      <c r="U26" s="483"/>
    </row>
    <row r="27" spans="1:21" ht="21.75" thickBot="1">
      <c r="A27" s="483"/>
      <c r="B27" s="483"/>
      <c r="C27" s="483"/>
      <c r="D27" s="487" t="s">
        <v>108</v>
      </c>
      <c r="E27" s="487"/>
      <c r="F27" s="483"/>
      <c r="G27" s="732" t="s">
        <v>568</v>
      </c>
      <c r="H27" s="733"/>
      <c r="I27" s="733"/>
      <c r="J27" s="733"/>
      <c r="K27" s="733"/>
      <c r="L27" s="733"/>
      <c r="M27" s="733"/>
      <c r="N27" s="733"/>
      <c r="O27" s="733"/>
      <c r="P27" s="733"/>
      <c r="Q27" s="733"/>
      <c r="R27" s="734"/>
      <c r="S27" s="483"/>
      <c r="T27" s="483"/>
      <c r="U27" s="483"/>
    </row>
    <row r="28" spans="1:21">
      <c r="A28" s="483"/>
      <c r="B28" s="483"/>
      <c r="C28" s="483"/>
      <c r="D28" s="483"/>
      <c r="E28" s="483"/>
      <c r="F28" s="483"/>
      <c r="G28" s="483"/>
      <c r="H28" s="483"/>
      <c r="I28" s="483"/>
      <c r="J28" s="483"/>
      <c r="K28" s="483"/>
      <c r="L28" s="483"/>
      <c r="M28" s="483"/>
      <c r="N28" s="483"/>
      <c r="O28" s="483"/>
      <c r="P28" s="483"/>
      <c r="Q28" s="483"/>
      <c r="R28" s="483"/>
      <c r="S28" s="483"/>
      <c r="T28" s="483"/>
      <c r="U28" s="483"/>
    </row>
    <row r="29" spans="1:21">
      <c r="A29" s="483"/>
      <c r="B29" s="483"/>
      <c r="C29" s="483"/>
      <c r="D29" s="483"/>
      <c r="E29" s="483"/>
      <c r="F29" s="483"/>
      <c r="G29" s="483"/>
      <c r="H29" s="483"/>
      <c r="I29" s="483"/>
      <c r="J29" s="483"/>
      <c r="K29" s="483"/>
      <c r="L29" s="483"/>
      <c r="M29" s="483"/>
      <c r="N29" s="483"/>
      <c r="O29" s="483"/>
      <c r="P29" s="483"/>
      <c r="Q29" s="483"/>
      <c r="R29" s="483"/>
      <c r="S29" s="483"/>
      <c r="T29" s="483"/>
      <c r="U29" s="483"/>
    </row>
    <row r="30" spans="1:21">
      <c r="A30" s="483"/>
      <c r="B30" s="483"/>
      <c r="C30" s="483"/>
      <c r="D30" s="483"/>
      <c r="E30" s="483"/>
      <c r="F30" s="483"/>
      <c r="G30" s="483"/>
      <c r="H30" s="483"/>
      <c r="I30" s="483"/>
      <c r="J30" s="483"/>
      <c r="K30" s="483"/>
      <c r="L30" s="483"/>
      <c r="M30" s="483"/>
      <c r="N30" s="483"/>
      <c r="O30" s="483"/>
      <c r="P30" s="483"/>
      <c r="Q30" s="483"/>
      <c r="R30" s="483"/>
      <c r="S30" s="483"/>
      <c r="T30" s="483"/>
      <c r="U30" s="483"/>
    </row>
    <row r="31" spans="1:21">
      <c r="A31" s="483"/>
      <c r="B31" s="483"/>
      <c r="C31" s="483"/>
      <c r="D31" s="483"/>
      <c r="E31" s="483"/>
      <c r="F31" s="483"/>
      <c r="G31" s="483"/>
      <c r="H31" s="483"/>
      <c r="I31" s="483"/>
      <c r="J31" s="483"/>
      <c r="K31" s="483"/>
      <c r="L31" s="483"/>
      <c r="M31" s="483"/>
      <c r="N31" s="483"/>
      <c r="O31" s="483"/>
      <c r="P31" s="483"/>
      <c r="Q31" s="483"/>
      <c r="R31" s="483"/>
      <c r="S31" s="483"/>
      <c r="T31" s="483"/>
      <c r="U31" s="483"/>
    </row>
    <row r="32" spans="1:21">
      <c r="A32" s="483"/>
      <c r="B32" s="483"/>
      <c r="C32" s="483"/>
      <c r="D32" s="483"/>
      <c r="E32" s="483"/>
      <c r="F32" s="483"/>
      <c r="G32" s="483"/>
      <c r="H32" s="483"/>
      <c r="I32" s="483"/>
      <c r="J32" s="483"/>
      <c r="K32" s="483"/>
      <c r="L32" s="483"/>
      <c r="M32" s="483"/>
      <c r="N32" s="483"/>
      <c r="O32" s="483"/>
      <c r="P32" s="483"/>
      <c r="Q32" s="483"/>
      <c r="R32" s="483"/>
      <c r="S32" s="483"/>
      <c r="T32" s="483"/>
      <c r="U32" s="483"/>
    </row>
    <row r="33" spans="1:21">
      <c r="A33" s="483"/>
      <c r="B33" s="483"/>
      <c r="C33" s="483"/>
      <c r="D33" s="483"/>
      <c r="E33" s="483"/>
      <c r="F33" s="483"/>
      <c r="G33" s="483"/>
      <c r="H33" s="483"/>
      <c r="I33" s="483"/>
      <c r="J33" s="483"/>
      <c r="K33" s="483"/>
      <c r="L33" s="483"/>
      <c r="M33" s="483"/>
      <c r="N33" s="483"/>
      <c r="O33" s="483"/>
      <c r="P33" s="483"/>
      <c r="Q33" s="483"/>
      <c r="R33" s="483"/>
      <c r="S33" s="483"/>
      <c r="T33" s="483"/>
      <c r="U33" s="483"/>
    </row>
  </sheetData>
  <sheetProtection selectLockedCells="1"/>
  <mergeCells count="19">
    <mergeCell ref="A2:T2"/>
    <mergeCell ref="A3:T3"/>
    <mergeCell ref="G6:R6"/>
    <mergeCell ref="G4:J4"/>
    <mergeCell ref="B4:E4"/>
    <mergeCell ref="B6:E6"/>
    <mergeCell ref="B8:E8"/>
    <mergeCell ref="G8:R8"/>
    <mergeCell ref="B16:E16"/>
    <mergeCell ref="G16:I16"/>
    <mergeCell ref="G27:R27"/>
    <mergeCell ref="G21:R21"/>
    <mergeCell ref="G23:R23"/>
    <mergeCell ref="G25:R25"/>
    <mergeCell ref="G19:R19"/>
    <mergeCell ref="G17:R17"/>
    <mergeCell ref="G14:R14"/>
    <mergeCell ref="G12:R12"/>
    <mergeCell ref="G10:R1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theme="7" tint="-0.249977111117893"/>
  </sheetPr>
  <dimension ref="A1:AAX80"/>
  <sheetViews>
    <sheetView zoomScale="60" zoomScaleNormal="60" workbookViewId="0">
      <pane xSplit="3" ySplit="1" topLeftCell="D52" activePane="bottomRight" state="frozen"/>
      <selection pane="topRight" activeCell="D1" sqref="D1"/>
      <selection pane="bottomLeft" activeCell="A2" sqref="A2"/>
      <selection pane="bottomRight" activeCell="C56" sqref="C56"/>
    </sheetView>
  </sheetViews>
  <sheetFormatPr defaultRowHeight="12.75"/>
  <cols>
    <col min="1" max="1" width="9.140625" style="11"/>
    <col min="2" max="2" width="11.42578125" style="12" customWidth="1"/>
    <col min="3" max="3" width="30.42578125" style="13" customWidth="1"/>
    <col min="4" max="4" width="14.28515625" style="11" customWidth="1"/>
    <col min="5" max="5" width="26.5703125" style="11" customWidth="1"/>
    <col min="6" max="6" width="35" style="11" customWidth="1"/>
    <col min="7" max="7" width="31.7109375" style="11" customWidth="1"/>
    <col min="8" max="8" width="51.42578125" style="14" customWidth="1"/>
    <col min="9" max="9" width="39.28515625" style="17" customWidth="1"/>
    <col min="10" max="10" width="18.85546875" style="17" customWidth="1"/>
    <col min="11" max="11" width="16.85546875" style="8" customWidth="1"/>
    <col min="12" max="12" width="22.7109375" style="8" customWidth="1"/>
    <col min="13" max="13" width="18.85546875" style="8" customWidth="1"/>
    <col min="14" max="14" width="24.5703125" style="11" customWidth="1"/>
    <col min="15" max="17" width="22.85546875" style="11" customWidth="1"/>
    <col min="18" max="18" width="9.140625" style="8"/>
    <col min="19" max="61" width="9.140625" style="133"/>
    <col min="62" max="62" width="9.140625" style="264"/>
    <col min="63" max="113" width="9.140625" style="133"/>
    <col min="114" max="114" width="9.140625" style="264"/>
    <col min="115" max="726" width="9.140625" style="133"/>
    <col min="727" max="16384" width="9.140625" style="8"/>
  </cols>
  <sheetData>
    <row r="1" spans="1:726" s="134" customFormat="1" ht="40.5" customHeight="1" thickBot="1">
      <c r="A1" s="514"/>
      <c r="B1" s="514"/>
      <c r="C1" s="514"/>
      <c r="D1" s="752" t="str">
        <f>Home!G6</f>
        <v>KENDRIYA VIDYALAYA No 2 , SRIVIJAYNAGAR</v>
      </c>
      <c r="E1" s="752"/>
      <c r="F1" s="752"/>
      <c r="G1" s="752"/>
      <c r="H1" s="752"/>
      <c r="I1" s="752"/>
      <c r="J1" s="752"/>
      <c r="K1" s="752"/>
      <c r="L1" s="752"/>
      <c r="M1" s="752"/>
      <c r="N1" s="752"/>
      <c r="O1" s="752"/>
      <c r="P1" s="752"/>
      <c r="Q1" s="752"/>
      <c r="R1" s="752"/>
      <c r="S1" s="135"/>
      <c r="T1" s="135"/>
      <c r="U1" s="135"/>
      <c r="V1" s="135"/>
      <c r="W1" s="135"/>
      <c r="X1" s="135"/>
      <c r="Y1" s="135"/>
      <c r="Z1" s="135"/>
      <c r="AA1" s="135"/>
      <c r="AB1" s="135"/>
      <c r="AC1" s="135"/>
      <c r="AD1" s="135"/>
      <c r="AE1" s="135"/>
      <c r="AF1" s="135"/>
      <c r="AG1" s="135"/>
      <c r="AH1" s="135"/>
      <c r="AI1" s="135"/>
      <c r="AJ1" s="135"/>
      <c r="AK1" s="135"/>
      <c r="AL1" s="135"/>
      <c r="AM1" s="135"/>
      <c r="AN1" s="135"/>
      <c r="AO1" s="135"/>
      <c r="AP1" s="135"/>
      <c r="AQ1" s="135"/>
      <c r="AR1" s="135"/>
      <c r="AS1" s="135"/>
      <c r="AT1" s="135"/>
      <c r="AU1" s="135"/>
      <c r="AV1" s="135"/>
      <c r="AW1" s="135"/>
      <c r="AX1" s="135"/>
      <c r="AY1" s="135"/>
      <c r="AZ1" s="135"/>
      <c r="BA1" s="135"/>
      <c r="BB1" s="135"/>
      <c r="BC1" s="135"/>
      <c r="BD1" s="135"/>
      <c r="BE1" s="135"/>
      <c r="BF1" s="135"/>
      <c r="BG1" s="135"/>
      <c r="BH1" s="135"/>
      <c r="BI1" s="135"/>
      <c r="BJ1" s="260"/>
      <c r="BK1" s="135"/>
      <c r="BL1" s="135"/>
      <c r="BM1" s="135"/>
      <c r="BN1" s="135"/>
      <c r="BO1" s="135"/>
      <c r="BP1" s="135"/>
      <c r="BQ1" s="135"/>
      <c r="BR1" s="135"/>
      <c r="BS1" s="135"/>
      <c r="BT1" s="135"/>
      <c r="BU1" s="135"/>
      <c r="BV1" s="135"/>
      <c r="BW1" s="135"/>
      <c r="BX1" s="135"/>
      <c r="BY1" s="135"/>
      <c r="BZ1" s="135"/>
      <c r="CA1" s="135"/>
      <c r="CB1" s="135"/>
      <c r="CC1" s="135"/>
      <c r="CD1" s="135"/>
      <c r="CE1" s="135"/>
      <c r="CF1" s="135"/>
      <c r="CG1" s="135"/>
      <c r="CH1" s="135"/>
      <c r="CI1" s="135"/>
      <c r="CJ1" s="135"/>
      <c r="CK1" s="135"/>
      <c r="CL1" s="135"/>
      <c r="CM1" s="135"/>
      <c r="CN1" s="135"/>
      <c r="CO1" s="135"/>
      <c r="CP1" s="135"/>
      <c r="CQ1" s="135"/>
      <c r="CR1" s="135"/>
      <c r="CS1" s="135"/>
      <c r="CT1" s="135"/>
      <c r="CU1" s="135"/>
      <c r="CV1" s="135"/>
      <c r="CW1" s="135"/>
      <c r="CX1" s="135"/>
      <c r="CY1" s="135"/>
      <c r="CZ1" s="135"/>
      <c r="DA1" s="135"/>
      <c r="DB1" s="135"/>
      <c r="DC1" s="135"/>
      <c r="DD1" s="135"/>
      <c r="DE1" s="135"/>
      <c r="DF1" s="135"/>
      <c r="DG1" s="135"/>
      <c r="DH1" s="135"/>
      <c r="DI1" s="135"/>
      <c r="DJ1" s="260"/>
      <c r="DK1" s="135"/>
      <c r="DL1" s="135"/>
      <c r="DM1" s="135"/>
      <c r="DN1" s="135"/>
      <c r="DO1" s="135"/>
      <c r="DP1" s="135"/>
      <c r="DQ1" s="135"/>
      <c r="DR1" s="135"/>
      <c r="DS1" s="135"/>
      <c r="DT1" s="135"/>
      <c r="DU1" s="135"/>
      <c r="DV1" s="135"/>
      <c r="DW1" s="135"/>
      <c r="DX1" s="135"/>
      <c r="DY1" s="135"/>
      <c r="DZ1" s="135"/>
      <c r="EA1" s="135"/>
      <c r="EB1" s="135"/>
      <c r="EC1" s="135"/>
      <c r="ED1" s="135"/>
      <c r="EE1" s="135"/>
      <c r="EF1" s="135"/>
      <c r="EG1" s="135"/>
      <c r="EH1" s="135"/>
      <c r="EI1" s="135"/>
      <c r="EJ1" s="135"/>
      <c r="EK1" s="135"/>
      <c r="EL1" s="135"/>
      <c r="EM1" s="135"/>
      <c r="EN1" s="135"/>
      <c r="EO1" s="135"/>
      <c r="EP1" s="135"/>
      <c r="EQ1" s="135"/>
      <c r="ER1" s="135"/>
      <c r="ES1" s="135"/>
      <c r="ET1" s="135"/>
      <c r="EU1" s="135"/>
      <c r="EV1" s="135"/>
      <c r="EW1" s="135"/>
      <c r="EX1" s="135"/>
      <c r="EY1" s="135"/>
      <c r="EZ1" s="135"/>
      <c r="FA1" s="135"/>
      <c r="FB1" s="135"/>
      <c r="FC1" s="135"/>
      <c r="FD1" s="135"/>
      <c r="FE1" s="135"/>
      <c r="FF1" s="135"/>
      <c r="FG1" s="135"/>
      <c r="FH1" s="135"/>
      <c r="FI1" s="135"/>
      <c r="FJ1" s="135"/>
      <c r="FK1" s="135"/>
      <c r="FL1" s="135"/>
      <c r="FM1" s="135"/>
      <c r="FN1" s="135"/>
      <c r="FO1" s="135"/>
      <c r="FP1" s="135"/>
      <c r="FQ1" s="135"/>
      <c r="FR1" s="135"/>
      <c r="FS1" s="135"/>
      <c r="FT1" s="135"/>
      <c r="FU1" s="135"/>
      <c r="FV1" s="135"/>
      <c r="FW1" s="135"/>
      <c r="FX1" s="135"/>
      <c r="FY1" s="135"/>
      <c r="FZ1" s="135"/>
      <c r="GA1" s="135"/>
      <c r="GB1" s="135"/>
      <c r="GC1" s="135"/>
      <c r="GD1" s="135"/>
      <c r="GE1" s="135"/>
      <c r="GF1" s="135"/>
      <c r="GG1" s="135"/>
      <c r="GH1" s="135"/>
      <c r="GI1" s="135"/>
      <c r="GJ1" s="135"/>
      <c r="GK1" s="135"/>
      <c r="GL1" s="135"/>
      <c r="GM1" s="135"/>
      <c r="GN1" s="135"/>
      <c r="GO1" s="135"/>
      <c r="GP1" s="135"/>
      <c r="GQ1" s="135"/>
      <c r="GR1" s="135"/>
      <c r="GS1" s="135"/>
      <c r="GT1" s="135"/>
      <c r="GU1" s="135"/>
      <c r="GV1" s="135"/>
      <c r="GW1" s="135"/>
      <c r="GX1" s="135"/>
      <c r="GY1" s="135"/>
      <c r="GZ1" s="135"/>
      <c r="HA1" s="135"/>
      <c r="HB1" s="135"/>
      <c r="HC1" s="135"/>
      <c r="HD1" s="135"/>
      <c r="HE1" s="135"/>
      <c r="HF1" s="135"/>
      <c r="HG1" s="135"/>
      <c r="HH1" s="135"/>
      <c r="HI1" s="135"/>
      <c r="HJ1" s="135"/>
      <c r="HK1" s="135"/>
      <c r="HL1" s="135"/>
      <c r="HM1" s="135"/>
      <c r="HN1" s="135"/>
      <c r="HO1" s="135"/>
      <c r="HP1" s="135"/>
      <c r="HQ1" s="135"/>
      <c r="HR1" s="135"/>
      <c r="HS1" s="135"/>
      <c r="HT1" s="135"/>
      <c r="HU1" s="135"/>
      <c r="HV1" s="135"/>
      <c r="HW1" s="135"/>
      <c r="HX1" s="135"/>
      <c r="HY1" s="135"/>
      <c r="HZ1" s="135"/>
      <c r="IA1" s="135"/>
      <c r="IB1" s="135"/>
      <c r="IC1" s="135"/>
      <c r="ID1" s="135"/>
      <c r="IE1" s="135"/>
      <c r="IF1" s="135"/>
      <c r="IG1" s="135"/>
      <c r="IH1" s="135"/>
      <c r="II1" s="135"/>
      <c r="IJ1" s="135"/>
      <c r="IK1" s="135"/>
      <c r="IL1" s="135"/>
      <c r="IM1" s="135"/>
      <c r="IN1" s="135"/>
      <c r="IO1" s="135"/>
      <c r="IP1" s="135"/>
      <c r="IQ1" s="135"/>
      <c r="IR1" s="135"/>
      <c r="IS1" s="135"/>
      <c r="IT1" s="135"/>
      <c r="IU1" s="135"/>
      <c r="IV1" s="135"/>
      <c r="IW1" s="135"/>
      <c r="IX1" s="135"/>
      <c r="IY1" s="135"/>
      <c r="IZ1" s="135"/>
      <c r="JA1" s="135"/>
      <c r="JB1" s="135"/>
      <c r="JC1" s="135"/>
      <c r="JD1" s="135"/>
      <c r="JE1" s="135"/>
      <c r="JF1" s="135"/>
      <c r="JG1" s="135"/>
      <c r="JH1" s="135"/>
      <c r="JI1" s="135"/>
      <c r="JJ1" s="135"/>
      <c r="JK1" s="135"/>
      <c r="JL1" s="135"/>
      <c r="JM1" s="135"/>
      <c r="JN1" s="135"/>
      <c r="JO1" s="135"/>
      <c r="JP1" s="135"/>
      <c r="JQ1" s="135"/>
      <c r="JR1" s="135"/>
      <c r="JS1" s="135"/>
      <c r="JT1" s="135"/>
      <c r="JU1" s="135"/>
      <c r="JV1" s="135"/>
      <c r="JW1" s="135"/>
      <c r="JX1" s="135"/>
      <c r="JY1" s="135"/>
      <c r="JZ1" s="135"/>
      <c r="KA1" s="135"/>
      <c r="KB1" s="135"/>
      <c r="KC1" s="135"/>
      <c r="KD1" s="135"/>
      <c r="KE1" s="135"/>
      <c r="KF1" s="135"/>
      <c r="KG1" s="135"/>
      <c r="KH1" s="135"/>
      <c r="KI1" s="135"/>
      <c r="KJ1" s="135"/>
      <c r="KK1" s="135"/>
      <c r="KL1" s="135"/>
      <c r="KM1" s="135"/>
      <c r="KN1" s="135"/>
      <c r="KO1" s="135"/>
      <c r="KP1" s="135"/>
      <c r="KQ1" s="135"/>
      <c r="KR1" s="135"/>
      <c r="KS1" s="135"/>
      <c r="KT1" s="135"/>
      <c r="KU1" s="135"/>
      <c r="KV1" s="135"/>
      <c r="KW1" s="135"/>
      <c r="KX1" s="135"/>
      <c r="KY1" s="135"/>
      <c r="KZ1" s="135"/>
      <c r="LA1" s="135"/>
      <c r="LB1" s="135"/>
      <c r="LC1" s="135"/>
      <c r="LD1" s="135"/>
      <c r="LE1" s="135"/>
      <c r="LF1" s="135"/>
      <c r="LG1" s="135"/>
      <c r="LH1" s="135"/>
      <c r="LI1" s="135"/>
      <c r="LJ1" s="135"/>
      <c r="LK1" s="135"/>
      <c r="LL1" s="135"/>
      <c r="LM1" s="135"/>
      <c r="LN1" s="135"/>
      <c r="LO1" s="135"/>
      <c r="LP1" s="135"/>
      <c r="LQ1" s="135"/>
      <c r="LR1" s="135"/>
      <c r="LS1" s="135"/>
      <c r="LT1" s="135"/>
      <c r="LU1" s="135"/>
      <c r="LV1" s="135"/>
      <c r="LW1" s="135"/>
      <c r="LX1" s="135"/>
      <c r="LY1" s="135"/>
      <c r="LZ1" s="135"/>
      <c r="MA1" s="135"/>
      <c r="MB1" s="135"/>
      <c r="MC1" s="135"/>
      <c r="MD1" s="135"/>
      <c r="ME1" s="135"/>
      <c r="MF1" s="135"/>
      <c r="MG1" s="135"/>
      <c r="MH1" s="135"/>
      <c r="MI1" s="135"/>
      <c r="MJ1" s="135"/>
      <c r="MK1" s="135"/>
      <c r="ML1" s="135"/>
      <c r="MM1" s="135"/>
      <c r="MN1" s="135"/>
      <c r="MO1" s="135"/>
      <c r="MP1" s="135"/>
      <c r="MQ1" s="135"/>
      <c r="MR1" s="135"/>
      <c r="MS1" s="135"/>
      <c r="MT1" s="135"/>
      <c r="MU1" s="135"/>
      <c r="MV1" s="135"/>
      <c r="MW1" s="135"/>
      <c r="MX1" s="135"/>
      <c r="MY1" s="135"/>
      <c r="MZ1" s="135"/>
      <c r="NA1" s="135"/>
      <c r="NB1" s="135"/>
      <c r="NC1" s="135"/>
      <c r="ND1" s="135"/>
      <c r="NE1" s="135"/>
      <c r="NF1" s="135"/>
      <c r="NG1" s="135"/>
      <c r="NH1" s="135"/>
      <c r="NI1" s="135"/>
      <c r="NJ1" s="135"/>
      <c r="NK1" s="135"/>
      <c r="NL1" s="135"/>
      <c r="NM1" s="135"/>
      <c r="NN1" s="135"/>
      <c r="NO1" s="135"/>
      <c r="NP1" s="135"/>
      <c r="NQ1" s="135"/>
      <c r="NR1" s="135"/>
      <c r="NS1" s="135"/>
      <c r="NT1" s="135"/>
      <c r="NU1" s="135"/>
      <c r="NV1" s="135"/>
      <c r="NW1" s="135"/>
      <c r="NX1" s="135"/>
      <c r="NY1" s="135"/>
      <c r="NZ1" s="135"/>
      <c r="OA1" s="135"/>
      <c r="OB1" s="135"/>
      <c r="OC1" s="135"/>
      <c r="OD1" s="135"/>
      <c r="OE1" s="135"/>
      <c r="OF1" s="135"/>
      <c r="OG1" s="135"/>
      <c r="OH1" s="135"/>
      <c r="OI1" s="135"/>
      <c r="OJ1" s="135"/>
      <c r="OK1" s="135"/>
      <c r="OL1" s="135"/>
      <c r="OM1" s="135"/>
      <c r="ON1" s="135"/>
      <c r="OO1" s="135"/>
      <c r="OP1" s="135"/>
      <c r="OQ1" s="135"/>
      <c r="OR1" s="135"/>
      <c r="OS1" s="135"/>
      <c r="OT1" s="135"/>
      <c r="OU1" s="135"/>
      <c r="OV1" s="135"/>
      <c r="OW1" s="135"/>
      <c r="OX1" s="135"/>
      <c r="OY1" s="135"/>
      <c r="OZ1" s="135"/>
      <c r="PA1" s="135"/>
      <c r="PB1" s="135"/>
      <c r="PC1" s="135"/>
      <c r="PD1" s="135"/>
      <c r="PE1" s="135"/>
      <c r="PF1" s="135"/>
      <c r="PG1" s="135"/>
      <c r="PH1" s="135"/>
      <c r="PI1" s="135"/>
      <c r="PJ1" s="135"/>
      <c r="PK1" s="135"/>
      <c r="PL1" s="135"/>
      <c r="PM1" s="135"/>
      <c r="PN1" s="135"/>
      <c r="PO1" s="135"/>
      <c r="PP1" s="135"/>
      <c r="PQ1" s="135"/>
      <c r="PR1" s="135"/>
      <c r="PS1" s="135"/>
      <c r="PT1" s="135"/>
      <c r="PU1" s="135"/>
      <c r="PV1" s="135"/>
      <c r="PW1" s="135"/>
      <c r="PX1" s="135"/>
      <c r="PY1" s="135"/>
      <c r="PZ1" s="135"/>
      <c r="QA1" s="135"/>
      <c r="QB1" s="135"/>
      <c r="QC1" s="135"/>
      <c r="QD1" s="135"/>
      <c r="QE1" s="135"/>
      <c r="QF1" s="135"/>
      <c r="QG1" s="135"/>
      <c r="QH1" s="135"/>
      <c r="QI1" s="135"/>
      <c r="QJ1" s="135"/>
      <c r="QK1" s="135"/>
      <c r="QL1" s="135"/>
      <c r="QM1" s="135"/>
      <c r="QN1" s="135"/>
      <c r="QO1" s="135"/>
      <c r="QP1" s="135"/>
      <c r="QQ1" s="135"/>
      <c r="QR1" s="135"/>
      <c r="QS1" s="135"/>
      <c r="QT1" s="135"/>
      <c r="QU1" s="135"/>
      <c r="QV1" s="135"/>
      <c r="QW1" s="135"/>
      <c r="QX1" s="135"/>
      <c r="QY1" s="135"/>
      <c r="QZ1" s="135"/>
      <c r="RA1" s="135"/>
      <c r="RB1" s="135"/>
      <c r="RC1" s="135"/>
      <c r="RD1" s="135"/>
      <c r="RE1" s="135"/>
      <c r="RF1" s="135"/>
      <c r="RG1" s="135"/>
      <c r="RH1" s="135"/>
      <c r="RI1" s="135"/>
      <c r="RJ1" s="135"/>
      <c r="RK1" s="135"/>
      <c r="RL1" s="135"/>
      <c r="RM1" s="135"/>
      <c r="RN1" s="135"/>
      <c r="RO1" s="135"/>
      <c r="RP1" s="135"/>
      <c r="RQ1" s="135"/>
      <c r="RR1" s="135"/>
      <c r="RS1" s="135"/>
      <c r="RT1" s="135"/>
      <c r="RU1" s="135"/>
      <c r="RV1" s="135"/>
      <c r="RW1" s="135"/>
      <c r="RX1" s="135"/>
      <c r="RY1" s="135"/>
      <c r="RZ1" s="135"/>
      <c r="SA1" s="135"/>
      <c r="SB1" s="135"/>
      <c r="SC1" s="135"/>
      <c r="SD1" s="135"/>
      <c r="SE1" s="135"/>
      <c r="SF1" s="135"/>
      <c r="SG1" s="135"/>
      <c r="SH1" s="135"/>
      <c r="SI1" s="135"/>
      <c r="SJ1" s="135"/>
      <c r="SK1" s="135"/>
      <c r="SL1" s="135"/>
      <c r="SM1" s="135"/>
      <c r="SN1" s="135"/>
      <c r="SO1" s="135"/>
      <c r="SP1" s="135"/>
      <c r="SQ1" s="135"/>
      <c r="SR1" s="135"/>
      <c r="SS1" s="135"/>
      <c r="ST1" s="135"/>
      <c r="SU1" s="135"/>
      <c r="SV1" s="135"/>
      <c r="SW1" s="135"/>
      <c r="SX1" s="135"/>
      <c r="SY1" s="135"/>
      <c r="SZ1" s="135"/>
      <c r="TA1" s="135"/>
      <c r="TB1" s="135"/>
      <c r="TC1" s="135"/>
      <c r="TD1" s="135"/>
      <c r="TE1" s="135"/>
      <c r="TF1" s="135"/>
      <c r="TG1" s="135"/>
      <c r="TH1" s="135"/>
      <c r="TI1" s="135"/>
      <c r="TJ1" s="135"/>
      <c r="TK1" s="135"/>
      <c r="TL1" s="135"/>
      <c r="TM1" s="135"/>
      <c r="TN1" s="135"/>
      <c r="TO1" s="135"/>
      <c r="TP1" s="135"/>
      <c r="TQ1" s="135"/>
      <c r="TR1" s="135"/>
      <c r="TS1" s="135"/>
      <c r="TT1" s="135"/>
      <c r="TU1" s="135"/>
      <c r="TV1" s="135"/>
      <c r="TW1" s="135"/>
      <c r="TX1" s="135"/>
      <c r="TY1" s="135"/>
      <c r="TZ1" s="135"/>
      <c r="UA1" s="135"/>
      <c r="UB1" s="135"/>
      <c r="UC1" s="135"/>
      <c r="UD1" s="135"/>
      <c r="UE1" s="135"/>
      <c r="UF1" s="135"/>
      <c r="UG1" s="135"/>
      <c r="UH1" s="135"/>
      <c r="UI1" s="135"/>
      <c r="UJ1" s="135"/>
      <c r="UK1" s="135"/>
      <c r="UL1" s="135"/>
      <c r="UM1" s="135"/>
      <c r="UN1" s="135"/>
      <c r="UO1" s="135"/>
      <c r="UP1" s="135"/>
      <c r="UQ1" s="135"/>
      <c r="UR1" s="135"/>
      <c r="US1" s="135"/>
      <c r="UT1" s="135"/>
      <c r="UU1" s="135"/>
      <c r="UV1" s="135"/>
      <c r="UW1" s="135"/>
      <c r="UX1" s="135"/>
      <c r="UY1" s="135"/>
      <c r="UZ1" s="135"/>
      <c r="VA1" s="135"/>
      <c r="VB1" s="135"/>
      <c r="VC1" s="135"/>
      <c r="VD1" s="135"/>
      <c r="VE1" s="135"/>
      <c r="VF1" s="135"/>
      <c r="VG1" s="135"/>
      <c r="VH1" s="135"/>
      <c r="VI1" s="135"/>
      <c r="VJ1" s="135"/>
      <c r="VK1" s="135"/>
      <c r="VL1" s="135"/>
      <c r="VM1" s="135"/>
      <c r="VN1" s="135"/>
      <c r="VO1" s="135"/>
      <c r="VP1" s="135"/>
      <c r="VQ1" s="135"/>
      <c r="VR1" s="135"/>
      <c r="VS1" s="135"/>
      <c r="VT1" s="135"/>
      <c r="VU1" s="135"/>
      <c r="VV1" s="135"/>
      <c r="VW1" s="135"/>
      <c r="VX1" s="135"/>
      <c r="VY1" s="135"/>
      <c r="VZ1" s="135"/>
      <c r="WA1" s="135"/>
      <c r="WB1" s="135"/>
      <c r="WC1" s="135"/>
      <c r="WD1" s="135"/>
      <c r="WE1" s="135"/>
      <c r="WF1" s="135"/>
      <c r="WG1" s="135"/>
      <c r="WH1" s="135"/>
      <c r="WI1" s="135"/>
      <c r="WJ1" s="135"/>
      <c r="WK1" s="135"/>
      <c r="WL1" s="135"/>
      <c r="WM1" s="135"/>
      <c r="WN1" s="135"/>
      <c r="WO1" s="135"/>
      <c r="WP1" s="135"/>
      <c r="WQ1" s="135"/>
      <c r="WR1" s="135"/>
      <c r="WS1" s="135"/>
      <c r="WT1" s="135"/>
      <c r="WU1" s="135"/>
      <c r="WV1" s="135"/>
      <c r="WW1" s="135"/>
      <c r="WX1" s="135"/>
      <c r="WY1" s="135"/>
      <c r="WZ1" s="135"/>
      <c r="XA1" s="135"/>
      <c r="XB1" s="135"/>
      <c r="XC1" s="135"/>
      <c r="XD1" s="135"/>
      <c r="XE1" s="135"/>
      <c r="XF1" s="135"/>
      <c r="XG1" s="135"/>
      <c r="XH1" s="135"/>
      <c r="XI1" s="135"/>
      <c r="XJ1" s="135"/>
      <c r="XK1" s="135"/>
      <c r="XL1" s="135"/>
      <c r="XM1" s="135"/>
      <c r="XN1" s="135"/>
      <c r="XO1" s="135"/>
      <c r="XP1" s="135"/>
      <c r="XQ1" s="135"/>
      <c r="XR1" s="135"/>
      <c r="XS1" s="135"/>
      <c r="XT1" s="135"/>
      <c r="XU1" s="135"/>
      <c r="XV1" s="135"/>
      <c r="XW1" s="135"/>
      <c r="XX1" s="135"/>
      <c r="XY1" s="135"/>
      <c r="XZ1" s="135"/>
      <c r="YA1" s="135"/>
      <c r="YB1" s="135"/>
      <c r="YC1" s="135"/>
      <c r="YD1" s="135"/>
      <c r="YE1" s="135"/>
      <c r="YF1" s="135"/>
      <c r="YG1" s="135"/>
      <c r="YH1" s="135"/>
      <c r="YI1" s="135"/>
      <c r="YJ1" s="135"/>
      <c r="YK1" s="135"/>
      <c r="YL1" s="135"/>
      <c r="YM1" s="135"/>
      <c r="YN1" s="135"/>
      <c r="YO1" s="135"/>
      <c r="YP1" s="135"/>
      <c r="YQ1" s="135"/>
      <c r="YR1" s="135"/>
      <c r="YS1" s="135"/>
      <c r="YT1" s="135"/>
      <c r="YU1" s="135"/>
      <c r="YV1" s="135"/>
      <c r="YW1" s="135"/>
      <c r="YX1" s="135"/>
      <c r="YY1" s="135"/>
      <c r="YZ1" s="135"/>
      <c r="ZA1" s="135"/>
      <c r="ZB1" s="135"/>
      <c r="ZC1" s="135"/>
      <c r="ZD1" s="135"/>
      <c r="ZE1" s="135"/>
      <c r="ZF1" s="135"/>
      <c r="ZG1" s="135"/>
      <c r="ZH1" s="135"/>
      <c r="ZI1" s="135"/>
      <c r="ZJ1" s="135"/>
      <c r="ZK1" s="135"/>
      <c r="ZL1" s="135"/>
      <c r="ZM1" s="135"/>
      <c r="ZN1" s="135"/>
      <c r="ZO1" s="135"/>
      <c r="ZP1" s="135"/>
      <c r="ZQ1" s="135"/>
      <c r="ZR1" s="135"/>
      <c r="ZS1" s="135"/>
      <c r="ZT1" s="135"/>
      <c r="ZU1" s="135"/>
      <c r="ZV1" s="135"/>
      <c r="ZW1" s="135"/>
      <c r="ZX1" s="135"/>
      <c r="ZY1" s="135"/>
      <c r="ZZ1" s="135"/>
      <c r="AAA1" s="135"/>
      <c r="AAB1" s="135"/>
      <c r="AAC1" s="135"/>
      <c r="AAD1" s="135"/>
      <c r="AAE1" s="135"/>
      <c r="AAF1" s="135"/>
      <c r="AAG1" s="135"/>
      <c r="AAH1" s="135"/>
      <c r="AAI1" s="135"/>
      <c r="AAJ1" s="135"/>
      <c r="AAK1" s="135"/>
      <c r="AAL1" s="135"/>
      <c r="AAM1" s="135"/>
      <c r="AAN1" s="135"/>
      <c r="AAO1" s="135"/>
      <c r="AAP1" s="135"/>
      <c r="AAQ1" s="135"/>
      <c r="AAR1" s="135"/>
      <c r="AAS1" s="135"/>
      <c r="AAT1" s="135"/>
      <c r="AAU1" s="135"/>
      <c r="AAV1" s="135"/>
      <c r="AAW1" s="135"/>
      <c r="AAX1" s="135"/>
    </row>
    <row r="2" spans="1:726" s="130" customFormat="1" ht="57.75" customHeight="1" thickTop="1" thickBot="1">
      <c r="A2" s="762" t="s">
        <v>557</v>
      </c>
      <c r="B2" s="763"/>
      <c r="C2" s="763"/>
      <c r="D2" s="763"/>
      <c r="E2" s="763"/>
      <c r="F2" s="763"/>
      <c r="G2" s="763"/>
      <c r="H2" s="763"/>
      <c r="I2" s="763"/>
      <c r="J2" s="763"/>
      <c r="K2" s="763"/>
      <c r="L2" s="763"/>
      <c r="M2" s="763"/>
      <c r="N2" s="763"/>
      <c r="O2" s="763"/>
      <c r="P2" s="763"/>
      <c r="Q2" s="763"/>
      <c r="R2" s="763"/>
      <c r="S2" s="763"/>
      <c r="T2" s="763"/>
      <c r="U2" s="763"/>
      <c r="V2" s="763"/>
      <c r="W2" s="763"/>
      <c r="X2" s="763"/>
      <c r="Y2" s="763"/>
      <c r="Z2" s="763"/>
      <c r="AA2" s="763"/>
      <c r="AB2" s="763"/>
      <c r="AC2" s="764"/>
      <c r="BJ2" s="261"/>
      <c r="DJ2" s="753"/>
    </row>
    <row r="3" spans="1:726" s="130" customFormat="1" ht="96" customHeight="1" thickTop="1">
      <c r="A3" s="656" t="s">
        <v>0</v>
      </c>
      <c r="B3" s="656" t="s">
        <v>343</v>
      </c>
      <c r="C3" s="656" t="s">
        <v>1</v>
      </c>
      <c r="D3" s="657" t="s">
        <v>2</v>
      </c>
      <c r="E3" s="656" t="s">
        <v>3</v>
      </c>
      <c r="F3" s="658" t="s">
        <v>370</v>
      </c>
      <c r="G3" s="658" t="s">
        <v>371</v>
      </c>
      <c r="H3" s="656" t="s">
        <v>4</v>
      </c>
      <c r="I3" s="656" t="s">
        <v>131</v>
      </c>
      <c r="J3" s="658" t="s">
        <v>342</v>
      </c>
      <c r="K3" s="659" t="s">
        <v>341</v>
      </c>
      <c r="L3" s="658" t="s">
        <v>372</v>
      </c>
      <c r="M3" s="658" t="s">
        <v>339</v>
      </c>
      <c r="N3" s="656" t="s">
        <v>259</v>
      </c>
      <c r="O3" s="660" t="s">
        <v>340</v>
      </c>
      <c r="P3" s="661" t="s">
        <v>349</v>
      </c>
      <c r="Q3" s="662" t="s">
        <v>260</v>
      </c>
      <c r="R3" s="314" t="s">
        <v>338</v>
      </c>
      <c r="BJ3" s="261"/>
      <c r="DJ3" s="754"/>
    </row>
    <row r="4" spans="1:726" s="46" customFormat="1" ht="0.75" customHeight="1" thickBot="1">
      <c r="A4" s="128">
        <v>1</v>
      </c>
      <c r="B4" s="128">
        <v>2</v>
      </c>
      <c r="C4" s="128">
        <v>3</v>
      </c>
      <c r="D4" s="128">
        <v>4</v>
      </c>
      <c r="E4" s="128">
        <v>5</v>
      </c>
      <c r="F4" s="128">
        <v>6</v>
      </c>
      <c r="G4" s="128">
        <v>7</v>
      </c>
      <c r="H4" s="128">
        <v>8</v>
      </c>
      <c r="I4" s="128">
        <v>9</v>
      </c>
      <c r="J4" s="128">
        <v>10</v>
      </c>
      <c r="K4" s="128">
        <v>11</v>
      </c>
      <c r="L4" s="128">
        <v>12</v>
      </c>
      <c r="M4" s="128">
        <v>13</v>
      </c>
      <c r="N4" s="128">
        <v>14</v>
      </c>
      <c r="O4" s="128">
        <v>15</v>
      </c>
      <c r="P4" s="128">
        <v>16</v>
      </c>
      <c r="Q4" s="266">
        <v>17</v>
      </c>
      <c r="R4" s="515">
        <v>18</v>
      </c>
      <c r="S4" s="131"/>
      <c r="T4" s="131"/>
      <c r="U4" s="131"/>
      <c r="V4" s="131"/>
      <c r="W4" s="131"/>
      <c r="X4" s="131"/>
      <c r="Y4" s="131"/>
      <c r="Z4" s="131"/>
      <c r="AA4" s="131"/>
      <c r="AB4" s="131"/>
      <c r="AC4" s="131"/>
      <c r="AD4" s="131"/>
      <c r="AE4" s="131"/>
      <c r="AF4" s="131"/>
      <c r="AG4" s="131"/>
      <c r="AH4" s="131"/>
      <c r="AI4" s="131"/>
      <c r="AJ4" s="131"/>
      <c r="AK4" s="131"/>
      <c r="AL4" s="131"/>
      <c r="AM4" s="131"/>
      <c r="AN4" s="131"/>
      <c r="AO4" s="131"/>
      <c r="AP4" s="131"/>
      <c r="AQ4" s="131"/>
      <c r="AR4" s="131"/>
      <c r="AS4" s="131"/>
      <c r="AT4" s="131"/>
      <c r="AU4" s="131"/>
      <c r="AV4" s="131"/>
      <c r="AW4" s="131"/>
      <c r="AX4" s="131"/>
      <c r="AY4" s="131"/>
      <c r="AZ4" s="131"/>
      <c r="BA4" s="131"/>
      <c r="BB4" s="131"/>
      <c r="BC4" s="131"/>
      <c r="BD4" s="131"/>
      <c r="BE4" s="131"/>
      <c r="BF4" s="131"/>
      <c r="BG4" s="131"/>
      <c r="BH4" s="131"/>
      <c r="BI4" s="131"/>
      <c r="BJ4" s="262"/>
      <c r="BK4" s="131"/>
      <c r="BL4" s="131"/>
      <c r="BM4" s="131"/>
      <c r="BN4" s="131"/>
      <c r="BO4" s="131"/>
      <c r="BP4" s="131"/>
      <c r="BQ4" s="131"/>
      <c r="BR4" s="131"/>
      <c r="BS4" s="131"/>
      <c r="BT4" s="131"/>
      <c r="BU4" s="131"/>
      <c r="BV4" s="131"/>
      <c r="BW4" s="131"/>
      <c r="BX4" s="131"/>
      <c r="BY4" s="131"/>
      <c r="BZ4" s="131"/>
      <c r="CA4" s="131"/>
      <c r="CB4" s="131"/>
      <c r="CC4" s="131"/>
      <c r="CD4" s="131"/>
      <c r="CE4" s="131"/>
      <c r="CF4" s="131"/>
      <c r="CG4" s="131"/>
      <c r="CH4" s="131"/>
      <c r="CI4" s="131"/>
      <c r="CJ4" s="131"/>
      <c r="CK4" s="131"/>
      <c r="CL4" s="131"/>
      <c r="CM4" s="131"/>
      <c r="CN4" s="131"/>
      <c r="CO4" s="131"/>
      <c r="CP4" s="131"/>
      <c r="CQ4" s="131"/>
      <c r="CR4" s="131"/>
      <c r="CS4" s="131"/>
      <c r="CT4" s="131"/>
      <c r="CU4" s="131"/>
      <c r="CV4" s="131"/>
      <c r="CW4" s="131"/>
      <c r="CX4" s="131"/>
      <c r="CY4" s="131"/>
      <c r="CZ4" s="131"/>
      <c r="DA4" s="131"/>
      <c r="DB4" s="131"/>
      <c r="DC4" s="131"/>
      <c r="DD4" s="131"/>
      <c r="DE4" s="131"/>
      <c r="DF4" s="131"/>
      <c r="DG4" s="131"/>
      <c r="DH4" s="131"/>
      <c r="DI4" s="131"/>
      <c r="DJ4" s="262"/>
      <c r="DK4" s="131"/>
      <c r="DL4" s="131"/>
      <c r="DM4" s="131"/>
      <c r="DN4" s="131"/>
      <c r="DO4" s="131"/>
      <c r="DP4" s="131"/>
      <c r="DQ4" s="131"/>
      <c r="DR4" s="131"/>
      <c r="DS4" s="131"/>
      <c r="DT4" s="131"/>
      <c r="DU4" s="131"/>
      <c r="DV4" s="131"/>
      <c r="DW4" s="131"/>
      <c r="DX4" s="131"/>
      <c r="DY4" s="131"/>
      <c r="DZ4" s="131"/>
      <c r="EA4" s="131"/>
      <c r="EB4" s="131"/>
      <c r="EC4" s="131"/>
      <c r="ED4" s="131"/>
      <c r="EE4" s="131"/>
      <c r="EF4" s="131"/>
      <c r="EG4" s="131"/>
      <c r="EH4" s="131"/>
      <c r="EI4" s="131"/>
      <c r="EJ4" s="131"/>
      <c r="EK4" s="131"/>
      <c r="EL4" s="131"/>
      <c r="EM4" s="131"/>
      <c r="EN4" s="131"/>
      <c r="EO4" s="131"/>
      <c r="EP4" s="131"/>
      <c r="EQ4" s="131"/>
      <c r="ER4" s="131"/>
      <c r="ES4" s="131"/>
      <c r="ET4" s="131"/>
      <c r="EU4" s="131"/>
      <c r="EV4" s="131"/>
      <c r="EW4" s="131"/>
      <c r="EX4" s="131"/>
      <c r="EY4" s="131"/>
      <c r="EZ4" s="131"/>
      <c r="FA4" s="131"/>
      <c r="FB4" s="131"/>
      <c r="FC4" s="131"/>
      <c r="FD4" s="131"/>
      <c r="FE4" s="131"/>
      <c r="FF4" s="131"/>
      <c r="FG4" s="131"/>
      <c r="FH4" s="131"/>
      <c r="FI4" s="131"/>
      <c r="FJ4" s="131"/>
      <c r="FK4" s="131"/>
      <c r="FL4" s="131"/>
      <c r="FM4" s="131"/>
      <c r="FN4" s="131"/>
      <c r="FO4" s="131"/>
      <c r="FP4" s="131"/>
      <c r="FQ4" s="131"/>
      <c r="FR4" s="131"/>
      <c r="FS4" s="131"/>
      <c r="FT4" s="131"/>
      <c r="FU4" s="131"/>
      <c r="FV4" s="131"/>
      <c r="FW4" s="131"/>
      <c r="FX4" s="131"/>
      <c r="FY4" s="131"/>
      <c r="FZ4" s="131"/>
      <c r="GA4" s="131"/>
      <c r="GB4" s="131"/>
      <c r="GC4" s="131"/>
      <c r="GD4" s="131"/>
      <c r="GE4" s="131"/>
      <c r="GF4" s="131"/>
      <c r="GG4" s="131"/>
      <c r="GH4" s="131"/>
      <c r="GI4" s="131"/>
      <c r="GJ4" s="131"/>
      <c r="GK4" s="131"/>
      <c r="GL4" s="131"/>
      <c r="GM4" s="131"/>
      <c r="GN4" s="131"/>
      <c r="GO4" s="131"/>
      <c r="GP4" s="131"/>
      <c r="GQ4" s="131"/>
      <c r="GR4" s="131"/>
      <c r="GS4" s="131"/>
      <c r="GT4" s="131"/>
      <c r="GU4" s="131"/>
      <c r="GV4" s="131"/>
      <c r="GW4" s="131"/>
      <c r="GX4" s="131"/>
      <c r="GY4" s="131"/>
      <c r="GZ4" s="131"/>
      <c r="HA4" s="131"/>
      <c r="HB4" s="131"/>
      <c r="HC4" s="131"/>
      <c r="HD4" s="131"/>
      <c r="HE4" s="131"/>
      <c r="HF4" s="131"/>
      <c r="HG4" s="131"/>
      <c r="HH4" s="131"/>
      <c r="HI4" s="131"/>
      <c r="HJ4" s="131"/>
      <c r="HK4" s="131"/>
      <c r="HL4" s="131"/>
      <c r="HM4" s="131"/>
      <c r="HN4" s="131"/>
      <c r="HO4" s="131"/>
      <c r="HP4" s="131"/>
      <c r="HQ4" s="131"/>
      <c r="HR4" s="131"/>
      <c r="HS4" s="131"/>
      <c r="HT4" s="131"/>
      <c r="HU4" s="131"/>
      <c r="HV4" s="131"/>
      <c r="HW4" s="131"/>
      <c r="HX4" s="131"/>
      <c r="HY4" s="131"/>
      <c r="HZ4" s="131"/>
      <c r="IA4" s="131"/>
      <c r="IB4" s="131"/>
      <c r="IC4" s="131"/>
      <c r="ID4" s="131"/>
      <c r="IE4" s="131"/>
      <c r="IF4" s="131"/>
      <c r="IG4" s="131"/>
      <c r="IH4" s="131"/>
      <c r="II4" s="131"/>
      <c r="IJ4" s="131"/>
      <c r="IK4" s="131"/>
      <c r="IL4" s="131"/>
      <c r="IM4" s="131"/>
      <c r="IN4" s="131"/>
      <c r="IO4" s="131"/>
      <c r="IP4" s="131"/>
      <c r="IQ4" s="131"/>
      <c r="IR4" s="131"/>
      <c r="IS4" s="131"/>
      <c r="IT4" s="131"/>
      <c r="IU4" s="131"/>
      <c r="IV4" s="131"/>
      <c r="IW4" s="131"/>
      <c r="IX4" s="131"/>
      <c r="IY4" s="131"/>
      <c r="IZ4" s="131"/>
      <c r="JA4" s="131"/>
      <c r="JB4" s="131"/>
      <c r="JC4" s="131"/>
      <c r="JD4" s="131"/>
      <c r="JE4" s="131"/>
      <c r="JF4" s="131"/>
      <c r="JG4" s="131"/>
      <c r="JH4" s="131"/>
      <c r="JI4" s="131"/>
      <c r="JJ4" s="131"/>
      <c r="JK4" s="131"/>
      <c r="JL4" s="131"/>
      <c r="JM4" s="131"/>
      <c r="JN4" s="131"/>
      <c r="JO4" s="131"/>
      <c r="JP4" s="131"/>
      <c r="JQ4" s="131"/>
      <c r="JR4" s="131"/>
      <c r="JS4" s="131"/>
      <c r="JT4" s="131"/>
      <c r="JU4" s="131"/>
      <c r="JV4" s="131"/>
      <c r="JW4" s="131"/>
      <c r="JX4" s="131"/>
      <c r="JY4" s="131"/>
      <c r="JZ4" s="131"/>
      <c r="KA4" s="131"/>
      <c r="KB4" s="131"/>
      <c r="KC4" s="131"/>
      <c r="KD4" s="131"/>
      <c r="KE4" s="131"/>
      <c r="KF4" s="131"/>
      <c r="KG4" s="131"/>
      <c r="KH4" s="131"/>
      <c r="KI4" s="131"/>
      <c r="KJ4" s="131"/>
      <c r="KK4" s="131"/>
      <c r="KL4" s="131"/>
      <c r="KM4" s="131"/>
      <c r="KN4" s="131"/>
      <c r="KO4" s="131"/>
      <c r="KP4" s="131"/>
      <c r="KQ4" s="131"/>
      <c r="KR4" s="131"/>
      <c r="KS4" s="131"/>
      <c r="KT4" s="131"/>
      <c r="KU4" s="131"/>
      <c r="KV4" s="131"/>
      <c r="KW4" s="131"/>
      <c r="KX4" s="131"/>
      <c r="KY4" s="131"/>
      <c r="KZ4" s="131"/>
      <c r="LA4" s="131"/>
      <c r="LB4" s="131"/>
      <c r="LC4" s="131"/>
      <c r="LD4" s="131"/>
      <c r="LE4" s="131"/>
      <c r="LF4" s="131"/>
      <c r="LG4" s="131"/>
      <c r="LH4" s="131"/>
      <c r="LI4" s="131"/>
      <c r="LJ4" s="131"/>
      <c r="LK4" s="131"/>
      <c r="LL4" s="131"/>
      <c r="LM4" s="131"/>
      <c r="LN4" s="131"/>
      <c r="LO4" s="131"/>
      <c r="LP4" s="131"/>
      <c r="LQ4" s="131"/>
      <c r="LR4" s="131"/>
      <c r="LS4" s="131"/>
      <c r="LT4" s="131"/>
      <c r="LU4" s="131"/>
      <c r="LV4" s="131"/>
      <c r="LW4" s="131"/>
      <c r="LX4" s="131"/>
      <c r="LY4" s="131"/>
      <c r="LZ4" s="131"/>
      <c r="MA4" s="131"/>
      <c r="MB4" s="131"/>
      <c r="MC4" s="131"/>
      <c r="MD4" s="131"/>
      <c r="ME4" s="131"/>
      <c r="MF4" s="131"/>
      <c r="MG4" s="131"/>
      <c r="MH4" s="131"/>
      <c r="MI4" s="131"/>
      <c r="MJ4" s="131"/>
      <c r="MK4" s="131"/>
      <c r="ML4" s="131"/>
      <c r="MM4" s="131"/>
      <c r="MN4" s="131"/>
      <c r="MO4" s="131"/>
      <c r="MP4" s="131"/>
      <c r="MQ4" s="131"/>
      <c r="MR4" s="131"/>
      <c r="MS4" s="131"/>
      <c r="MT4" s="131"/>
      <c r="MU4" s="131"/>
      <c r="MV4" s="131"/>
      <c r="MW4" s="131"/>
      <c r="MX4" s="131"/>
      <c r="MY4" s="131"/>
      <c r="MZ4" s="131"/>
      <c r="NA4" s="131"/>
      <c r="NB4" s="131"/>
      <c r="NC4" s="131"/>
      <c r="ND4" s="131"/>
      <c r="NE4" s="131"/>
      <c r="NF4" s="131"/>
      <c r="NG4" s="131"/>
      <c r="NH4" s="131"/>
      <c r="NI4" s="131"/>
      <c r="NJ4" s="131"/>
      <c r="NK4" s="131"/>
      <c r="NL4" s="131"/>
      <c r="NM4" s="131"/>
      <c r="NN4" s="131"/>
      <c r="NO4" s="131"/>
      <c r="NP4" s="131"/>
      <c r="NQ4" s="131"/>
      <c r="NR4" s="131"/>
      <c r="NS4" s="131"/>
      <c r="NT4" s="131"/>
      <c r="NU4" s="131"/>
      <c r="NV4" s="131"/>
      <c r="NW4" s="131"/>
      <c r="NX4" s="131"/>
      <c r="NY4" s="131"/>
      <c r="NZ4" s="131"/>
      <c r="OA4" s="131"/>
      <c r="OB4" s="131"/>
      <c r="OC4" s="131"/>
      <c r="OD4" s="131"/>
      <c r="OE4" s="131"/>
      <c r="OF4" s="131"/>
      <c r="OG4" s="131"/>
      <c r="OH4" s="131"/>
      <c r="OI4" s="131"/>
      <c r="OJ4" s="131"/>
      <c r="OK4" s="131"/>
      <c r="OL4" s="131"/>
      <c r="OM4" s="131"/>
      <c r="ON4" s="131"/>
      <c r="OO4" s="131"/>
      <c r="OP4" s="131"/>
      <c r="OQ4" s="131"/>
      <c r="OR4" s="131"/>
      <c r="OS4" s="131"/>
      <c r="OT4" s="131"/>
      <c r="OU4" s="131"/>
      <c r="OV4" s="131"/>
      <c r="OW4" s="131"/>
      <c r="OX4" s="131"/>
      <c r="OY4" s="131"/>
      <c r="OZ4" s="131"/>
      <c r="PA4" s="131"/>
      <c r="PB4" s="131"/>
      <c r="PC4" s="131"/>
      <c r="PD4" s="131"/>
      <c r="PE4" s="131"/>
      <c r="PF4" s="131"/>
      <c r="PG4" s="131"/>
      <c r="PH4" s="131"/>
      <c r="PI4" s="131"/>
      <c r="PJ4" s="131"/>
      <c r="PK4" s="131"/>
      <c r="PL4" s="131"/>
      <c r="PM4" s="131"/>
      <c r="PN4" s="131"/>
      <c r="PO4" s="131"/>
      <c r="PP4" s="131"/>
      <c r="PQ4" s="131"/>
      <c r="PR4" s="131"/>
      <c r="PS4" s="131"/>
      <c r="PT4" s="131"/>
      <c r="PU4" s="131"/>
      <c r="PV4" s="131"/>
      <c r="PW4" s="131"/>
      <c r="PX4" s="131"/>
      <c r="PY4" s="131"/>
      <c r="PZ4" s="131"/>
      <c r="QA4" s="131"/>
      <c r="QB4" s="131"/>
      <c r="QC4" s="131"/>
      <c r="QD4" s="131"/>
      <c r="QE4" s="131"/>
      <c r="QF4" s="131"/>
      <c r="QG4" s="131"/>
      <c r="QH4" s="131"/>
      <c r="QI4" s="131"/>
      <c r="QJ4" s="131"/>
      <c r="QK4" s="131"/>
      <c r="QL4" s="131"/>
      <c r="QM4" s="131"/>
      <c r="QN4" s="131"/>
      <c r="QO4" s="131"/>
      <c r="QP4" s="131"/>
      <c r="QQ4" s="131"/>
      <c r="QR4" s="131"/>
      <c r="QS4" s="131"/>
      <c r="QT4" s="131"/>
      <c r="QU4" s="131"/>
      <c r="QV4" s="131"/>
      <c r="QW4" s="131"/>
      <c r="QX4" s="131"/>
      <c r="QY4" s="131"/>
      <c r="QZ4" s="131"/>
      <c r="RA4" s="131"/>
      <c r="RB4" s="131"/>
      <c r="RC4" s="131"/>
      <c r="RD4" s="131"/>
      <c r="RE4" s="131"/>
      <c r="RF4" s="131"/>
      <c r="RG4" s="131"/>
      <c r="RH4" s="131"/>
      <c r="RI4" s="131"/>
      <c r="RJ4" s="131"/>
      <c r="RK4" s="131"/>
      <c r="RL4" s="131"/>
      <c r="RM4" s="131"/>
      <c r="RN4" s="131"/>
      <c r="RO4" s="131"/>
      <c r="RP4" s="131"/>
      <c r="RQ4" s="131"/>
      <c r="RR4" s="131"/>
      <c r="RS4" s="131"/>
      <c r="RT4" s="131"/>
      <c r="RU4" s="131"/>
      <c r="RV4" s="131"/>
      <c r="RW4" s="131"/>
      <c r="RX4" s="131"/>
      <c r="RY4" s="131"/>
      <c r="RZ4" s="131"/>
      <c r="SA4" s="131"/>
      <c r="SB4" s="131"/>
      <c r="SC4" s="131"/>
      <c r="SD4" s="131"/>
      <c r="SE4" s="131"/>
      <c r="SF4" s="131"/>
      <c r="SG4" s="131"/>
      <c r="SH4" s="131"/>
      <c r="SI4" s="131"/>
      <c r="SJ4" s="131"/>
      <c r="SK4" s="131"/>
      <c r="SL4" s="131"/>
      <c r="SM4" s="131"/>
      <c r="SN4" s="131"/>
      <c r="SO4" s="131"/>
      <c r="SP4" s="131"/>
      <c r="SQ4" s="131"/>
      <c r="SR4" s="131"/>
      <c r="SS4" s="131"/>
      <c r="ST4" s="131"/>
      <c r="SU4" s="131"/>
      <c r="SV4" s="131"/>
      <c r="SW4" s="131"/>
      <c r="SX4" s="131"/>
      <c r="SY4" s="131"/>
      <c r="SZ4" s="131"/>
      <c r="TA4" s="131"/>
      <c r="TB4" s="131"/>
      <c r="TC4" s="131"/>
      <c r="TD4" s="131"/>
      <c r="TE4" s="131"/>
      <c r="TF4" s="131"/>
      <c r="TG4" s="131"/>
      <c r="TH4" s="131"/>
      <c r="TI4" s="131"/>
      <c r="TJ4" s="131"/>
      <c r="TK4" s="131"/>
      <c r="TL4" s="131"/>
      <c r="TM4" s="131"/>
      <c r="TN4" s="131"/>
      <c r="TO4" s="131"/>
      <c r="TP4" s="131"/>
      <c r="TQ4" s="131"/>
      <c r="TR4" s="131"/>
      <c r="TS4" s="131"/>
      <c r="TT4" s="131"/>
      <c r="TU4" s="131"/>
      <c r="TV4" s="131"/>
      <c r="TW4" s="131"/>
      <c r="TX4" s="131"/>
      <c r="TY4" s="131"/>
      <c r="TZ4" s="131"/>
      <c r="UA4" s="131"/>
      <c r="UB4" s="131"/>
      <c r="UC4" s="131"/>
      <c r="UD4" s="131"/>
      <c r="UE4" s="131"/>
      <c r="UF4" s="131"/>
      <c r="UG4" s="131"/>
      <c r="UH4" s="131"/>
      <c r="UI4" s="131"/>
      <c r="UJ4" s="131"/>
      <c r="UK4" s="131"/>
      <c r="UL4" s="131"/>
      <c r="UM4" s="131"/>
      <c r="UN4" s="131"/>
      <c r="UO4" s="131"/>
      <c r="UP4" s="131"/>
      <c r="UQ4" s="131"/>
      <c r="UR4" s="131"/>
      <c r="US4" s="131"/>
      <c r="UT4" s="131"/>
      <c r="UU4" s="131"/>
      <c r="UV4" s="131"/>
      <c r="UW4" s="131"/>
      <c r="UX4" s="131"/>
      <c r="UY4" s="131"/>
      <c r="UZ4" s="131"/>
      <c r="VA4" s="131"/>
      <c r="VB4" s="131"/>
      <c r="VC4" s="131"/>
      <c r="VD4" s="131"/>
      <c r="VE4" s="131"/>
      <c r="VF4" s="131"/>
      <c r="VG4" s="131"/>
      <c r="VH4" s="131"/>
      <c r="VI4" s="131"/>
      <c r="VJ4" s="131"/>
      <c r="VK4" s="131"/>
      <c r="VL4" s="131"/>
      <c r="VM4" s="131"/>
      <c r="VN4" s="131"/>
      <c r="VO4" s="131"/>
      <c r="VP4" s="131"/>
      <c r="VQ4" s="131"/>
      <c r="VR4" s="131"/>
      <c r="VS4" s="131"/>
      <c r="VT4" s="131"/>
      <c r="VU4" s="131"/>
      <c r="VV4" s="131"/>
      <c r="VW4" s="131"/>
      <c r="VX4" s="131"/>
      <c r="VY4" s="131"/>
      <c r="VZ4" s="131"/>
      <c r="WA4" s="131"/>
      <c r="WB4" s="131"/>
      <c r="WC4" s="131"/>
      <c r="WD4" s="131"/>
      <c r="WE4" s="131"/>
      <c r="WF4" s="131"/>
      <c r="WG4" s="131"/>
      <c r="WH4" s="131"/>
      <c r="WI4" s="131"/>
      <c r="WJ4" s="131"/>
      <c r="WK4" s="131"/>
      <c r="WL4" s="131"/>
      <c r="WM4" s="131"/>
      <c r="WN4" s="131"/>
      <c r="WO4" s="131"/>
      <c r="WP4" s="131"/>
      <c r="WQ4" s="131"/>
      <c r="WR4" s="131"/>
      <c r="WS4" s="131"/>
      <c r="WT4" s="131"/>
      <c r="WU4" s="131"/>
      <c r="WV4" s="131"/>
      <c r="WW4" s="131"/>
      <c r="WX4" s="131"/>
      <c r="WY4" s="131"/>
      <c r="WZ4" s="131"/>
      <c r="XA4" s="131"/>
      <c r="XB4" s="131"/>
      <c r="XC4" s="131"/>
      <c r="XD4" s="131"/>
      <c r="XE4" s="131"/>
      <c r="XF4" s="131"/>
      <c r="XG4" s="131"/>
      <c r="XH4" s="131"/>
      <c r="XI4" s="131"/>
      <c r="XJ4" s="131"/>
      <c r="XK4" s="131"/>
      <c r="XL4" s="131"/>
      <c r="XM4" s="131"/>
      <c r="XN4" s="131"/>
      <c r="XO4" s="131"/>
      <c r="XP4" s="131"/>
      <c r="XQ4" s="131"/>
      <c r="XR4" s="131"/>
      <c r="XS4" s="131"/>
      <c r="XT4" s="131"/>
      <c r="XU4" s="131"/>
      <c r="XV4" s="131"/>
      <c r="XW4" s="131"/>
      <c r="XX4" s="131"/>
      <c r="XY4" s="131"/>
      <c r="XZ4" s="131"/>
      <c r="YA4" s="131"/>
      <c r="YB4" s="131"/>
      <c r="YC4" s="131"/>
      <c r="YD4" s="131"/>
      <c r="YE4" s="131"/>
      <c r="YF4" s="131"/>
      <c r="YG4" s="131"/>
      <c r="YH4" s="131"/>
      <c r="YI4" s="131"/>
      <c r="YJ4" s="131"/>
      <c r="YK4" s="131"/>
      <c r="YL4" s="131"/>
      <c r="YM4" s="131"/>
      <c r="YN4" s="131"/>
      <c r="YO4" s="131"/>
      <c r="YP4" s="131"/>
      <c r="YQ4" s="131"/>
      <c r="YR4" s="131"/>
      <c r="YS4" s="131"/>
      <c r="YT4" s="131"/>
      <c r="YU4" s="131"/>
      <c r="YV4" s="131"/>
      <c r="YW4" s="131"/>
      <c r="YX4" s="131"/>
      <c r="YY4" s="131"/>
      <c r="YZ4" s="131"/>
      <c r="ZA4" s="131"/>
      <c r="ZB4" s="131"/>
      <c r="ZC4" s="131"/>
      <c r="ZD4" s="131"/>
      <c r="ZE4" s="131"/>
      <c r="ZF4" s="131"/>
      <c r="ZG4" s="131"/>
      <c r="ZH4" s="131"/>
      <c r="ZI4" s="131"/>
      <c r="ZJ4" s="131"/>
      <c r="ZK4" s="131"/>
      <c r="ZL4" s="131"/>
      <c r="ZM4" s="131"/>
      <c r="ZN4" s="131"/>
      <c r="ZO4" s="131"/>
      <c r="ZP4" s="131"/>
      <c r="ZQ4" s="131"/>
      <c r="ZR4" s="131"/>
      <c r="ZS4" s="131"/>
      <c r="ZT4" s="131"/>
      <c r="ZU4" s="131"/>
      <c r="ZV4" s="131"/>
      <c r="ZW4" s="131"/>
      <c r="ZX4" s="131"/>
      <c r="ZY4" s="131"/>
      <c r="ZZ4" s="131"/>
      <c r="AAA4" s="131"/>
      <c r="AAB4" s="131"/>
      <c r="AAC4" s="131"/>
      <c r="AAD4" s="131"/>
      <c r="AAE4" s="131"/>
      <c r="AAF4" s="131"/>
      <c r="AAG4" s="131"/>
      <c r="AAH4" s="131"/>
      <c r="AAI4" s="131"/>
      <c r="AAJ4" s="131"/>
      <c r="AAK4" s="131"/>
      <c r="AAL4" s="131"/>
      <c r="AAM4" s="131"/>
      <c r="AAN4" s="131"/>
      <c r="AAO4" s="131"/>
      <c r="AAP4" s="131"/>
      <c r="AAQ4" s="131"/>
      <c r="AAR4" s="131"/>
      <c r="AAS4" s="131"/>
      <c r="AAT4" s="131"/>
      <c r="AAU4" s="131"/>
      <c r="AAV4" s="131"/>
      <c r="AAW4" s="131"/>
      <c r="AAX4" s="131"/>
    </row>
    <row r="5" spans="1:726" s="129" customFormat="1" ht="84.95" customHeight="1" thickBot="1">
      <c r="A5" s="520">
        <v>1</v>
      </c>
      <c r="B5" s="520">
        <v>1234</v>
      </c>
      <c r="C5" s="521" t="s">
        <v>502</v>
      </c>
      <c r="D5" s="521" t="s">
        <v>420</v>
      </c>
      <c r="E5" s="522" t="s">
        <v>334</v>
      </c>
      <c r="F5" s="522" t="s">
        <v>171</v>
      </c>
      <c r="G5" s="522" t="s">
        <v>172</v>
      </c>
      <c r="H5" s="523" t="s">
        <v>408</v>
      </c>
      <c r="I5" s="520">
        <v>9492940290</v>
      </c>
      <c r="J5" s="521"/>
      <c r="K5" s="524"/>
      <c r="L5" s="521" t="s">
        <v>268</v>
      </c>
      <c r="M5" s="521" t="s">
        <v>369</v>
      </c>
      <c r="N5" s="521" t="s">
        <v>367</v>
      </c>
      <c r="O5" s="521" t="s">
        <v>367</v>
      </c>
      <c r="P5" s="521" t="s">
        <v>368</v>
      </c>
      <c r="Q5" s="521" t="s">
        <v>368</v>
      </c>
      <c r="R5" s="525"/>
      <c r="S5" s="132"/>
      <c r="T5" s="132"/>
      <c r="U5" s="132"/>
      <c r="V5" s="132"/>
      <c r="W5" s="132"/>
      <c r="X5" s="132"/>
      <c r="Y5" s="132"/>
      <c r="Z5" s="132"/>
      <c r="AA5" s="132"/>
      <c r="AB5" s="132"/>
      <c r="AC5" s="132"/>
      <c r="AD5" s="132"/>
      <c r="AE5" s="132"/>
      <c r="AF5" s="132"/>
      <c r="AG5" s="132"/>
      <c r="AH5" s="132"/>
      <c r="AI5" s="132"/>
      <c r="AJ5" s="132"/>
      <c r="AK5" s="132"/>
      <c r="AL5" s="132"/>
      <c r="AM5" s="132"/>
      <c r="AN5" s="132"/>
      <c r="AO5" s="132"/>
      <c r="AP5" s="132"/>
      <c r="AQ5" s="132"/>
      <c r="AR5" s="132"/>
      <c r="AS5" s="132"/>
      <c r="AT5" s="132"/>
      <c r="AU5" s="132"/>
      <c r="AV5" s="132"/>
      <c r="AW5" s="132"/>
      <c r="AX5" s="132"/>
      <c r="AY5" s="132"/>
      <c r="AZ5" s="132"/>
      <c r="BA5" s="132"/>
      <c r="BB5" s="132"/>
      <c r="BC5" s="132"/>
      <c r="BD5" s="132"/>
      <c r="BE5" s="132"/>
      <c r="BF5" s="132"/>
      <c r="BG5" s="132"/>
      <c r="BH5" s="132"/>
      <c r="BI5" s="132"/>
      <c r="BJ5" s="263"/>
      <c r="BK5" s="132"/>
      <c r="BL5" s="132"/>
      <c r="BM5" s="132"/>
      <c r="BN5" s="132"/>
      <c r="BO5" s="132"/>
      <c r="BP5" s="132"/>
      <c r="BQ5" s="132"/>
      <c r="BR5" s="132"/>
      <c r="BS5" s="132"/>
      <c r="BT5" s="132"/>
      <c r="BU5" s="132"/>
      <c r="BV5" s="132"/>
      <c r="BW5" s="132"/>
      <c r="BX5" s="132"/>
      <c r="BY5" s="132"/>
      <c r="BZ5" s="132"/>
      <c r="CA5" s="132"/>
      <c r="CB5" s="132"/>
      <c r="CC5" s="132"/>
      <c r="CD5" s="132"/>
      <c r="CE5" s="132"/>
      <c r="CF5" s="132"/>
      <c r="CG5" s="132"/>
      <c r="CH5" s="132"/>
      <c r="CI5" s="132"/>
      <c r="CJ5" s="132"/>
      <c r="CK5" s="132"/>
      <c r="CL5" s="132"/>
      <c r="CM5" s="132"/>
      <c r="CN5" s="132"/>
      <c r="CO5" s="132"/>
      <c r="CP5" s="132"/>
      <c r="CQ5" s="132"/>
      <c r="CR5" s="132"/>
      <c r="CS5" s="132"/>
      <c r="CT5" s="132"/>
      <c r="CU5" s="132"/>
      <c r="CV5" s="132"/>
      <c r="CW5" s="132"/>
      <c r="CX5" s="132"/>
      <c r="CY5" s="132"/>
      <c r="CZ5" s="132"/>
      <c r="DA5" s="132"/>
      <c r="DB5" s="132"/>
      <c r="DC5" s="132"/>
      <c r="DD5" s="132"/>
      <c r="DE5" s="132"/>
      <c r="DF5" s="132"/>
      <c r="DG5" s="132"/>
      <c r="DH5" s="132"/>
      <c r="DI5" s="132"/>
      <c r="DJ5" s="263"/>
      <c r="DK5" s="132"/>
      <c r="DL5" s="132"/>
      <c r="DM5" s="132"/>
      <c r="DN5" s="132"/>
      <c r="DO5" s="132"/>
      <c r="DP5" s="132"/>
      <c r="DQ5" s="132"/>
      <c r="DR5" s="132"/>
      <c r="DS5" s="132"/>
      <c r="DT5" s="132"/>
      <c r="DU5" s="132"/>
      <c r="DV5" s="132"/>
      <c r="DW5" s="132"/>
      <c r="DX5" s="132"/>
      <c r="DY5" s="132"/>
      <c r="DZ5" s="132"/>
      <c r="EA5" s="132"/>
      <c r="EB5" s="132"/>
      <c r="EC5" s="132"/>
      <c r="ED5" s="132"/>
      <c r="EE5" s="132"/>
      <c r="EF5" s="132"/>
      <c r="EG5" s="132"/>
      <c r="EH5" s="132"/>
      <c r="EI5" s="132"/>
      <c r="EJ5" s="132"/>
      <c r="EK5" s="132"/>
      <c r="EL5" s="132"/>
      <c r="EM5" s="132"/>
      <c r="EN5" s="132"/>
      <c r="EO5" s="132"/>
      <c r="EP5" s="132"/>
      <c r="EQ5" s="132"/>
      <c r="ER5" s="132"/>
      <c r="ES5" s="132"/>
      <c r="ET5" s="132"/>
      <c r="EU5" s="132"/>
      <c r="EV5" s="132"/>
      <c r="EW5" s="132"/>
      <c r="EX5" s="132"/>
      <c r="EY5" s="132"/>
      <c r="EZ5" s="132"/>
      <c r="FA5" s="132"/>
      <c r="FB5" s="132"/>
      <c r="FC5" s="132"/>
      <c r="FD5" s="132"/>
      <c r="FE5" s="132"/>
      <c r="FF5" s="132"/>
      <c r="FG5" s="132"/>
      <c r="FH5" s="132"/>
      <c r="FI5" s="132"/>
      <c r="FJ5" s="132"/>
      <c r="FK5" s="132"/>
      <c r="FL5" s="132"/>
      <c r="FM5" s="132"/>
      <c r="FN5" s="132"/>
      <c r="FO5" s="132"/>
      <c r="FP5" s="132"/>
      <c r="FQ5" s="132"/>
      <c r="FR5" s="132"/>
      <c r="FS5" s="132"/>
      <c r="FT5" s="132"/>
      <c r="FU5" s="132"/>
      <c r="FV5" s="132"/>
      <c r="FW5" s="132"/>
      <c r="FX5" s="132"/>
      <c r="FY5" s="132"/>
      <c r="FZ5" s="132"/>
      <c r="GA5" s="132"/>
      <c r="GB5" s="132"/>
      <c r="GC5" s="132"/>
      <c r="GD5" s="132"/>
      <c r="GE5" s="132"/>
      <c r="GF5" s="132"/>
      <c r="GG5" s="132"/>
      <c r="GH5" s="132"/>
      <c r="GI5" s="132"/>
      <c r="GJ5" s="132"/>
      <c r="GK5" s="132"/>
      <c r="GL5" s="132"/>
      <c r="GM5" s="132"/>
      <c r="GN5" s="132"/>
      <c r="GO5" s="132"/>
      <c r="GP5" s="132"/>
      <c r="GQ5" s="132"/>
      <c r="GR5" s="132"/>
      <c r="GS5" s="132"/>
      <c r="GT5" s="132"/>
      <c r="GU5" s="132"/>
      <c r="GV5" s="132"/>
      <c r="GW5" s="132"/>
      <c r="GX5" s="132"/>
      <c r="GY5" s="132"/>
      <c r="GZ5" s="132"/>
      <c r="HA5" s="132"/>
      <c r="HB5" s="132"/>
      <c r="HC5" s="132"/>
      <c r="HD5" s="132"/>
      <c r="HE5" s="132"/>
      <c r="HF5" s="132"/>
      <c r="HG5" s="132"/>
      <c r="HH5" s="132"/>
      <c r="HI5" s="132"/>
      <c r="HJ5" s="132"/>
      <c r="HK5" s="132"/>
      <c r="HL5" s="132"/>
      <c r="HM5" s="132"/>
      <c r="HN5" s="132"/>
      <c r="HO5" s="132"/>
      <c r="HP5" s="132"/>
      <c r="HQ5" s="132"/>
      <c r="HR5" s="132"/>
      <c r="HS5" s="132"/>
      <c r="HT5" s="132"/>
      <c r="HU5" s="132"/>
      <c r="HV5" s="132"/>
      <c r="HW5" s="132"/>
      <c r="HX5" s="132"/>
      <c r="HY5" s="132"/>
      <c r="HZ5" s="132"/>
      <c r="IA5" s="132"/>
      <c r="IB5" s="132"/>
      <c r="IC5" s="132"/>
      <c r="ID5" s="132"/>
      <c r="IE5" s="132"/>
      <c r="IF5" s="132"/>
      <c r="IG5" s="132"/>
      <c r="IH5" s="132"/>
      <c r="II5" s="132"/>
      <c r="IJ5" s="132"/>
      <c r="IK5" s="132"/>
      <c r="IL5" s="132"/>
      <c r="IM5" s="132"/>
      <c r="IN5" s="132"/>
      <c r="IO5" s="132"/>
      <c r="IP5" s="132"/>
      <c r="IQ5" s="132"/>
      <c r="IR5" s="132"/>
      <c r="IS5" s="132"/>
      <c r="IT5" s="132"/>
      <c r="IU5" s="132"/>
      <c r="IV5" s="132"/>
      <c r="IW5" s="132"/>
      <c r="IX5" s="132"/>
      <c r="IY5" s="132"/>
      <c r="IZ5" s="132"/>
      <c r="JA5" s="132"/>
      <c r="JB5" s="132"/>
      <c r="JC5" s="132"/>
      <c r="JD5" s="132"/>
      <c r="JE5" s="132"/>
      <c r="JF5" s="132"/>
      <c r="JG5" s="132"/>
      <c r="JH5" s="132"/>
      <c r="JI5" s="132"/>
      <c r="JJ5" s="132"/>
      <c r="JK5" s="132"/>
      <c r="JL5" s="132"/>
      <c r="JM5" s="132"/>
      <c r="JN5" s="132"/>
      <c r="JO5" s="132"/>
      <c r="JP5" s="132"/>
      <c r="JQ5" s="132"/>
      <c r="JR5" s="132"/>
      <c r="JS5" s="132"/>
      <c r="JT5" s="132"/>
      <c r="JU5" s="132"/>
      <c r="JV5" s="132"/>
      <c r="JW5" s="132"/>
      <c r="JX5" s="132"/>
      <c r="JY5" s="132"/>
      <c r="JZ5" s="132"/>
      <c r="KA5" s="132"/>
      <c r="KB5" s="132"/>
      <c r="KC5" s="132"/>
      <c r="KD5" s="132"/>
      <c r="KE5" s="132"/>
      <c r="KF5" s="132"/>
      <c r="KG5" s="132"/>
      <c r="KH5" s="132"/>
      <c r="KI5" s="132"/>
      <c r="KJ5" s="132"/>
      <c r="KK5" s="132"/>
      <c r="KL5" s="132"/>
      <c r="KM5" s="132"/>
      <c r="KN5" s="132"/>
      <c r="KO5" s="132"/>
      <c r="KP5" s="132"/>
      <c r="KQ5" s="132"/>
      <c r="KR5" s="132"/>
      <c r="KS5" s="132"/>
      <c r="KT5" s="132"/>
      <c r="KU5" s="132"/>
      <c r="KV5" s="132"/>
      <c r="KW5" s="132"/>
      <c r="KX5" s="132"/>
      <c r="KY5" s="132"/>
      <c r="KZ5" s="132"/>
      <c r="LA5" s="132"/>
      <c r="LB5" s="132"/>
      <c r="LC5" s="132"/>
      <c r="LD5" s="132"/>
      <c r="LE5" s="132"/>
      <c r="LF5" s="132"/>
      <c r="LG5" s="132"/>
      <c r="LH5" s="132"/>
      <c r="LI5" s="132"/>
      <c r="LJ5" s="132"/>
      <c r="LK5" s="132"/>
      <c r="LL5" s="132"/>
      <c r="LM5" s="132"/>
      <c r="LN5" s="132"/>
      <c r="LO5" s="132"/>
      <c r="LP5" s="132"/>
      <c r="LQ5" s="132"/>
      <c r="LR5" s="132"/>
      <c r="LS5" s="132"/>
      <c r="LT5" s="132"/>
      <c r="LU5" s="132"/>
      <c r="LV5" s="132"/>
      <c r="LW5" s="132"/>
      <c r="LX5" s="132"/>
      <c r="LY5" s="132"/>
      <c r="LZ5" s="132"/>
      <c r="MA5" s="132"/>
      <c r="MB5" s="132"/>
      <c r="MC5" s="132"/>
      <c r="MD5" s="132"/>
      <c r="ME5" s="132"/>
      <c r="MF5" s="132"/>
      <c r="MG5" s="132"/>
      <c r="MH5" s="132"/>
      <c r="MI5" s="132"/>
      <c r="MJ5" s="132"/>
      <c r="MK5" s="132"/>
      <c r="ML5" s="132"/>
      <c r="MM5" s="132"/>
      <c r="MN5" s="132"/>
      <c r="MO5" s="132"/>
      <c r="MP5" s="132"/>
      <c r="MQ5" s="132"/>
      <c r="MR5" s="132"/>
      <c r="MS5" s="132"/>
      <c r="MT5" s="132"/>
      <c r="MU5" s="132"/>
      <c r="MV5" s="132"/>
      <c r="MW5" s="132"/>
      <c r="MX5" s="132"/>
      <c r="MY5" s="132"/>
      <c r="MZ5" s="132"/>
      <c r="NA5" s="132"/>
      <c r="NB5" s="132"/>
      <c r="NC5" s="132"/>
      <c r="ND5" s="132"/>
      <c r="NE5" s="132"/>
      <c r="NF5" s="132"/>
      <c r="NG5" s="132"/>
      <c r="NH5" s="132"/>
      <c r="NI5" s="132"/>
      <c r="NJ5" s="132"/>
      <c r="NK5" s="132"/>
      <c r="NL5" s="132"/>
      <c r="NM5" s="132"/>
      <c r="NN5" s="132"/>
      <c r="NO5" s="132"/>
      <c r="NP5" s="132"/>
      <c r="NQ5" s="132"/>
      <c r="NR5" s="132"/>
      <c r="NS5" s="132"/>
      <c r="NT5" s="132"/>
      <c r="NU5" s="132"/>
      <c r="NV5" s="132"/>
      <c r="NW5" s="132"/>
      <c r="NX5" s="132"/>
      <c r="NY5" s="132"/>
      <c r="NZ5" s="132"/>
      <c r="OA5" s="132"/>
      <c r="OB5" s="132"/>
      <c r="OC5" s="132"/>
      <c r="OD5" s="132"/>
      <c r="OE5" s="132"/>
      <c r="OF5" s="132"/>
      <c r="OG5" s="132"/>
      <c r="OH5" s="132"/>
      <c r="OI5" s="132"/>
      <c r="OJ5" s="132"/>
      <c r="OK5" s="132"/>
      <c r="OL5" s="132"/>
      <c r="OM5" s="132"/>
      <c r="ON5" s="132"/>
      <c r="OO5" s="132"/>
      <c r="OP5" s="132"/>
      <c r="OQ5" s="132"/>
      <c r="OR5" s="132"/>
      <c r="OS5" s="132"/>
      <c r="OT5" s="132"/>
      <c r="OU5" s="132"/>
      <c r="OV5" s="132"/>
      <c r="OW5" s="132"/>
      <c r="OX5" s="132"/>
      <c r="OY5" s="132"/>
      <c r="OZ5" s="132"/>
      <c r="PA5" s="132"/>
      <c r="PB5" s="132"/>
      <c r="PC5" s="132"/>
      <c r="PD5" s="132"/>
      <c r="PE5" s="132"/>
      <c r="PF5" s="132"/>
      <c r="PG5" s="132"/>
      <c r="PH5" s="132"/>
      <c r="PI5" s="132"/>
      <c r="PJ5" s="132"/>
      <c r="PK5" s="132"/>
      <c r="PL5" s="132"/>
      <c r="PM5" s="132"/>
      <c r="PN5" s="132"/>
      <c r="PO5" s="132"/>
      <c r="PP5" s="132"/>
      <c r="PQ5" s="132"/>
      <c r="PR5" s="132"/>
      <c r="PS5" s="132"/>
      <c r="PT5" s="132"/>
      <c r="PU5" s="132"/>
      <c r="PV5" s="132"/>
      <c r="PW5" s="132"/>
      <c r="PX5" s="132"/>
      <c r="PY5" s="132"/>
      <c r="PZ5" s="132"/>
      <c r="QA5" s="132"/>
      <c r="QB5" s="132"/>
      <c r="QC5" s="132"/>
      <c r="QD5" s="132"/>
      <c r="QE5" s="132"/>
      <c r="QF5" s="132"/>
      <c r="QG5" s="132"/>
      <c r="QH5" s="132"/>
      <c r="QI5" s="132"/>
      <c r="QJ5" s="132"/>
      <c r="QK5" s="132"/>
      <c r="QL5" s="132"/>
      <c r="QM5" s="132"/>
      <c r="QN5" s="132"/>
      <c r="QO5" s="132"/>
      <c r="QP5" s="132"/>
      <c r="QQ5" s="132"/>
      <c r="QR5" s="132"/>
      <c r="QS5" s="132"/>
      <c r="QT5" s="132"/>
      <c r="QU5" s="132"/>
      <c r="QV5" s="132"/>
      <c r="QW5" s="132"/>
      <c r="QX5" s="132"/>
      <c r="QY5" s="132"/>
      <c r="QZ5" s="132"/>
      <c r="RA5" s="132"/>
      <c r="RB5" s="132"/>
      <c r="RC5" s="132"/>
      <c r="RD5" s="132"/>
      <c r="RE5" s="132"/>
      <c r="RF5" s="132"/>
      <c r="RG5" s="132"/>
      <c r="RH5" s="132"/>
      <c r="RI5" s="132"/>
      <c r="RJ5" s="132"/>
      <c r="RK5" s="132"/>
      <c r="RL5" s="132"/>
      <c r="RM5" s="132"/>
      <c r="RN5" s="132"/>
      <c r="RO5" s="132"/>
      <c r="RP5" s="132"/>
      <c r="RQ5" s="132"/>
      <c r="RR5" s="132"/>
      <c r="RS5" s="132"/>
      <c r="RT5" s="132"/>
      <c r="RU5" s="132"/>
      <c r="RV5" s="132"/>
      <c r="RW5" s="132"/>
      <c r="RX5" s="132"/>
      <c r="RY5" s="132"/>
      <c r="RZ5" s="132"/>
      <c r="SA5" s="132"/>
      <c r="SB5" s="132"/>
      <c r="SC5" s="132"/>
      <c r="SD5" s="132"/>
      <c r="SE5" s="132"/>
      <c r="SF5" s="132"/>
      <c r="SG5" s="132"/>
      <c r="SH5" s="132"/>
      <c r="SI5" s="132"/>
      <c r="SJ5" s="132"/>
      <c r="SK5" s="132"/>
      <c r="SL5" s="132"/>
      <c r="SM5" s="132"/>
      <c r="SN5" s="132"/>
      <c r="SO5" s="132"/>
      <c r="SP5" s="132"/>
      <c r="SQ5" s="132"/>
      <c r="SR5" s="132"/>
      <c r="SS5" s="132"/>
      <c r="ST5" s="132"/>
      <c r="SU5" s="132"/>
      <c r="SV5" s="132"/>
      <c r="SW5" s="132"/>
      <c r="SX5" s="132"/>
      <c r="SY5" s="132"/>
      <c r="SZ5" s="132"/>
      <c r="TA5" s="132"/>
      <c r="TB5" s="132"/>
      <c r="TC5" s="132"/>
      <c r="TD5" s="132"/>
      <c r="TE5" s="132"/>
      <c r="TF5" s="132"/>
      <c r="TG5" s="132"/>
      <c r="TH5" s="132"/>
      <c r="TI5" s="132"/>
      <c r="TJ5" s="132"/>
      <c r="TK5" s="132"/>
      <c r="TL5" s="132"/>
      <c r="TM5" s="132"/>
      <c r="TN5" s="132"/>
      <c r="TO5" s="132"/>
      <c r="TP5" s="132"/>
      <c r="TQ5" s="132"/>
      <c r="TR5" s="132"/>
      <c r="TS5" s="132"/>
      <c r="TT5" s="132"/>
      <c r="TU5" s="132"/>
      <c r="TV5" s="132"/>
      <c r="TW5" s="132"/>
      <c r="TX5" s="132"/>
      <c r="TY5" s="132"/>
      <c r="TZ5" s="132"/>
      <c r="UA5" s="132"/>
      <c r="UB5" s="132"/>
      <c r="UC5" s="132"/>
      <c r="UD5" s="132"/>
      <c r="UE5" s="132"/>
      <c r="UF5" s="132"/>
      <c r="UG5" s="132"/>
      <c r="UH5" s="132"/>
      <c r="UI5" s="132"/>
      <c r="UJ5" s="132"/>
      <c r="UK5" s="132"/>
      <c r="UL5" s="132"/>
      <c r="UM5" s="132"/>
      <c r="UN5" s="132"/>
      <c r="UO5" s="132"/>
      <c r="UP5" s="132"/>
      <c r="UQ5" s="132"/>
      <c r="UR5" s="132"/>
      <c r="US5" s="132"/>
      <c r="UT5" s="132"/>
      <c r="UU5" s="132"/>
      <c r="UV5" s="132"/>
      <c r="UW5" s="132"/>
      <c r="UX5" s="132"/>
      <c r="UY5" s="132"/>
      <c r="UZ5" s="132"/>
      <c r="VA5" s="132"/>
      <c r="VB5" s="132"/>
      <c r="VC5" s="132"/>
      <c r="VD5" s="132"/>
      <c r="VE5" s="132"/>
      <c r="VF5" s="132"/>
      <c r="VG5" s="132"/>
      <c r="VH5" s="132"/>
      <c r="VI5" s="132"/>
      <c r="VJ5" s="132"/>
      <c r="VK5" s="132"/>
      <c r="VL5" s="132"/>
      <c r="VM5" s="132"/>
      <c r="VN5" s="132"/>
      <c r="VO5" s="132"/>
      <c r="VP5" s="132"/>
      <c r="VQ5" s="132"/>
      <c r="VR5" s="132"/>
      <c r="VS5" s="132"/>
      <c r="VT5" s="132"/>
      <c r="VU5" s="132"/>
      <c r="VV5" s="132"/>
      <c r="VW5" s="132"/>
      <c r="VX5" s="132"/>
      <c r="VY5" s="132"/>
      <c r="VZ5" s="132"/>
      <c r="WA5" s="132"/>
      <c r="WB5" s="132"/>
      <c r="WC5" s="132"/>
      <c r="WD5" s="132"/>
      <c r="WE5" s="132"/>
      <c r="WF5" s="132"/>
      <c r="WG5" s="132"/>
      <c r="WH5" s="132"/>
      <c r="WI5" s="132"/>
      <c r="WJ5" s="132"/>
      <c r="WK5" s="132"/>
      <c r="WL5" s="132"/>
      <c r="WM5" s="132"/>
      <c r="WN5" s="132"/>
      <c r="WO5" s="132"/>
      <c r="WP5" s="132"/>
      <c r="WQ5" s="132"/>
      <c r="WR5" s="132"/>
      <c r="WS5" s="132"/>
      <c r="WT5" s="132"/>
      <c r="WU5" s="132"/>
      <c r="WV5" s="132"/>
      <c r="WW5" s="132"/>
      <c r="WX5" s="132"/>
      <c r="WY5" s="132"/>
      <c r="WZ5" s="132"/>
      <c r="XA5" s="132"/>
      <c r="XB5" s="132"/>
      <c r="XC5" s="132"/>
      <c r="XD5" s="132"/>
      <c r="XE5" s="132"/>
      <c r="XF5" s="132"/>
      <c r="XG5" s="132"/>
      <c r="XH5" s="132"/>
      <c r="XI5" s="132"/>
      <c r="XJ5" s="132"/>
      <c r="XK5" s="132"/>
      <c r="XL5" s="132"/>
      <c r="XM5" s="132"/>
      <c r="XN5" s="132"/>
      <c r="XO5" s="132"/>
      <c r="XP5" s="132"/>
      <c r="XQ5" s="132"/>
      <c r="XR5" s="132"/>
      <c r="XS5" s="132"/>
      <c r="XT5" s="132"/>
      <c r="XU5" s="132"/>
      <c r="XV5" s="132"/>
      <c r="XW5" s="132"/>
      <c r="XX5" s="132"/>
      <c r="XY5" s="132"/>
      <c r="XZ5" s="132"/>
      <c r="YA5" s="132"/>
      <c r="YB5" s="132"/>
      <c r="YC5" s="132"/>
      <c r="YD5" s="132"/>
      <c r="YE5" s="132"/>
      <c r="YF5" s="132"/>
      <c r="YG5" s="132"/>
      <c r="YH5" s="132"/>
      <c r="YI5" s="132"/>
      <c r="YJ5" s="132"/>
      <c r="YK5" s="132"/>
      <c r="YL5" s="132"/>
      <c r="YM5" s="132"/>
      <c r="YN5" s="132"/>
      <c r="YO5" s="132"/>
      <c r="YP5" s="132"/>
      <c r="YQ5" s="132"/>
      <c r="YR5" s="132"/>
      <c r="YS5" s="132"/>
      <c r="YT5" s="132"/>
      <c r="YU5" s="132"/>
      <c r="YV5" s="132"/>
      <c r="YW5" s="132"/>
      <c r="YX5" s="132"/>
      <c r="YY5" s="132"/>
      <c r="YZ5" s="132"/>
      <c r="ZA5" s="132"/>
      <c r="ZB5" s="132"/>
      <c r="ZC5" s="132"/>
      <c r="ZD5" s="132"/>
      <c r="ZE5" s="132"/>
      <c r="ZF5" s="132"/>
      <c r="ZG5" s="132"/>
      <c r="ZH5" s="132"/>
      <c r="ZI5" s="132"/>
      <c r="ZJ5" s="132"/>
      <c r="ZK5" s="132"/>
      <c r="ZL5" s="132"/>
      <c r="ZM5" s="132"/>
      <c r="ZN5" s="132"/>
      <c r="ZO5" s="132"/>
      <c r="ZP5" s="132"/>
      <c r="ZQ5" s="132"/>
      <c r="ZR5" s="132"/>
      <c r="ZS5" s="132"/>
      <c r="ZT5" s="132"/>
      <c r="ZU5" s="132"/>
      <c r="ZV5" s="132"/>
      <c r="ZW5" s="132"/>
      <c r="ZX5" s="132"/>
      <c r="ZY5" s="132"/>
      <c r="ZZ5" s="132"/>
      <c r="AAA5" s="132"/>
      <c r="AAB5" s="132"/>
      <c r="AAC5" s="132"/>
      <c r="AAD5" s="132"/>
      <c r="AAE5" s="132"/>
      <c r="AAF5" s="132"/>
      <c r="AAG5" s="132"/>
      <c r="AAH5" s="132"/>
      <c r="AAI5" s="132"/>
      <c r="AAJ5" s="132"/>
      <c r="AAK5" s="132"/>
      <c r="AAL5" s="132"/>
      <c r="AAM5" s="132"/>
      <c r="AAN5" s="132"/>
      <c r="AAO5" s="132"/>
      <c r="AAP5" s="132"/>
      <c r="AAQ5" s="132"/>
      <c r="AAR5" s="132"/>
      <c r="AAS5" s="132"/>
      <c r="AAT5" s="132"/>
      <c r="AAU5" s="132"/>
      <c r="AAV5" s="132"/>
      <c r="AAW5" s="132"/>
      <c r="AAX5" s="132"/>
    </row>
    <row r="6" spans="1:726" s="1" customFormat="1" ht="84.95" customHeight="1" thickBot="1">
      <c r="A6" s="520">
        <v>2</v>
      </c>
      <c r="B6" s="520">
        <v>1111</v>
      </c>
      <c r="C6" s="521" t="s">
        <v>421</v>
      </c>
      <c r="D6" s="521" t="s">
        <v>420</v>
      </c>
      <c r="E6" s="522" t="s">
        <v>389</v>
      </c>
      <c r="F6" s="522" t="s">
        <v>409</v>
      </c>
      <c r="G6" s="522" t="s">
        <v>410</v>
      </c>
      <c r="H6" s="523"/>
      <c r="I6" s="521">
        <v>8888888888</v>
      </c>
      <c r="J6" s="521"/>
      <c r="K6" s="524"/>
      <c r="L6" s="521" t="s">
        <v>268</v>
      </c>
      <c r="M6" s="521" t="s">
        <v>369</v>
      </c>
      <c r="N6" s="521" t="s">
        <v>367</v>
      </c>
      <c r="O6" s="521" t="s">
        <v>367</v>
      </c>
      <c r="P6" s="521" t="s">
        <v>368</v>
      </c>
      <c r="Q6" s="521" t="s">
        <v>368</v>
      </c>
      <c r="R6" s="525"/>
      <c r="S6" s="132"/>
      <c r="T6" s="132"/>
      <c r="U6" s="132"/>
      <c r="V6" s="132"/>
      <c r="W6" s="132"/>
      <c r="X6" s="132"/>
      <c r="Y6" s="132"/>
      <c r="Z6" s="132"/>
      <c r="AA6" s="132"/>
      <c r="AB6" s="132"/>
      <c r="AC6" s="132"/>
      <c r="AD6" s="132"/>
      <c r="AE6" s="132"/>
      <c r="AF6" s="132"/>
      <c r="AG6" s="132"/>
      <c r="AH6" s="132"/>
      <c r="AI6" s="132"/>
      <c r="AJ6" s="132"/>
      <c r="AK6" s="132"/>
      <c r="AL6" s="132"/>
      <c r="AM6" s="132"/>
      <c r="AN6" s="132"/>
      <c r="AO6" s="132"/>
      <c r="AP6" s="132"/>
      <c r="AQ6" s="132"/>
      <c r="AR6" s="132"/>
      <c r="AS6" s="132"/>
      <c r="AT6" s="132"/>
      <c r="AU6" s="132"/>
      <c r="AV6" s="132"/>
      <c r="AW6" s="132"/>
      <c r="AX6" s="132"/>
      <c r="AY6" s="132"/>
      <c r="AZ6" s="132"/>
      <c r="BA6" s="132"/>
      <c r="BB6" s="132"/>
      <c r="BC6" s="132"/>
      <c r="BD6" s="132"/>
      <c r="BE6" s="132"/>
      <c r="BF6" s="132"/>
      <c r="BG6" s="132"/>
      <c r="BH6" s="132"/>
      <c r="BI6" s="132"/>
      <c r="BJ6" s="263"/>
      <c r="BK6" s="132"/>
      <c r="BL6" s="132"/>
      <c r="BM6" s="132"/>
      <c r="BN6" s="132"/>
      <c r="BO6" s="132"/>
      <c r="BP6" s="132"/>
      <c r="BQ6" s="132"/>
      <c r="BR6" s="132"/>
      <c r="BS6" s="132"/>
      <c r="BT6" s="132"/>
      <c r="BU6" s="132"/>
      <c r="BV6" s="132"/>
      <c r="BW6" s="132"/>
      <c r="BX6" s="132"/>
      <c r="BY6" s="132"/>
      <c r="BZ6" s="132"/>
      <c r="CA6" s="132"/>
      <c r="CB6" s="132"/>
      <c r="CC6" s="132"/>
      <c r="CD6" s="132"/>
      <c r="CE6" s="132"/>
      <c r="CF6" s="132"/>
      <c r="CG6" s="132"/>
      <c r="CH6" s="132"/>
      <c r="CI6" s="132"/>
      <c r="CJ6" s="132"/>
      <c r="CK6" s="132"/>
      <c r="CL6" s="132"/>
      <c r="CM6" s="132"/>
      <c r="CN6" s="132"/>
      <c r="CO6" s="132"/>
      <c r="CP6" s="132"/>
      <c r="CQ6" s="132"/>
      <c r="CR6" s="132"/>
      <c r="CS6" s="132"/>
      <c r="CT6" s="132"/>
      <c r="CU6" s="132"/>
      <c r="CV6" s="132"/>
      <c r="CW6" s="132"/>
      <c r="CX6" s="132"/>
      <c r="CY6" s="132"/>
      <c r="CZ6" s="132"/>
      <c r="DA6" s="132"/>
      <c r="DB6" s="132"/>
      <c r="DC6" s="132"/>
      <c r="DD6" s="132"/>
      <c r="DE6" s="132"/>
      <c r="DF6" s="132"/>
      <c r="DG6" s="132"/>
      <c r="DH6" s="132"/>
      <c r="DI6" s="132"/>
      <c r="DJ6" s="263"/>
      <c r="DK6" s="132"/>
      <c r="DL6" s="132"/>
      <c r="DM6" s="132"/>
      <c r="DN6" s="132"/>
      <c r="DO6" s="132"/>
      <c r="DP6" s="132"/>
      <c r="DQ6" s="132"/>
      <c r="DR6" s="132"/>
      <c r="DS6" s="132"/>
      <c r="DT6" s="132"/>
      <c r="DU6" s="132"/>
      <c r="DV6" s="132"/>
      <c r="DW6" s="132"/>
      <c r="DX6" s="132"/>
      <c r="DY6" s="132"/>
      <c r="DZ6" s="132"/>
      <c r="EA6" s="132"/>
      <c r="EB6" s="132"/>
      <c r="EC6" s="132"/>
      <c r="ED6" s="132"/>
      <c r="EE6" s="132"/>
      <c r="EF6" s="132"/>
      <c r="EG6" s="132"/>
      <c r="EH6" s="132"/>
      <c r="EI6" s="132"/>
      <c r="EJ6" s="132"/>
      <c r="EK6" s="132"/>
      <c r="EL6" s="132"/>
      <c r="EM6" s="132"/>
      <c r="EN6" s="132"/>
      <c r="EO6" s="132"/>
      <c r="EP6" s="132"/>
      <c r="EQ6" s="132"/>
      <c r="ER6" s="132"/>
      <c r="ES6" s="132"/>
      <c r="ET6" s="132"/>
      <c r="EU6" s="132"/>
      <c r="EV6" s="132"/>
      <c r="EW6" s="132"/>
      <c r="EX6" s="132"/>
      <c r="EY6" s="132"/>
      <c r="EZ6" s="132"/>
      <c r="FA6" s="132"/>
      <c r="FB6" s="132"/>
      <c r="FC6" s="132"/>
      <c r="FD6" s="132"/>
      <c r="FE6" s="132"/>
      <c r="FF6" s="132"/>
      <c r="FG6" s="132"/>
      <c r="FH6" s="132"/>
      <c r="FI6" s="132"/>
      <c r="FJ6" s="132"/>
      <c r="FK6" s="132"/>
      <c r="FL6" s="132"/>
      <c r="FM6" s="132"/>
      <c r="FN6" s="132"/>
      <c r="FO6" s="132"/>
      <c r="FP6" s="132"/>
      <c r="FQ6" s="132"/>
      <c r="FR6" s="132"/>
      <c r="FS6" s="132"/>
      <c r="FT6" s="132"/>
      <c r="FU6" s="132"/>
      <c r="FV6" s="132"/>
      <c r="FW6" s="132"/>
      <c r="FX6" s="132"/>
      <c r="FY6" s="132"/>
      <c r="FZ6" s="132"/>
      <c r="GA6" s="132"/>
      <c r="GB6" s="132"/>
      <c r="GC6" s="132"/>
      <c r="GD6" s="132"/>
      <c r="GE6" s="132"/>
      <c r="GF6" s="132"/>
      <c r="GG6" s="132"/>
      <c r="GH6" s="132"/>
      <c r="GI6" s="132"/>
      <c r="GJ6" s="132"/>
      <c r="GK6" s="132"/>
      <c r="GL6" s="132"/>
      <c r="GM6" s="132"/>
      <c r="GN6" s="132"/>
      <c r="GO6" s="132"/>
      <c r="GP6" s="132"/>
      <c r="GQ6" s="132"/>
      <c r="GR6" s="132"/>
      <c r="GS6" s="132"/>
      <c r="GT6" s="132"/>
      <c r="GU6" s="132"/>
      <c r="GV6" s="132"/>
      <c r="GW6" s="132"/>
      <c r="GX6" s="132"/>
      <c r="GY6" s="132"/>
      <c r="GZ6" s="132"/>
      <c r="HA6" s="132"/>
      <c r="HB6" s="132"/>
      <c r="HC6" s="132"/>
      <c r="HD6" s="132"/>
      <c r="HE6" s="132"/>
      <c r="HF6" s="132"/>
      <c r="HG6" s="132"/>
      <c r="HH6" s="132"/>
      <c r="HI6" s="132"/>
      <c r="HJ6" s="132"/>
      <c r="HK6" s="132"/>
      <c r="HL6" s="132"/>
      <c r="HM6" s="132"/>
      <c r="HN6" s="132"/>
      <c r="HO6" s="132"/>
      <c r="HP6" s="132"/>
      <c r="HQ6" s="132"/>
      <c r="HR6" s="132"/>
      <c r="HS6" s="132"/>
      <c r="HT6" s="132"/>
      <c r="HU6" s="132"/>
      <c r="HV6" s="132"/>
      <c r="HW6" s="132"/>
      <c r="HX6" s="132"/>
      <c r="HY6" s="132"/>
      <c r="HZ6" s="132"/>
      <c r="IA6" s="132"/>
      <c r="IB6" s="132"/>
      <c r="IC6" s="132"/>
      <c r="ID6" s="132"/>
      <c r="IE6" s="132"/>
      <c r="IF6" s="132"/>
      <c r="IG6" s="132"/>
      <c r="IH6" s="132"/>
      <c r="II6" s="132"/>
      <c r="IJ6" s="132"/>
      <c r="IK6" s="132"/>
      <c r="IL6" s="132"/>
      <c r="IM6" s="132"/>
      <c r="IN6" s="132"/>
      <c r="IO6" s="132"/>
      <c r="IP6" s="132"/>
      <c r="IQ6" s="132"/>
      <c r="IR6" s="132"/>
      <c r="IS6" s="132"/>
      <c r="IT6" s="132"/>
      <c r="IU6" s="132"/>
      <c r="IV6" s="132"/>
      <c r="IW6" s="132"/>
      <c r="IX6" s="132"/>
      <c r="IY6" s="132"/>
      <c r="IZ6" s="132"/>
      <c r="JA6" s="132"/>
      <c r="JB6" s="132"/>
      <c r="JC6" s="132"/>
      <c r="JD6" s="132"/>
      <c r="JE6" s="132"/>
      <c r="JF6" s="132"/>
      <c r="JG6" s="132"/>
      <c r="JH6" s="132"/>
      <c r="JI6" s="132"/>
      <c r="JJ6" s="132"/>
      <c r="JK6" s="132"/>
      <c r="JL6" s="132"/>
      <c r="JM6" s="132"/>
      <c r="JN6" s="132"/>
      <c r="JO6" s="132"/>
      <c r="JP6" s="132"/>
      <c r="JQ6" s="132"/>
      <c r="JR6" s="132"/>
      <c r="JS6" s="132"/>
      <c r="JT6" s="132"/>
      <c r="JU6" s="132"/>
      <c r="JV6" s="132"/>
      <c r="JW6" s="132"/>
      <c r="JX6" s="132"/>
      <c r="JY6" s="132"/>
      <c r="JZ6" s="132"/>
      <c r="KA6" s="132"/>
      <c r="KB6" s="132"/>
      <c r="KC6" s="132"/>
      <c r="KD6" s="132"/>
      <c r="KE6" s="132"/>
      <c r="KF6" s="132"/>
      <c r="KG6" s="132"/>
      <c r="KH6" s="132"/>
      <c r="KI6" s="132"/>
      <c r="KJ6" s="132"/>
      <c r="KK6" s="132"/>
      <c r="KL6" s="132"/>
      <c r="KM6" s="132"/>
      <c r="KN6" s="132"/>
      <c r="KO6" s="132"/>
      <c r="KP6" s="132"/>
      <c r="KQ6" s="132"/>
      <c r="KR6" s="132"/>
      <c r="KS6" s="132"/>
      <c r="KT6" s="132"/>
      <c r="KU6" s="132"/>
      <c r="KV6" s="132"/>
      <c r="KW6" s="132"/>
      <c r="KX6" s="132"/>
      <c r="KY6" s="132"/>
      <c r="KZ6" s="132"/>
      <c r="LA6" s="132"/>
      <c r="LB6" s="132"/>
      <c r="LC6" s="132"/>
      <c r="LD6" s="132"/>
      <c r="LE6" s="132"/>
      <c r="LF6" s="132"/>
      <c r="LG6" s="132"/>
      <c r="LH6" s="132"/>
      <c r="LI6" s="132"/>
      <c r="LJ6" s="132"/>
      <c r="LK6" s="132"/>
      <c r="LL6" s="132"/>
      <c r="LM6" s="132"/>
      <c r="LN6" s="132"/>
      <c r="LO6" s="132"/>
      <c r="LP6" s="132"/>
      <c r="LQ6" s="132"/>
      <c r="LR6" s="132"/>
      <c r="LS6" s="132"/>
      <c r="LT6" s="132"/>
      <c r="LU6" s="132"/>
      <c r="LV6" s="132"/>
      <c r="LW6" s="132"/>
      <c r="LX6" s="132"/>
      <c r="LY6" s="132"/>
      <c r="LZ6" s="132"/>
      <c r="MA6" s="132"/>
      <c r="MB6" s="132"/>
      <c r="MC6" s="132"/>
      <c r="MD6" s="132"/>
      <c r="ME6" s="132"/>
      <c r="MF6" s="132"/>
      <c r="MG6" s="132"/>
      <c r="MH6" s="132"/>
      <c r="MI6" s="132"/>
      <c r="MJ6" s="132"/>
      <c r="MK6" s="132"/>
      <c r="ML6" s="132"/>
      <c r="MM6" s="132"/>
      <c r="MN6" s="132"/>
      <c r="MO6" s="132"/>
      <c r="MP6" s="132"/>
      <c r="MQ6" s="132"/>
      <c r="MR6" s="132"/>
      <c r="MS6" s="132"/>
      <c r="MT6" s="132"/>
      <c r="MU6" s="132"/>
      <c r="MV6" s="132"/>
      <c r="MW6" s="132"/>
      <c r="MX6" s="132"/>
      <c r="MY6" s="132"/>
      <c r="MZ6" s="132"/>
      <c r="NA6" s="132"/>
      <c r="NB6" s="132"/>
      <c r="NC6" s="132"/>
      <c r="ND6" s="132"/>
      <c r="NE6" s="132"/>
      <c r="NF6" s="132"/>
      <c r="NG6" s="132"/>
      <c r="NH6" s="132"/>
      <c r="NI6" s="132"/>
      <c r="NJ6" s="132"/>
      <c r="NK6" s="132"/>
      <c r="NL6" s="132"/>
      <c r="NM6" s="132"/>
      <c r="NN6" s="132"/>
      <c r="NO6" s="132"/>
      <c r="NP6" s="132"/>
      <c r="NQ6" s="132"/>
      <c r="NR6" s="132"/>
      <c r="NS6" s="132"/>
      <c r="NT6" s="132"/>
      <c r="NU6" s="132"/>
      <c r="NV6" s="132"/>
      <c r="NW6" s="132"/>
      <c r="NX6" s="132"/>
      <c r="NY6" s="132"/>
      <c r="NZ6" s="132"/>
      <c r="OA6" s="132"/>
      <c r="OB6" s="132"/>
      <c r="OC6" s="132"/>
      <c r="OD6" s="132"/>
      <c r="OE6" s="132"/>
      <c r="OF6" s="132"/>
      <c r="OG6" s="132"/>
      <c r="OH6" s="132"/>
      <c r="OI6" s="132"/>
      <c r="OJ6" s="132"/>
      <c r="OK6" s="132"/>
      <c r="OL6" s="132"/>
      <c r="OM6" s="132"/>
      <c r="ON6" s="132"/>
      <c r="OO6" s="132"/>
      <c r="OP6" s="132"/>
      <c r="OQ6" s="132"/>
      <c r="OR6" s="132"/>
      <c r="OS6" s="132"/>
      <c r="OT6" s="132"/>
      <c r="OU6" s="132"/>
      <c r="OV6" s="132"/>
      <c r="OW6" s="132"/>
      <c r="OX6" s="132"/>
      <c r="OY6" s="132"/>
      <c r="OZ6" s="132"/>
      <c r="PA6" s="132"/>
      <c r="PB6" s="132"/>
      <c r="PC6" s="132"/>
      <c r="PD6" s="132"/>
      <c r="PE6" s="132"/>
      <c r="PF6" s="132"/>
      <c r="PG6" s="132"/>
      <c r="PH6" s="132"/>
      <c r="PI6" s="132"/>
      <c r="PJ6" s="132"/>
      <c r="PK6" s="132"/>
      <c r="PL6" s="132"/>
      <c r="PM6" s="132"/>
      <c r="PN6" s="132"/>
      <c r="PO6" s="132"/>
      <c r="PP6" s="132"/>
      <c r="PQ6" s="132"/>
      <c r="PR6" s="132"/>
      <c r="PS6" s="132"/>
      <c r="PT6" s="132"/>
      <c r="PU6" s="132"/>
      <c r="PV6" s="132"/>
      <c r="PW6" s="132"/>
      <c r="PX6" s="132"/>
      <c r="PY6" s="132"/>
      <c r="PZ6" s="132"/>
      <c r="QA6" s="132"/>
      <c r="QB6" s="132"/>
      <c r="QC6" s="132"/>
      <c r="QD6" s="132"/>
      <c r="QE6" s="132"/>
      <c r="QF6" s="132"/>
      <c r="QG6" s="132"/>
      <c r="QH6" s="132"/>
      <c r="QI6" s="132"/>
      <c r="QJ6" s="132"/>
      <c r="QK6" s="132"/>
      <c r="QL6" s="132"/>
      <c r="QM6" s="132"/>
      <c r="QN6" s="132"/>
      <c r="QO6" s="132"/>
      <c r="QP6" s="132"/>
      <c r="QQ6" s="132"/>
      <c r="QR6" s="132"/>
      <c r="QS6" s="132"/>
      <c r="QT6" s="132"/>
      <c r="QU6" s="132"/>
      <c r="QV6" s="132"/>
      <c r="QW6" s="132"/>
      <c r="QX6" s="132"/>
      <c r="QY6" s="132"/>
      <c r="QZ6" s="132"/>
      <c r="RA6" s="132"/>
      <c r="RB6" s="132"/>
      <c r="RC6" s="132"/>
      <c r="RD6" s="132"/>
      <c r="RE6" s="132"/>
      <c r="RF6" s="132"/>
      <c r="RG6" s="132"/>
      <c r="RH6" s="132"/>
      <c r="RI6" s="132"/>
      <c r="RJ6" s="132"/>
      <c r="RK6" s="132"/>
      <c r="RL6" s="132"/>
      <c r="RM6" s="132"/>
      <c r="RN6" s="132"/>
      <c r="RO6" s="132"/>
      <c r="RP6" s="132"/>
      <c r="RQ6" s="132"/>
      <c r="RR6" s="132"/>
      <c r="RS6" s="132"/>
      <c r="RT6" s="132"/>
      <c r="RU6" s="132"/>
      <c r="RV6" s="132"/>
      <c r="RW6" s="132"/>
      <c r="RX6" s="132"/>
      <c r="RY6" s="132"/>
      <c r="RZ6" s="132"/>
      <c r="SA6" s="132"/>
      <c r="SB6" s="132"/>
      <c r="SC6" s="132"/>
      <c r="SD6" s="132"/>
      <c r="SE6" s="132"/>
      <c r="SF6" s="132"/>
      <c r="SG6" s="132"/>
      <c r="SH6" s="132"/>
      <c r="SI6" s="132"/>
      <c r="SJ6" s="132"/>
      <c r="SK6" s="132"/>
      <c r="SL6" s="132"/>
      <c r="SM6" s="132"/>
      <c r="SN6" s="132"/>
      <c r="SO6" s="132"/>
      <c r="SP6" s="132"/>
      <c r="SQ6" s="132"/>
      <c r="SR6" s="132"/>
      <c r="SS6" s="132"/>
      <c r="ST6" s="132"/>
      <c r="SU6" s="132"/>
      <c r="SV6" s="132"/>
      <c r="SW6" s="132"/>
      <c r="SX6" s="132"/>
      <c r="SY6" s="132"/>
      <c r="SZ6" s="132"/>
      <c r="TA6" s="132"/>
      <c r="TB6" s="132"/>
      <c r="TC6" s="132"/>
      <c r="TD6" s="132"/>
      <c r="TE6" s="132"/>
      <c r="TF6" s="132"/>
      <c r="TG6" s="132"/>
      <c r="TH6" s="132"/>
      <c r="TI6" s="132"/>
      <c r="TJ6" s="132"/>
      <c r="TK6" s="132"/>
      <c r="TL6" s="132"/>
      <c r="TM6" s="132"/>
      <c r="TN6" s="132"/>
      <c r="TO6" s="132"/>
      <c r="TP6" s="132"/>
      <c r="TQ6" s="132"/>
      <c r="TR6" s="132"/>
      <c r="TS6" s="132"/>
      <c r="TT6" s="132"/>
      <c r="TU6" s="132"/>
      <c r="TV6" s="132"/>
      <c r="TW6" s="132"/>
      <c r="TX6" s="132"/>
      <c r="TY6" s="132"/>
      <c r="TZ6" s="132"/>
      <c r="UA6" s="132"/>
      <c r="UB6" s="132"/>
      <c r="UC6" s="132"/>
      <c r="UD6" s="132"/>
      <c r="UE6" s="132"/>
      <c r="UF6" s="132"/>
      <c r="UG6" s="132"/>
      <c r="UH6" s="132"/>
      <c r="UI6" s="132"/>
      <c r="UJ6" s="132"/>
      <c r="UK6" s="132"/>
      <c r="UL6" s="132"/>
      <c r="UM6" s="132"/>
      <c r="UN6" s="132"/>
      <c r="UO6" s="132"/>
      <c r="UP6" s="132"/>
      <c r="UQ6" s="132"/>
      <c r="UR6" s="132"/>
      <c r="US6" s="132"/>
      <c r="UT6" s="132"/>
      <c r="UU6" s="132"/>
      <c r="UV6" s="132"/>
      <c r="UW6" s="132"/>
      <c r="UX6" s="132"/>
      <c r="UY6" s="132"/>
      <c r="UZ6" s="132"/>
      <c r="VA6" s="132"/>
      <c r="VB6" s="132"/>
      <c r="VC6" s="132"/>
      <c r="VD6" s="132"/>
      <c r="VE6" s="132"/>
      <c r="VF6" s="132"/>
      <c r="VG6" s="132"/>
      <c r="VH6" s="132"/>
      <c r="VI6" s="132"/>
      <c r="VJ6" s="132"/>
      <c r="VK6" s="132"/>
      <c r="VL6" s="132"/>
      <c r="VM6" s="132"/>
      <c r="VN6" s="132"/>
      <c r="VO6" s="132"/>
      <c r="VP6" s="132"/>
      <c r="VQ6" s="132"/>
      <c r="VR6" s="132"/>
      <c r="VS6" s="132"/>
      <c r="VT6" s="132"/>
      <c r="VU6" s="132"/>
      <c r="VV6" s="132"/>
      <c r="VW6" s="132"/>
      <c r="VX6" s="132"/>
      <c r="VY6" s="132"/>
      <c r="VZ6" s="132"/>
      <c r="WA6" s="132"/>
      <c r="WB6" s="132"/>
      <c r="WC6" s="132"/>
      <c r="WD6" s="132"/>
      <c r="WE6" s="132"/>
      <c r="WF6" s="132"/>
      <c r="WG6" s="132"/>
      <c r="WH6" s="132"/>
      <c r="WI6" s="132"/>
      <c r="WJ6" s="132"/>
      <c r="WK6" s="132"/>
      <c r="WL6" s="132"/>
      <c r="WM6" s="132"/>
      <c r="WN6" s="132"/>
      <c r="WO6" s="132"/>
      <c r="WP6" s="132"/>
      <c r="WQ6" s="132"/>
      <c r="WR6" s="132"/>
      <c r="WS6" s="132"/>
      <c r="WT6" s="132"/>
      <c r="WU6" s="132"/>
      <c r="WV6" s="132"/>
      <c r="WW6" s="132"/>
      <c r="WX6" s="132"/>
      <c r="WY6" s="132"/>
      <c r="WZ6" s="132"/>
      <c r="XA6" s="132"/>
      <c r="XB6" s="132"/>
      <c r="XC6" s="132"/>
      <c r="XD6" s="132"/>
      <c r="XE6" s="132"/>
      <c r="XF6" s="132"/>
      <c r="XG6" s="132"/>
      <c r="XH6" s="132"/>
      <c r="XI6" s="132"/>
      <c r="XJ6" s="132"/>
      <c r="XK6" s="132"/>
      <c r="XL6" s="132"/>
      <c r="XM6" s="132"/>
      <c r="XN6" s="132"/>
      <c r="XO6" s="132"/>
      <c r="XP6" s="132"/>
      <c r="XQ6" s="132"/>
      <c r="XR6" s="132"/>
      <c r="XS6" s="132"/>
      <c r="XT6" s="132"/>
      <c r="XU6" s="132"/>
      <c r="XV6" s="132"/>
      <c r="XW6" s="132"/>
      <c r="XX6" s="132"/>
      <c r="XY6" s="132"/>
      <c r="XZ6" s="132"/>
      <c r="YA6" s="132"/>
      <c r="YB6" s="132"/>
      <c r="YC6" s="132"/>
      <c r="YD6" s="132"/>
      <c r="YE6" s="132"/>
      <c r="YF6" s="132"/>
      <c r="YG6" s="132"/>
      <c r="YH6" s="132"/>
      <c r="YI6" s="132"/>
      <c r="YJ6" s="132"/>
      <c r="YK6" s="132"/>
      <c r="YL6" s="132"/>
      <c r="YM6" s="132"/>
      <c r="YN6" s="132"/>
      <c r="YO6" s="132"/>
      <c r="YP6" s="132"/>
      <c r="YQ6" s="132"/>
      <c r="YR6" s="132"/>
      <c r="YS6" s="132"/>
      <c r="YT6" s="132"/>
      <c r="YU6" s="132"/>
      <c r="YV6" s="132"/>
      <c r="YW6" s="132"/>
      <c r="YX6" s="132"/>
      <c r="YY6" s="132"/>
      <c r="YZ6" s="132"/>
      <c r="ZA6" s="132"/>
      <c r="ZB6" s="132"/>
      <c r="ZC6" s="132"/>
      <c r="ZD6" s="132"/>
      <c r="ZE6" s="132"/>
      <c r="ZF6" s="132"/>
      <c r="ZG6" s="132"/>
      <c r="ZH6" s="132"/>
      <c r="ZI6" s="132"/>
      <c r="ZJ6" s="132"/>
      <c r="ZK6" s="132"/>
      <c r="ZL6" s="132"/>
      <c r="ZM6" s="132"/>
      <c r="ZN6" s="132"/>
      <c r="ZO6" s="132"/>
      <c r="ZP6" s="132"/>
      <c r="ZQ6" s="132"/>
      <c r="ZR6" s="132"/>
      <c r="ZS6" s="132"/>
      <c r="ZT6" s="132"/>
      <c r="ZU6" s="132"/>
      <c r="ZV6" s="132"/>
      <c r="ZW6" s="132"/>
      <c r="ZX6" s="132"/>
      <c r="ZY6" s="132"/>
      <c r="ZZ6" s="132"/>
      <c r="AAA6" s="132"/>
      <c r="AAB6" s="132"/>
      <c r="AAC6" s="132"/>
      <c r="AAD6" s="132"/>
      <c r="AAE6" s="132"/>
      <c r="AAF6" s="132"/>
      <c r="AAG6" s="132"/>
      <c r="AAH6" s="132"/>
      <c r="AAI6" s="132"/>
      <c r="AAJ6" s="132"/>
      <c r="AAK6" s="132"/>
      <c r="AAL6" s="132"/>
      <c r="AAM6" s="132"/>
      <c r="AAN6" s="132"/>
      <c r="AAO6" s="132"/>
      <c r="AAP6" s="132"/>
      <c r="AAQ6" s="132"/>
      <c r="AAR6" s="132"/>
      <c r="AAS6" s="132"/>
      <c r="AAT6" s="132"/>
      <c r="AAU6" s="132"/>
      <c r="AAV6" s="132"/>
      <c r="AAW6" s="132"/>
      <c r="AAX6" s="132"/>
    </row>
    <row r="7" spans="1:726" s="129" customFormat="1" ht="84.95" customHeight="1" thickBot="1">
      <c r="A7" s="520">
        <v>3</v>
      </c>
      <c r="B7" s="520">
        <v>222</v>
      </c>
      <c r="C7" s="521" t="s">
        <v>422</v>
      </c>
      <c r="D7" s="521" t="s">
        <v>420</v>
      </c>
      <c r="E7" s="522" t="s">
        <v>334</v>
      </c>
      <c r="F7" s="522" t="s">
        <v>503</v>
      </c>
      <c r="G7" s="522"/>
      <c r="H7" s="523" t="s">
        <v>504</v>
      </c>
      <c r="I7" s="521">
        <v>999</v>
      </c>
      <c r="J7" s="521" t="s">
        <v>504</v>
      </c>
      <c r="K7" s="524"/>
      <c r="L7" s="521" t="s">
        <v>268</v>
      </c>
      <c r="M7" s="521" t="s">
        <v>369</v>
      </c>
      <c r="N7" s="521" t="s">
        <v>367</v>
      </c>
      <c r="O7" s="521" t="s">
        <v>367</v>
      </c>
      <c r="P7" s="521" t="s">
        <v>368</v>
      </c>
      <c r="Q7" s="521" t="s">
        <v>368</v>
      </c>
      <c r="R7" s="525"/>
      <c r="S7" s="132"/>
      <c r="T7" s="132"/>
      <c r="U7" s="132"/>
      <c r="V7" s="132"/>
      <c r="W7" s="132"/>
      <c r="X7" s="132"/>
      <c r="Y7" s="132"/>
      <c r="Z7" s="132"/>
      <c r="AA7" s="132"/>
      <c r="AB7" s="132"/>
      <c r="AC7" s="132"/>
      <c r="AD7" s="132"/>
      <c r="AE7" s="132"/>
      <c r="AF7" s="132"/>
      <c r="AG7" s="132"/>
      <c r="AH7" s="132"/>
      <c r="AI7" s="132"/>
      <c r="AJ7" s="132"/>
      <c r="AK7" s="132"/>
      <c r="AL7" s="132"/>
      <c r="AM7" s="132"/>
      <c r="AN7" s="132"/>
      <c r="AO7" s="132"/>
      <c r="AP7" s="132"/>
      <c r="AQ7" s="132"/>
      <c r="AR7" s="132"/>
      <c r="AS7" s="132"/>
      <c r="AT7" s="132"/>
      <c r="AU7" s="132"/>
      <c r="AV7" s="132"/>
      <c r="AW7" s="132"/>
      <c r="AX7" s="132"/>
      <c r="AY7" s="132"/>
      <c r="AZ7" s="132"/>
      <c r="BA7" s="132"/>
      <c r="BB7" s="132"/>
      <c r="BC7" s="132"/>
      <c r="BD7" s="132"/>
      <c r="BE7" s="132"/>
      <c r="BF7" s="132"/>
      <c r="BG7" s="132"/>
      <c r="BH7" s="132"/>
      <c r="BI7" s="132"/>
      <c r="BJ7" s="263"/>
      <c r="BK7" s="132"/>
      <c r="BL7" s="132"/>
      <c r="BM7" s="132"/>
      <c r="BN7" s="132"/>
      <c r="BO7" s="132"/>
      <c r="BP7" s="132"/>
      <c r="BQ7" s="132"/>
      <c r="BR7" s="132"/>
      <c r="BS7" s="132"/>
      <c r="BT7" s="132"/>
      <c r="BU7" s="132"/>
      <c r="BV7" s="132"/>
      <c r="BW7" s="132"/>
      <c r="BX7" s="132"/>
      <c r="BY7" s="132"/>
      <c r="BZ7" s="132"/>
      <c r="CA7" s="132"/>
      <c r="CB7" s="132"/>
      <c r="CC7" s="132"/>
      <c r="CD7" s="132"/>
      <c r="CE7" s="132"/>
      <c r="CF7" s="132"/>
      <c r="CG7" s="132"/>
      <c r="CH7" s="132"/>
      <c r="CI7" s="132"/>
      <c r="CJ7" s="132"/>
      <c r="CK7" s="132"/>
      <c r="CL7" s="132"/>
      <c r="CM7" s="132"/>
      <c r="CN7" s="132"/>
      <c r="CO7" s="132"/>
      <c r="CP7" s="132"/>
      <c r="CQ7" s="132"/>
      <c r="CR7" s="132"/>
      <c r="CS7" s="132"/>
      <c r="CT7" s="132"/>
      <c r="CU7" s="132"/>
      <c r="CV7" s="132"/>
      <c r="CW7" s="132"/>
      <c r="CX7" s="132"/>
      <c r="CY7" s="132"/>
      <c r="CZ7" s="132"/>
      <c r="DA7" s="132"/>
      <c r="DB7" s="132"/>
      <c r="DC7" s="132"/>
      <c r="DD7" s="132"/>
      <c r="DE7" s="132"/>
      <c r="DF7" s="132"/>
      <c r="DG7" s="132"/>
      <c r="DH7" s="132"/>
      <c r="DI7" s="132"/>
      <c r="DJ7" s="263"/>
      <c r="DK7" s="132"/>
      <c r="DL7" s="132"/>
      <c r="DM7" s="132"/>
      <c r="DN7" s="132"/>
      <c r="DO7" s="132"/>
      <c r="DP7" s="132"/>
      <c r="DQ7" s="132"/>
      <c r="DR7" s="132"/>
      <c r="DS7" s="132"/>
      <c r="DT7" s="132"/>
      <c r="DU7" s="132"/>
      <c r="DV7" s="132"/>
      <c r="DW7" s="132"/>
      <c r="DX7" s="132"/>
      <c r="DY7" s="132"/>
      <c r="DZ7" s="132"/>
      <c r="EA7" s="132"/>
      <c r="EB7" s="132"/>
      <c r="EC7" s="132"/>
      <c r="ED7" s="132"/>
      <c r="EE7" s="132"/>
      <c r="EF7" s="132"/>
      <c r="EG7" s="132"/>
      <c r="EH7" s="132"/>
      <c r="EI7" s="132"/>
      <c r="EJ7" s="132"/>
      <c r="EK7" s="132"/>
      <c r="EL7" s="132"/>
      <c r="EM7" s="132"/>
      <c r="EN7" s="132"/>
      <c r="EO7" s="132"/>
      <c r="EP7" s="132"/>
      <c r="EQ7" s="132"/>
      <c r="ER7" s="132"/>
      <c r="ES7" s="132"/>
      <c r="ET7" s="132"/>
      <c r="EU7" s="132"/>
      <c r="EV7" s="132"/>
      <c r="EW7" s="132"/>
      <c r="EX7" s="132"/>
      <c r="EY7" s="132"/>
      <c r="EZ7" s="132"/>
      <c r="FA7" s="132"/>
      <c r="FB7" s="132"/>
      <c r="FC7" s="132"/>
      <c r="FD7" s="132"/>
      <c r="FE7" s="132"/>
      <c r="FF7" s="132"/>
      <c r="FG7" s="132"/>
      <c r="FH7" s="132"/>
      <c r="FI7" s="132"/>
      <c r="FJ7" s="132"/>
      <c r="FK7" s="132"/>
      <c r="FL7" s="132"/>
      <c r="FM7" s="132"/>
      <c r="FN7" s="132"/>
      <c r="FO7" s="132"/>
      <c r="FP7" s="132"/>
      <c r="FQ7" s="132"/>
      <c r="FR7" s="132"/>
      <c r="FS7" s="132"/>
      <c r="FT7" s="132"/>
      <c r="FU7" s="132"/>
      <c r="FV7" s="132"/>
      <c r="FW7" s="132"/>
      <c r="FX7" s="132"/>
      <c r="FY7" s="132"/>
      <c r="FZ7" s="132"/>
      <c r="GA7" s="132"/>
      <c r="GB7" s="132"/>
      <c r="GC7" s="132"/>
      <c r="GD7" s="132"/>
      <c r="GE7" s="132"/>
      <c r="GF7" s="132"/>
      <c r="GG7" s="132"/>
      <c r="GH7" s="132"/>
      <c r="GI7" s="132"/>
      <c r="GJ7" s="132"/>
      <c r="GK7" s="132"/>
      <c r="GL7" s="132"/>
      <c r="GM7" s="132"/>
      <c r="GN7" s="132"/>
      <c r="GO7" s="132"/>
      <c r="GP7" s="132"/>
      <c r="GQ7" s="132"/>
      <c r="GR7" s="132"/>
      <c r="GS7" s="132"/>
      <c r="GT7" s="132"/>
      <c r="GU7" s="132"/>
      <c r="GV7" s="132"/>
      <c r="GW7" s="132"/>
      <c r="GX7" s="132"/>
      <c r="GY7" s="132"/>
      <c r="GZ7" s="132"/>
      <c r="HA7" s="132"/>
      <c r="HB7" s="132"/>
      <c r="HC7" s="132"/>
      <c r="HD7" s="132"/>
      <c r="HE7" s="132"/>
      <c r="HF7" s="132"/>
      <c r="HG7" s="132"/>
      <c r="HH7" s="132"/>
      <c r="HI7" s="132"/>
      <c r="HJ7" s="132"/>
      <c r="HK7" s="132"/>
      <c r="HL7" s="132"/>
      <c r="HM7" s="132"/>
      <c r="HN7" s="132"/>
      <c r="HO7" s="132"/>
      <c r="HP7" s="132"/>
      <c r="HQ7" s="132"/>
      <c r="HR7" s="132"/>
      <c r="HS7" s="132"/>
      <c r="HT7" s="132"/>
      <c r="HU7" s="132"/>
      <c r="HV7" s="132"/>
      <c r="HW7" s="132"/>
      <c r="HX7" s="132"/>
      <c r="HY7" s="132"/>
      <c r="HZ7" s="132"/>
      <c r="IA7" s="132"/>
      <c r="IB7" s="132"/>
      <c r="IC7" s="132"/>
      <c r="ID7" s="132"/>
      <c r="IE7" s="132"/>
      <c r="IF7" s="132"/>
      <c r="IG7" s="132"/>
      <c r="IH7" s="132"/>
      <c r="II7" s="132"/>
      <c r="IJ7" s="132"/>
      <c r="IK7" s="132"/>
      <c r="IL7" s="132"/>
      <c r="IM7" s="132"/>
      <c r="IN7" s="132"/>
      <c r="IO7" s="132"/>
      <c r="IP7" s="132"/>
      <c r="IQ7" s="132"/>
      <c r="IR7" s="132"/>
      <c r="IS7" s="132"/>
      <c r="IT7" s="132"/>
      <c r="IU7" s="132"/>
      <c r="IV7" s="132"/>
      <c r="IW7" s="132"/>
      <c r="IX7" s="132"/>
      <c r="IY7" s="132"/>
      <c r="IZ7" s="132"/>
      <c r="JA7" s="132"/>
      <c r="JB7" s="132"/>
      <c r="JC7" s="132"/>
      <c r="JD7" s="132"/>
      <c r="JE7" s="132"/>
      <c r="JF7" s="132"/>
      <c r="JG7" s="132"/>
      <c r="JH7" s="132"/>
      <c r="JI7" s="132"/>
      <c r="JJ7" s="132"/>
      <c r="JK7" s="132"/>
      <c r="JL7" s="132"/>
      <c r="JM7" s="132"/>
      <c r="JN7" s="132"/>
      <c r="JO7" s="132"/>
      <c r="JP7" s="132"/>
      <c r="JQ7" s="132"/>
      <c r="JR7" s="132"/>
      <c r="JS7" s="132"/>
      <c r="JT7" s="132"/>
      <c r="JU7" s="132"/>
      <c r="JV7" s="132"/>
      <c r="JW7" s="132"/>
      <c r="JX7" s="132"/>
      <c r="JY7" s="132"/>
      <c r="JZ7" s="132"/>
      <c r="KA7" s="132"/>
      <c r="KB7" s="132"/>
      <c r="KC7" s="132"/>
      <c r="KD7" s="132"/>
      <c r="KE7" s="132"/>
      <c r="KF7" s="132"/>
      <c r="KG7" s="132"/>
      <c r="KH7" s="132"/>
      <c r="KI7" s="132"/>
      <c r="KJ7" s="132"/>
      <c r="KK7" s="132"/>
      <c r="KL7" s="132"/>
      <c r="KM7" s="132"/>
      <c r="KN7" s="132"/>
      <c r="KO7" s="132"/>
      <c r="KP7" s="132"/>
      <c r="KQ7" s="132"/>
      <c r="KR7" s="132"/>
      <c r="KS7" s="132"/>
      <c r="KT7" s="132"/>
      <c r="KU7" s="132"/>
      <c r="KV7" s="132"/>
      <c r="KW7" s="132"/>
      <c r="KX7" s="132"/>
      <c r="KY7" s="132"/>
      <c r="KZ7" s="132"/>
      <c r="LA7" s="132"/>
      <c r="LB7" s="132"/>
      <c r="LC7" s="132"/>
      <c r="LD7" s="132"/>
      <c r="LE7" s="132"/>
      <c r="LF7" s="132"/>
      <c r="LG7" s="132"/>
      <c r="LH7" s="132"/>
      <c r="LI7" s="132"/>
      <c r="LJ7" s="132"/>
      <c r="LK7" s="132"/>
      <c r="LL7" s="132"/>
      <c r="LM7" s="132"/>
      <c r="LN7" s="132"/>
      <c r="LO7" s="132"/>
      <c r="LP7" s="132"/>
      <c r="LQ7" s="132"/>
      <c r="LR7" s="132"/>
      <c r="LS7" s="132"/>
      <c r="LT7" s="132"/>
      <c r="LU7" s="132"/>
      <c r="LV7" s="132"/>
      <c r="LW7" s="132"/>
      <c r="LX7" s="132"/>
      <c r="LY7" s="132"/>
      <c r="LZ7" s="132"/>
      <c r="MA7" s="132"/>
      <c r="MB7" s="132"/>
      <c r="MC7" s="132"/>
      <c r="MD7" s="132"/>
      <c r="ME7" s="132"/>
      <c r="MF7" s="132"/>
      <c r="MG7" s="132"/>
      <c r="MH7" s="132"/>
      <c r="MI7" s="132"/>
      <c r="MJ7" s="132"/>
      <c r="MK7" s="132"/>
      <c r="ML7" s="132"/>
      <c r="MM7" s="132"/>
      <c r="MN7" s="132"/>
      <c r="MO7" s="132"/>
      <c r="MP7" s="132"/>
      <c r="MQ7" s="132"/>
      <c r="MR7" s="132"/>
      <c r="MS7" s="132"/>
      <c r="MT7" s="132"/>
      <c r="MU7" s="132"/>
      <c r="MV7" s="132"/>
      <c r="MW7" s="132"/>
      <c r="MX7" s="132"/>
      <c r="MY7" s="132"/>
      <c r="MZ7" s="132"/>
      <c r="NA7" s="132"/>
      <c r="NB7" s="132"/>
      <c r="NC7" s="132"/>
      <c r="ND7" s="132"/>
      <c r="NE7" s="132"/>
      <c r="NF7" s="132"/>
      <c r="NG7" s="132"/>
      <c r="NH7" s="132"/>
      <c r="NI7" s="132"/>
      <c r="NJ7" s="132"/>
      <c r="NK7" s="132"/>
      <c r="NL7" s="132"/>
      <c r="NM7" s="132"/>
      <c r="NN7" s="132"/>
      <c r="NO7" s="132"/>
      <c r="NP7" s="132"/>
      <c r="NQ7" s="132"/>
      <c r="NR7" s="132"/>
      <c r="NS7" s="132"/>
      <c r="NT7" s="132"/>
      <c r="NU7" s="132"/>
      <c r="NV7" s="132"/>
      <c r="NW7" s="132"/>
      <c r="NX7" s="132"/>
      <c r="NY7" s="132"/>
      <c r="NZ7" s="132"/>
      <c r="OA7" s="132"/>
      <c r="OB7" s="132"/>
      <c r="OC7" s="132"/>
      <c r="OD7" s="132"/>
      <c r="OE7" s="132"/>
      <c r="OF7" s="132"/>
      <c r="OG7" s="132"/>
      <c r="OH7" s="132"/>
      <c r="OI7" s="132"/>
      <c r="OJ7" s="132"/>
      <c r="OK7" s="132"/>
      <c r="OL7" s="132"/>
      <c r="OM7" s="132"/>
      <c r="ON7" s="132"/>
      <c r="OO7" s="132"/>
      <c r="OP7" s="132"/>
      <c r="OQ7" s="132"/>
      <c r="OR7" s="132"/>
      <c r="OS7" s="132"/>
      <c r="OT7" s="132"/>
      <c r="OU7" s="132"/>
      <c r="OV7" s="132"/>
      <c r="OW7" s="132"/>
      <c r="OX7" s="132"/>
      <c r="OY7" s="132"/>
      <c r="OZ7" s="132"/>
      <c r="PA7" s="132"/>
      <c r="PB7" s="132"/>
      <c r="PC7" s="132"/>
      <c r="PD7" s="132"/>
      <c r="PE7" s="132"/>
      <c r="PF7" s="132"/>
      <c r="PG7" s="132"/>
      <c r="PH7" s="132"/>
      <c r="PI7" s="132"/>
      <c r="PJ7" s="132"/>
      <c r="PK7" s="132"/>
      <c r="PL7" s="132"/>
      <c r="PM7" s="132"/>
      <c r="PN7" s="132"/>
      <c r="PO7" s="132"/>
      <c r="PP7" s="132"/>
      <c r="PQ7" s="132"/>
      <c r="PR7" s="132"/>
      <c r="PS7" s="132"/>
      <c r="PT7" s="132"/>
      <c r="PU7" s="132"/>
      <c r="PV7" s="132"/>
      <c r="PW7" s="132"/>
      <c r="PX7" s="132"/>
      <c r="PY7" s="132"/>
      <c r="PZ7" s="132"/>
      <c r="QA7" s="132"/>
      <c r="QB7" s="132"/>
      <c r="QC7" s="132"/>
      <c r="QD7" s="132"/>
      <c r="QE7" s="132"/>
      <c r="QF7" s="132"/>
      <c r="QG7" s="132"/>
      <c r="QH7" s="132"/>
      <c r="QI7" s="132"/>
      <c r="QJ7" s="132"/>
      <c r="QK7" s="132"/>
      <c r="QL7" s="132"/>
      <c r="QM7" s="132"/>
      <c r="QN7" s="132"/>
      <c r="QO7" s="132"/>
      <c r="QP7" s="132"/>
      <c r="QQ7" s="132"/>
      <c r="QR7" s="132"/>
      <c r="QS7" s="132"/>
      <c r="QT7" s="132"/>
      <c r="QU7" s="132"/>
      <c r="QV7" s="132"/>
      <c r="QW7" s="132"/>
      <c r="QX7" s="132"/>
      <c r="QY7" s="132"/>
      <c r="QZ7" s="132"/>
      <c r="RA7" s="132"/>
      <c r="RB7" s="132"/>
      <c r="RC7" s="132"/>
      <c r="RD7" s="132"/>
      <c r="RE7" s="132"/>
      <c r="RF7" s="132"/>
      <c r="RG7" s="132"/>
      <c r="RH7" s="132"/>
      <c r="RI7" s="132"/>
      <c r="RJ7" s="132"/>
      <c r="RK7" s="132"/>
      <c r="RL7" s="132"/>
      <c r="RM7" s="132"/>
      <c r="RN7" s="132"/>
      <c r="RO7" s="132"/>
      <c r="RP7" s="132"/>
      <c r="RQ7" s="132"/>
      <c r="RR7" s="132"/>
      <c r="RS7" s="132"/>
      <c r="RT7" s="132"/>
      <c r="RU7" s="132"/>
      <c r="RV7" s="132"/>
      <c r="RW7" s="132"/>
      <c r="RX7" s="132"/>
      <c r="RY7" s="132"/>
      <c r="RZ7" s="132"/>
      <c r="SA7" s="132"/>
      <c r="SB7" s="132"/>
      <c r="SC7" s="132"/>
      <c r="SD7" s="132"/>
      <c r="SE7" s="132"/>
      <c r="SF7" s="132"/>
      <c r="SG7" s="132"/>
      <c r="SH7" s="132"/>
      <c r="SI7" s="132"/>
      <c r="SJ7" s="132"/>
      <c r="SK7" s="132"/>
      <c r="SL7" s="132"/>
      <c r="SM7" s="132"/>
      <c r="SN7" s="132"/>
      <c r="SO7" s="132"/>
      <c r="SP7" s="132"/>
      <c r="SQ7" s="132"/>
      <c r="SR7" s="132"/>
      <c r="SS7" s="132"/>
      <c r="ST7" s="132"/>
      <c r="SU7" s="132"/>
      <c r="SV7" s="132"/>
      <c r="SW7" s="132"/>
      <c r="SX7" s="132"/>
      <c r="SY7" s="132"/>
      <c r="SZ7" s="132"/>
      <c r="TA7" s="132"/>
      <c r="TB7" s="132"/>
      <c r="TC7" s="132"/>
      <c r="TD7" s="132"/>
      <c r="TE7" s="132"/>
      <c r="TF7" s="132"/>
      <c r="TG7" s="132"/>
      <c r="TH7" s="132"/>
      <c r="TI7" s="132"/>
      <c r="TJ7" s="132"/>
      <c r="TK7" s="132"/>
      <c r="TL7" s="132"/>
      <c r="TM7" s="132"/>
      <c r="TN7" s="132"/>
      <c r="TO7" s="132"/>
      <c r="TP7" s="132"/>
      <c r="TQ7" s="132"/>
      <c r="TR7" s="132"/>
      <c r="TS7" s="132"/>
      <c r="TT7" s="132"/>
      <c r="TU7" s="132"/>
      <c r="TV7" s="132"/>
      <c r="TW7" s="132"/>
      <c r="TX7" s="132"/>
      <c r="TY7" s="132"/>
      <c r="TZ7" s="132"/>
      <c r="UA7" s="132"/>
      <c r="UB7" s="132"/>
      <c r="UC7" s="132"/>
      <c r="UD7" s="132"/>
      <c r="UE7" s="132"/>
      <c r="UF7" s="132"/>
      <c r="UG7" s="132"/>
      <c r="UH7" s="132"/>
      <c r="UI7" s="132"/>
      <c r="UJ7" s="132"/>
      <c r="UK7" s="132"/>
      <c r="UL7" s="132"/>
      <c r="UM7" s="132"/>
      <c r="UN7" s="132"/>
      <c r="UO7" s="132"/>
      <c r="UP7" s="132"/>
      <c r="UQ7" s="132"/>
      <c r="UR7" s="132"/>
      <c r="US7" s="132"/>
      <c r="UT7" s="132"/>
      <c r="UU7" s="132"/>
      <c r="UV7" s="132"/>
      <c r="UW7" s="132"/>
      <c r="UX7" s="132"/>
      <c r="UY7" s="132"/>
      <c r="UZ7" s="132"/>
      <c r="VA7" s="132"/>
      <c r="VB7" s="132"/>
      <c r="VC7" s="132"/>
      <c r="VD7" s="132"/>
      <c r="VE7" s="132"/>
      <c r="VF7" s="132"/>
      <c r="VG7" s="132"/>
      <c r="VH7" s="132"/>
      <c r="VI7" s="132"/>
      <c r="VJ7" s="132"/>
      <c r="VK7" s="132"/>
      <c r="VL7" s="132"/>
      <c r="VM7" s="132"/>
      <c r="VN7" s="132"/>
      <c r="VO7" s="132"/>
      <c r="VP7" s="132"/>
      <c r="VQ7" s="132"/>
      <c r="VR7" s="132"/>
      <c r="VS7" s="132"/>
      <c r="VT7" s="132"/>
      <c r="VU7" s="132"/>
      <c r="VV7" s="132"/>
      <c r="VW7" s="132"/>
      <c r="VX7" s="132"/>
      <c r="VY7" s="132"/>
      <c r="VZ7" s="132"/>
      <c r="WA7" s="132"/>
      <c r="WB7" s="132"/>
      <c r="WC7" s="132"/>
      <c r="WD7" s="132"/>
      <c r="WE7" s="132"/>
      <c r="WF7" s="132"/>
      <c r="WG7" s="132"/>
      <c r="WH7" s="132"/>
      <c r="WI7" s="132"/>
      <c r="WJ7" s="132"/>
      <c r="WK7" s="132"/>
      <c r="WL7" s="132"/>
      <c r="WM7" s="132"/>
      <c r="WN7" s="132"/>
      <c r="WO7" s="132"/>
      <c r="WP7" s="132"/>
      <c r="WQ7" s="132"/>
      <c r="WR7" s="132"/>
      <c r="WS7" s="132"/>
      <c r="WT7" s="132"/>
      <c r="WU7" s="132"/>
      <c r="WV7" s="132"/>
      <c r="WW7" s="132"/>
      <c r="WX7" s="132"/>
      <c r="WY7" s="132"/>
      <c r="WZ7" s="132"/>
      <c r="XA7" s="132"/>
      <c r="XB7" s="132"/>
      <c r="XC7" s="132"/>
      <c r="XD7" s="132"/>
      <c r="XE7" s="132"/>
      <c r="XF7" s="132"/>
      <c r="XG7" s="132"/>
      <c r="XH7" s="132"/>
      <c r="XI7" s="132"/>
      <c r="XJ7" s="132"/>
      <c r="XK7" s="132"/>
      <c r="XL7" s="132"/>
      <c r="XM7" s="132"/>
      <c r="XN7" s="132"/>
      <c r="XO7" s="132"/>
      <c r="XP7" s="132"/>
      <c r="XQ7" s="132"/>
      <c r="XR7" s="132"/>
      <c r="XS7" s="132"/>
      <c r="XT7" s="132"/>
      <c r="XU7" s="132"/>
      <c r="XV7" s="132"/>
      <c r="XW7" s="132"/>
      <c r="XX7" s="132"/>
      <c r="XY7" s="132"/>
      <c r="XZ7" s="132"/>
      <c r="YA7" s="132"/>
      <c r="YB7" s="132"/>
      <c r="YC7" s="132"/>
      <c r="YD7" s="132"/>
      <c r="YE7" s="132"/>
      <c r="YF7" s="132"/>
      <c r="YG7" s="132"/>
      <c r="YH7" s="132"/>
      <c r="YI7" s="132"/>
      <c r="YJ7" s="132"/>
      <c r="YK7" s="132"/>
      <c r="YL7" s="132"/>
      <c r="YM7" s="132"/>
      <c r="YN7" s="132"/>
      <c r="YO7" s="132"/>
      <c r="YP7" s="132"/>
      <c r="YQ7" s="132"/>
      <c r="YR7" s="132"/>
      <c r="YS7" s="132"/>
      <c r="YT7" s="132"/>
      <c r="YU7" s="132"/>
      <c r="YV7" s="132"/>
      <c r="YW7" s="132"/>
      <c r="YX7" s="132"/>
      <c r="YY7" s="132"/>
      <c r="YZ7" s="132"/>
      <c r="ZA7" s="132"/>
      <c r="ZB7" s="132"/>
      <c r="ZC7" s="132"/>
      <c r="ZD7" s="132"/>
      <c r="ZE7" s="132"/>
      <c r="ZF7" s="132"/>
      <c r="ZG7" s="132"/>
      <c r="ZH7" s="132"/>
      <c r="ZI7" s="132"/>
      <c r="ZJ7" s="132"/>
      <c r="ZK7" s="132"/>
      <c r="ZL7" s="132"/>
      <c r="ZM7" s="132"/>
      <c r="ZN7" s="132"/>
      <c r="ZO7" s="132"/>
      <c r="ZP7" s="132"/>
      <c r="ZQ7" s="132"/>
      <c r="ZR7" s="132"/>
      <c r="ZS7" s="132"/>
      <c r="ZT7" s="132"/>
      <c r="ZU7" s="132"/>
      <c r="ZV7" s="132"/>
      <c r="ZW7" s="132"/>
      <c r="ZX7" s="132"/>
      <c r="ZY7" s="132"/>
      <c r="ZZ7" s="132"/>
      <c r="AAA7" s="132"/>
      <c r="AAB7" s="132"/>
      <c r="AAC7" s="132"/>
      <c r="AAD7" s="132"/>
      <c r="AAE7" s="132"/>
      <c r="AAF7" s="132"/>
      <c r="AAG7" s="132"/>
      <c r="AAH7" s="132"/>
      <c r="AAI7" s="132"/>
      <c r="AAJ7" s="132"/>
      <c r="AAK7" s="132"/>
      <c r="AAL7" s="132"/>
      <c r="AAM7" s="132"/>
      <c r="AAN7" s="132"/>
      <c r="AAO7" s="132"/>
      <c r="AAP7" s="132"/>
      <c r="AAQ7" s="132"/>
      <c r="AAR7" s="132"/>
      <c r="AAS7" s="132"/>
      <c r="AAT7" s="132"/>
      <c r="AAU7" s="132"/>
      <c r="AAV7" s="132"/>
      <c r="AAW7" s="132"/>
      <c r="AAX7" s="132"/>
    </row>
    <row r="8" spans="1:726" s="1" customFormat="1" ht="84.95" customHeight="1" thickBot="1">
      <c r="A8" s="520">
        <v>4</v>
      </c>
      <c r="B8" s="520">
        <v>2223</v>
      </c>
      <c r="C8" s="521" t="s">
        <v>423</v>
      </c>
      <c r="D8" s="521"/>
      <c r="E8" s="522"/>
      <c r="F8" s="522"/>
      <c r="G8" s="522"/>
      <c r="H8" s="523"/>
      <c r="I8" s="520"/>
      <c r="J8" s="521"/>
      <c r="K8" s="524"/>
      <c r="L8" s="521" t="s">
        <v>268</v>
      </c>
      <c r="M8" s="521" t="s">
        <v>369</v>
      </c>
      <c r="N8" s="521" t="s">
        <v>367</v>
      </c>
      <c r="O8" s="521" t="s">
        <v>367</v>
      </c>
      <c r="P8" s="521" t="s">
        <v>368</v>
      </c>
      <c r="Q8" s="521" t="s">
        <v>368</v>
      </c>
      <c r="R8" s="525"/>
      <c r="S8" s="132"/>
      <c r="T8" s="132"/>
      <c r="U8" s="132"/>
      <c r="V8" s="132"/>
      <c r="W8" s="132"/>
      <c r="X8" s="132"/>
      <c r="Y8" s="132"/>
      <c r="Z8" s="132"/>
      <c r="AA8" s="132"/>
      <c r="AB8" s="132"/>
      <c r="AC8" s="132"/>
      <c r="AD8" s="132"/>
      <c r="AE8" s="132"/>
      <c r="AF8" s="132"/>
      <c r="AG8" s="132"/>
      <c r="AH8" s="132"/>
      <c r="AI8" s="132"/>
      <c r="AJ8" s="132"/>
      <c r="AK8" s="132"/>
      <c r="AL8" s="132"/>
      <c r="AM8" s="132"/>
      <c r="AN8" s="132"/>
      <c r="AO8" s="132"/>
      <c r="AP8" s="132"/>
      <c r="AQ8" s="132"/>
      <c r="AR8" s="132"/>
      <c r="AS8" s="132"/>
      <c r="AT8" s="132"/>
      <c r="AU8" s="132"/>
      <c r="AV8" s="132"/>
      <c r="AW8" s="132"/>
      <c r="AX8" s="132"/>
      <c r="AY8" s="132"/>
      <c r="AZ8" s="132"/>
      <c r="BA8" s="132"/>
      <c r="BB8" s="132"/>
      <c r="BC8" s="132"/>
      <c r="BD8" s="132"/>
      <c r="BE8" s="132"/>
      <c r="BF8" s="132"/>
      <c r="BG8" s="132"/>
      <c r="BH8" s="132"/>
      <c r="BI8" s="132"/>
      <c r="BJ8" s="263"/>
      <c r="BK8" s="132"/>
      <c r="BL8" s="132"/>
      <c r="BM8" s="132"/>
      <c r="BN8" s="132"/>
      <c r="BO8" s="132"/>
      <c r="BP8" s="132"/>
      <c r="BQ8" s="132"/>
      <c r="BR8" s="132"/>
      <c r="BS8" s="132"/>
      <c r="BT8" s="132"/>
      <c r="BU8" s="132"/>
      <c r="BV8" s="132"/>
      <c r="BW8" s="132"/>
      <c r="BX8" s="132"/>
      <c r="BY8" s="132"/>
      <c r="BZ8" s="132"/>
      <c r="CA8" s="132"/>
      <c r="CB8" s="132"/>
      <c r="CC8" s="132"/>
      <c r="CD8" s="132"/>
      <c r="CE8" s="132"/>
      <c r="CF8" s="132"/>
      <c r="CG8" s="132"/>
      <c r="CH8" s="132"/>
      <c r="CI8" s="132"/>
      <c r="CJ8" s="132"/>
      <c r="CK8" s="132"/>
      <c r="CL8" s="132"/>
      <c r="CM8" s="132"/>
      <c r="CN8" s="132"/>
      <c r="CO8" s="132"/>
      <c r="CP8" s="132"/>
      <c r="CQ8" s="132"/>
      <c r="CR8" s="132"/>
      <c r="CS8" s="132"/>
      <c r="CT8" s="132"/>
      <c r="CU8" s="132"/>
      <c r="CV8" s="132"/>
      <c r="CW8" s="132"/>
      <c r="CX8" s="132"/>
      <c r="CY8" s="132"/>
      <c r="CZ8" s="132"/>
      <c r="DA8" s="132"/>
      <c r="DB8" s="132"/>
      <c r="DC8" s="132"/>
      <c r="DD8" s="132"/>
      <c r="DE8" s="132"/>
      <c r="DF8" s="132"/>
      <c r="DG8" s="132"/>
      <c r="DH8" s="132"/>
      <c r="DI8" s="132"/>
      <c r="DJ8" s="263"/>
      <c r="DK8" s="132"/>
      <c r="DL8" s="132"/>
      <c r="DM8" s="132"/>
      <c r="DN8" s="132"/>
      <c r="DO8" s="132"/>
      <c r="DP8" s="132"/>
      <c r="DQ8" s="132"/>
      <c r="DR8" s="132"/>
      <c r="DS8" s="132"/>
      <c r="DT8" s="132"/>
      <c r="DU8" s="132"/>
      <c r="DV8" s="132"/>
      <c r="DW8" s="132"/>
      <c r="DX8" s="132"/>
      <c r="DY8" s="132"/>
      <c r="DZ8" s="132"/>
      <c r="EA8" s="132"/>
      <c r="EB8" s="132"/>
      <c r="EC8" s="132"/>
      <c r="ED8" s="132"/>
      <c r="EE8" s="132"/>
      <c r="EF8" s="132"/>
      <c r="EG8" s="132"/>
      <c r="EH8" s="132"/>
      <c r="EI8" s="132"/>
      <c r="EJ8" s="132"/>
      <c r="EK8" s="132"/>
      <c r="EL8" s="132"/>
      <c r="EM8" s="132"/>
      <c r="EN8" s="132"/>
      <c r="EO8" s="132"/>
      <c r="EP8" s="132"/>
      <c r="EQ8" s="132"/>
      <c r="ER8" s="132"/>
      <c r="ES8" s="132"/>
      <c r="ET8" s="132"/>
      <c r="EU8" s="132"/>
      <c r="EV8" s="132"/>
      <c r="EW8" s="132"/>
      <c r="EX8" s="132"/>
      <c r="EY8" s="132"/>
      <c r="EZ8" s="132"/>
      <c r="FA8" s="132"/>
      <c r="FB8" s="132"/>
      <c r="FC8" s="132"/>
      <c r="FD8" s="132"/>
      <c r="FE8" s="132"/>
      <c r="FF8" s="132"/>
      <c r="FG8" s="132"/>
      <c r="FH8" s="132"/>
      <c r="FI8" s="132"/>
      <c r="FJ8" s="132"/>
      <c r="FK8" s="132"/>
      <c r="FL8" s="132"/>
      <c r="FM8" s="132"/>
      <c r="FN8" s="132"/>
      <c r="FO8" s="132"/>
      <c r="FP8" s="132"/>
      <c r="FQ8" s="132"/>
      <c r="FR8" s="132"/>
      <c r="FS8" s="132"/>
      <c r="FT8" s="132"/>
      <c r="FU8" s="132"/>
      <c r="FV8" s="132"/>
      <c r="FW8" s="132"/>
      <c r="FX8" s="132"/>
      <c r="FY8" s="132"/>
      <c r="FZ8" s="132"/>
      <c r="GA8" s="132"/>
      <c r="GB8" s="132"/>
      <c r="GC8" s="132"/>
      <c r="GD8" s="132"/>
      <c r="GE8" s="132"/>
      <c r="GF8" s="132"/>
      <c r="GG8" s="132"/>
      <c r="GH8" s="132"/>
      <c r="GI8" s="132"/>
      <c r="GJ8" s="132"/>
      <c r="GK8" s="132"/>
      <c r="GL8" s="132"/>
      <c r="GM8" s="132"/>
      <c r="GN8" s="132"/>
      <c r="GO8" s="132"/>
      <c r="GP8" s="132"/>
      <c r="GQ8" s="132"/>
      <c r="GR8" s="132"/>
      <c r="GS8" s="132"/>
      <c r="GT8" s="132"/>
      <c r="GU8" s="132"/>
      <c r="GV8" s="132"/>
      <c r="GW8" s="132"/>
      <c r="GX8" s="132"/>
      <c r="GY8" s="132"/>
      <c r="GZ8" s="132"/>
      <c r="HA8" s="132"/>
      <c r="HB8" s="132"/>
      <c r="HC8" s="132"/>
      <c r="HD8" s="132"/>
      <c r="HE8" s="132"/>
      <c r="HF8" s="132"/>
      <c r="HG8" s="132"/>
      <c r="HH8" s="132"/>
      <c r="HI8" s="132"/>
      <c r="HJ8" s="132"/>
      <c r="HK8" s="132"/>
      <c r="HL8" s="132"/>
      <c r="HM8" s="132"/>
      <c r="HN8" s="132"/>
      <c r="HO8" s="132"/>
      <c r="HP8" s="132"/>
      <c r="HQ8" s="132"/>
      <c r="HR8" s="132"/>
      <c r="HS8" s="132"/>
      <c r="HT8" s="132"/>
      <c r="HU8" s="132"/>
      <c r="HV8" s="132"/>
      <c r="HW8" s="132"/>
      <c r="HX8" s="132"/>
      <c r="HY8" s="132"/>
      <c r="HZ8" s="132"/>
      <c r="IA8" s="132"/>
      <c r="IB8" s="132"/>
      <c r="IC8" s="132"/>
      <c r="ID8" s="132"/>
      <c r="IE8" s="132"/>
      <c r="IF8" s="132"/>
      <c r="IG8" s="132"/>
      <c r="IH8" s="132"/>
      <c r="II8" s="132"/>
      <c r="IJ8" s="132"/>
      <c r="IK8" s="132"/>
      <c r="IL8" s="132"/>
      <c r="IM8" s="132"/>
      <c r="IN8" s="132"/>
      <c r="IO8" s="132"/>
      <c r="IP8" s="132"/>
      <c r="IQ8" s="132"/>
      <c r="IR8" s="132"/>
      <c r="IS8" s="132"/>
      <c r="IT8" s="132"/>
      <c r="IU8" s="132"/>
      <c r="IV8" s="132"/>
      <c r="IW8" s="132"/>
      <c r="IX8" s="132"/>
      <c r="IY8" s="132"/>
      <c r="IZ8" s="132"/>
      <c r="JA8" s="132"/>
      <c r="JB8" s="132"/>
      <c r="JC8" s="132"/>
      <c r="JD8" s="132"/>
      <c r="JE8" s="132"/>
      <c r="JF8" s="132"/>
      <c r="JG8" s="132"/>
      <c r="JH8" s="132"/>
      <c r="JI8" s="132"/>
      <c r="JJ8" s="132"/>
      <c r="JK8" s="132"/>
      <c r="JL8" s="132"/>
      <c r="JM8" s="132"/>
      <c r="JN8" s="132"/>
      <c r="JO8" s="132"/>
      <c r="JP8" s="132"/>
      <c r="JQ8" s="132"/>
      <c r="JR8" s="132"/>
      <c r="JS8" s="132"/>
      <c r="JT8" s="132"/>
      <c r="JU8" s="132"/>
      <c r="JV8" s="132"/>
      <c r="JW8" s="132"/>
      <c r="JX8" s="132"/>
      <c r="JY8" s="132"/>
      <c r="JZ8" s="132"/>
      <c r="KA8" s="132"/>
      <c r="KB8" s="132"/>
      <c r="KC8" s="132"/>
      <c r="KD8" s="132"/>
      <c r="KE8" s="132"/>
      <c r="KF8" s="132"/>
      <c r="KG8" s="132"/>
      <c r="KH8" s="132"/>
      <c r="KI8" s="132"/>
      <c r="KJ8" s="132"/>
      <c r="KK8" s="132"/>
      <c r="KL8" s="132"/>
      <c r="KM8" s="132"/>
      <c r="KN8" s="132"/>
      <c r="KO8" s="132"/>
      <c r="KP8" s="132"/>
      <c r="KQ8" s="132"/>
      <c r="KR8" s="132"/>
      <c r="KS8" s="132"/>
      <c r="KT8" s="132"/>
      <c r="KU8" s="132"/>
      <c r="KV8" s="132"/>
      <c r="KW8" s="132"/>
      <c r="KX8" s="132"/>
      <c r="KY8" s="132"/>
      <c r="KZ8" s="132"/>
      <c r="LA8" s="132"/>
      <c r="LB8" s="132"/>
      <c r="LC8" s="132"/>
      <c r="LD8" s="132"/>
      <c r="LE8" s="132"/>
      <c r="LF8" s="132"/>
      <c r="LG8" s="132"/>
      <c r="LH8" s="132"/>
      <c r="LI8" s="132"/>
      <c r="LJ8" s="132"/>
      <c r="LK8" s="132"/>
      <c r="LL8" s="132"/>
      <c r="LM8" s="132"/>
      <c r="LN8" s="132"/>
      <c r="LO8" s="132"/>
      <c r="LP8" s="132"/>
      <c r="LQ8" s="132"/>
      <c r="LR8" s="132"/>
      <c r="LS8" s="132"/>
      <c r="LT8" s="132"/>
      <c r="LU8" s="132"/>
      <c r="LV8" s="132"/>
      <c r="LW8" s="132"/>
      <c r="LX8" s="132"/>
      <c r="LY8" s="132"/>
      <c r="LZ8" s="132"/>
      <c r="MA8" s="132"/>
      <c r="MB8" s="132"/>
      <c r="MC8" s="132"/>
      <c r="MD8" s="132"/>
      <c r="ME8" s="132"/>
      <c r="MF8" s="132"/>
      <c r="MG8" s="132"/>
      <c r="MH8" s="132"/>
      <c r="MI8" s="132"/>
      <c r="MJ8" s="132"/>
      <c r="MK8" s="132"/>
      <c r="ML8" s="132"/>
      <c r="MM8" s="132"/>
      <c r="MN8" s="132"/>
      <c r="MO8" s="132"/>
      <c r="MP8" s="132"/>
      <c r="MQ8" s="132"/>
      <c r="MR8" s="132"/>
      <c r="MS8" s="132"/>
      <c r="MT8" s="132"/>
      <c r="MU8" s="132"/>
      <c r="MV8" s="132"/>
      <c r="MW8" s="132"/>
      <c r="MX8" s="132"/>
      <c r="MY8" s="132"/>
      <c r="MZ8" s="132"/>
      <c r="NA8" s="132"/>
      <c r="NB8" s="132"/>
      <c r="NC8" s="132"/>
      <c r="ND8" s="132"/>
      <c r="NE8" s="132"/>
      <c r="NF8" s="132"/>
      <c r="NG8" s="132"/>
      <c r="NH8" s="132"/>
      <c r="NI8" s="132"/>
      <c r="NJ8" s="132"/>
      <c r="NK8" s="132"/>
      <c r="NL8" s="132"/>
      <c r="NM8" s="132"/>
      <c r="NN8" s="132"/>
      <c r="NO8" s="132"/>
      <c r="NP8" s="132"/>
      <c r="NQ8" s="132"/>
      <c r="NR8" s="132"/>
      <c r="NS8" s="132"/>
      <c r="NT8" s="132"/>
      <c r="NU8" s="132"/>
      <c r="NV8" s="132"/>
      <c r="NW8" s="132"/>
      <c r="NX8" s="132"/>
      <c r="NY8" s="132"/>
      <c r="NZ8" s="132"/>
      <c r="OA8" s="132"/>
      <c r="OB8" s="132"/>
      <c r="OC8" s="132"/>
      <c r="OD8" s="132"/>
      <c r="OE8" s="132"/>
      <c r="OF8" s="132"/>
      <c r="OG8" s="132"/>
      <c r="OH8" s="132"/>
      <c r="OI8" s="132"/>
      <c r="OJ8" s="132"/>
      <c r="OK8" s="132"/>
      <c r="OL8" s="132"/>
      <c r="OM8" s="132"/>
      <c r="ON8" s="132"/>
      <c r="OO8" s="132"/>
      <c r="OP8" s="132"/>
      <c r="OQ8" s="132"/>
      <c r="OR8" s="132"/>
      <c r="OS8" s="132"/>
      <c r="OT8" s="132"/>
      <c r="OU8" s="132"/>
      <c r="OV8" s="132"/>
      <c r="OW8" s="132"/>
      <c r="OX8" s="132"/>
      <c r="OY8" s="132"/>
      <c r="OZ8" s="132"/>
      <c r="PA8" s="132"/>
      <c r="PB8" s="132"/>
      <c r="PC8" s="132"/>
      <c r="PD8" s="132"/>
      <c r="PE8" s="132"/>
      <c r="PF8" s="132"/>
      <c r="PG8" s="132"/>
      <c r="PH8" s="132"/>
      <c r="PI8" s="132"/>
      <c r="PJ8" s="132"/>
      <c r="PK8" s="132"/>
      <c r="PL8" s="132"/>
      <c r="PM8" s="132"/>
      <c r="PN8" s="132"/>
      <c r="PO8" s="132"/>
      <c r="PP8" s="132"/>
      <c r="PQ8" s="132"/>
      <c r="PR8" s="132"/>
      <c r="PS8" s="132"/>
      <c r="PT8" s="132"/>
      <c r="PU8" s="132"/>
      <c r="PV8" s="132"/>
      <c r="PW8" s="132"/>
      <c r="PX8" s="132"/>
      <c r="PY8" s="132"/>
      <c r="PZ8" s="132"/>
      <c r="QA8" s="132"/>
      <c r="QB8" s="132"/>
      <c r="QC8" s="132"/>
      <c r="QD8" s="132"/>
      <c r="QE8" s="132"/>
      <c r="QF8" s="132"/>
      <c r="QG8" s="132"/>
      <c r="QH8" s="132"/>
      <c r="QI8" s="132"/>
      <c r="QJ8" s="132"/>
      <c r="QK8" s="132"/>
      <c r="QL8" s="132"/>
      <c r="QM8" s="132"/>
      <c r="QN8" s="132"/>
      <c r="QO8" s="132"/>
      <c r="QP8" s="132"/>
      <c r="QQ8" s="132"/>
      <c r="QR8" s="132"/>
      <c r="QS8" s="132"/>
      <c r="QT8" s="132"/>
      <c r="QU8" s="132"/>
      <c r="QV8" s="132"/>
      <c r="QW8" s="132"/>
      <c r="QX8" s="132"/>
      <c r="QY8" s="132"/>
      <c r="QZ8" s="132"/>
      <c r="RA8" s="132"/>
      <c r="RB8" s="132"/>
      <c r="RC8" s="132"/>
      <c r="RD8" s="132"/>
      <c r="RE8" s="132"/>
      <c r="RF8" s="132"/>
      <c r="RG8" s="132"/>
      <c r="RH8" s="132"/>
      <c r="RI8" s="132"/>
      <c r="RJ8" s="132"/>
      <c r="RK8" s="132"/>
      <c r="RL8" s="132"/>
      <c r="RM8" s="132"/>
      <c r="RN8" s="132"/>
      <c r="RO8" s="132"/>
      <c r="RP8" s="132"/>
      <c r="RQ8" s="132"/>
      <c r="RR8" s="132"/>
      <c r="RS8" s="132"/>
      <c r="RT8" s="132"/>
      <c r="RU8" s="132"/>
      <c r="RV8" s="132"/>
      <c r="RW8" s="132"/>
      <c r="RX8" s="132"/>
      <c r="RY8" s="132"/>
      <c r="RZ8" s="132"/>
      <c r="SA8" s="132"/>
      <c r="SB8" s="132"/>
      <c r="SC8" s="132"/>
      <c r="SD8" s="132"/>
      <c r="SE8" s="132"/>
      <c r="SF8" s="132"/>
      <c r="SG8" s="132"/>
      <c r="SH8" s="132"/>
      <c r="SI8" s="132"/>
      <c r="SJ8" s="132"/>
      <c r="SK8" s="132"/>
      <c r="SL8" s="132"/>
      <c r="SM8" s="132"/>
      <c r="SN8" s="132"/>
      <c r="SO8" s="132"/>
      <c r="SP8" s="132"/>
      <c r="SQ8" s="132"/>
      <c r="SR8" s="132"/>
      <c r="SS8" s="132"/>
      <c r="ST8" s="132"/>
      <c r="SU8" s="132"/>
      <c r="SV8" s="132"/>
      <c r="SW8" s="132"/>
      <c r="SX8" s="132"/>
      <c r="SY8" s="132"/>
      <c r="SZ8" s="132"/>
      <c r="TA8" s="132"/>
      <c r="TB8" s="132"/>
      <c r="TC8" s="132"/>
      <c r="TD8" s="132"/>
      <c r="TE8" s="132"/>
      <c r="TF8" s="132"/>
      <c r="TG8" s="132"/>
      <c r="TH8" s="132"/>
      <c r="TI8" s="132"/>
      <c r="TJ8" s="132"/>
      <c r="TK8" s="132"/>
      <c r="TL8" s="132"/>
      <c r="TM8" s="132"/>
      <c r="TN8" s="132"/>
      <c r="TO8" s="132"/>
      <c r="TP8" s="132"/>
      <c r="TQ8" s="132"/>
      <c r="TR8" s="132"/>
      <c r="TS8" s="132"/>
      <c r="TT8" s="132"/>
      <c r="TU8" s="132"/>
      <c r="TV8" s="132"/>
      <c r="TW8" s="132"/>
      <c r="TX8" s="132"/>
      <c r="TY8" s="132"/>
      <c r="TZ8" s="132"/>
      <c r="UA8" s="132"/>
      <c r="UB8" s="132"/>
      <c r="UC8" s="132"/>
      <c r="UD8" s="132"/>
      <c r="UE8" s="132"/>
      <c r="UF8" s="132"/>
      <c r="UG8" s="132"/>
      <c r="UH8" s="132"/>
      <c r="UI8" s="132"/>
      <c r="UJ8" s="132"/>
      <c r="UK8" s="132"/>
      <c r="UL8" s="132"/>
      <c r="UM8" s="132"/>
      <c r="UN8" s="132"/>
      <c r="UO8" s="132"/>
      <c r="UP8" s="132"/>
      <c r="UQ8" s="132"/>
      <c r="UR8" s="132"/>
      <c r="US8" s="132"/>
      <c r="UT8" s="132"/>
      <c r="UU8" s="132"/>
      <c r="UV8" s="132"/>
      <c r="UW8" s="132"/>
      <c r="UX8" s="132"/>
      <c r="UY8" s="132"/>
      <c r="UZ8" s="132"/>
      <c r="VA8" s="132"/>
      <c r="VB8" s="132"/>
      <c r="VC8" s="132"/>
      <c r="VD8" s="132"/>
      <c r="VE8" s="132"/>
      <c r="VF8" s="132"/>
      <c r="VG8" s="132"/>
      <c r="VH8" s="132"/>
      <c r="VI8" s="132"/>
      <c r="VJ8" s="132"/>
      <c r="VK8" s="132"/>
      <c r="VL8" s="132"/>
      <c r="VM8" s="132"/>
      <c r="VN8" s="132"/>
      <c r="VO8" s="132"/>
      <c r="VP8" s="132"/>
      <c r="VQ8" s="132"/>
      <c r="VR8" s="132"/>
      <c r="VS8" s="132"/>
      <c r="VT8" s="132"/>
      <c r="VU8" s="132"/>
      <c r="VV8" s="132"/>
      <c r="VW8" s="132"/>
      <c r="VX8" s="132"/>
      <c r="VY8" s="132"/>
      <c r="VZ8" s="132"/>
      <c r="WA8" s="132"/>
      <c r="WB8" s="132"/>
      <c r="WC8" s="132"/>
      <c r="WD8" s="132"/>
      <c r="WE8" s="132"/>
      <c r="WF8" s="132"/>
      <c r="WG8" s="132"/>
      <c r="WH8" s="132"/>
      <c r="WI8" s="132"/>
      <c r="WJ8" s="132"/>
      <c r="WK8" s="132"/>
      <c r="WL8" s="132"/>
      <c r="WM8" s="132"/>
      <c r="WN8" s="132"/>
      <c r="WO8" s="132"/>
      <c r="WP8" s="132"/>
      <c r="WQ8" s="132"/>
      <c r="WR8" s="132"/>
      <c r="WS8" s="132"/>
      <c r="WT8" s="132"/>
      <c r="WU8" s="132"/>
      <c r="WV8" s="132"/>
      <c r="WW8" s="132"/>
      <c r="WX8" s="132"/>
      <c r="WY8" s="132"/>
      <c r="WZ8" s="132"/>
      <c r="XA8" s="132"/>
      <c r="XB8" s="132"/>
      <c r="XC8" s="132"/>
      <c r="XD8" s="132"/>
      <c r="XE8" s="132"/>
      <c r="XF8" s="132"/>
      <c r="XG8" s="132"/>
      <c r="XH8" s="132"/>
      <c r="XI8" s="132"/>
      <c r="XJ8" s="132"/>
      <c r="XK8" s="132"/>
      <c r="XL8" s="132"/>
      <c r="XM8" s="132"/>
      <c r="XN8" s="132"/>
      <c r="XO8" s="132"/>
      <c r="XP8" s="132"/>
      <c r="XQ8" s="132"/>
      <c r="XR8" s="132"/>
      <c r="XS8" s="132"/>
      <c r="XT8" s="132"/>
      <c r="XU8" s="132"/>
      <c r="XV8" s="132"/>
      <c r="XW8" s="132"/>
      <c r="XX8" s="132"/>
      <c r="XY8" s="132"/>
      <c r="XZ8" s="132"/>
      <c r="YA8" s="132"/>
      <c r="YB8" s="132"/>
      <c r="YC8" s="132"/>
      <c r="YD8" s="132"/>
      <c r="YE8" s="132"/>
      <c r="YF8" s="132"/>
      <c r="YG8" s="132"/>
      <c r="YH8" s="132"/>
      <c r="YI8" s="132"/>
      <c r="YJ8" s="132"/>
      <c r="YK8" s="132"/>
      <c r="YL8" s="132"/>
      <c r="YM8" s="132"/>
      <c r="YN8" s="132"/>
      <c r="YO8" s="132"/>
      <c r="YP8" s="132"/>
      <c r="YQ8" s="132"/>
      <c r="YR8" s="132"/>
      <c r="YS8" s="132"/>
      <c r="YT8" s="132"/>
      <c r="YU8" s="132"/>
      <c r="YV8" s="132"/>
      <c r="YW8" s="132"/>
      <c r="YX8" s="132"/>
      <c r="YY8" s="132"/>
      <c r="YZ8" s="132"/>
      <c r="ZA8" s="132"/>
      <c r="ZB8" s="132"/>
      <c r="ZC8" s="132"/>
      <c r="ZD8" s="132"/>
      <c r="ZE8" s="132"/>
      <c r="ZF8" s="132"/>
      <c r="ZG8" s="132"/>
      <c r="ZH8" s="132"/>
      <c r="ZI8" s="132"/>
      <c r="ZJ8" s="132"/>
      <c r="ZK8" s="132"/>
      <c r="ZL8" s="132"/>
      <c r="ZM8" s="132"/>
      <c r="ZN8" s="132"/>
      <c r="ZO8" s="132"/>
      <c r="ZP8" s="132"/>
      <c r="ZQ8" s="132"/>
      <c r="ZR8" s="132"/>
      <c r="ZS8" s="132"/>
      <c r="ZT8" s="132"/>
      <c r="ZU8" s="132"/>
      <c r="ZV8" s="132"/>
      <c r="ZW8" s="132"/>
      <c r="ZX8" s="132"/>
      <c r="ZY8" s="132"/>
      <c r="ZZ8" s="132"/>
      <c r="AAA8" s="132"/>
      <c r="AAB8" s="132"/>
      <c r="AAC8" s="132"/>
      <c r="AAD8" s="132"/>
      <c r="AAE8" s="132"/>
      <c r="AAF8" s="132"/>
      <c r="AAG8" s="132"/>
      <c r="AAH8" s="132"/>
      <c r="AAI8" s="132"/>
      <c r="AAJ8" s="132"/>
      <c r="AAK8" s="132"/>
      <c r="AAL8" s="132"/>
      <c r="AAM8" s="132"/>
      <c r="AAN8" s="132"/>
      <c r="AAO8" s="132"/>
      <c r="AAP8" s="132"/>
      <c r="AAQ8" s="132"/>
      <c r="AAR8" s="132"/>
      <c r="AAS8" s="132"/>
      <c r="AAT8" s="132"/>
      <c r="AAU8" s="132"/>
      <c r="AAV8" s="132"/>
      <c r="AAW8" s="132"/>
      <c r="AAX8" s="132"/>
    </row>
    <row r="9" spans="1:726" s="129" customFormat="1" ht="84.95" customHeight="1" thickBot="1">
      <c r="A9" s="520">
        <v>5</v>
      </c>
      <c r="B9" s="520">
        <v>3333</v>
      </c>
      <c r="C9" s="521" t="s">
        <v>162</v>
      </c>
      <c r="D9" s="521"/>
      <c r="E9" s="522"/>
      <c r="F9" s="522"/>
      <c r="G9" s="522"/>
      <c r="H9" s="523"/>
      <c r="I9" s="520"/>
      <c r="J9" s="521"/>
      <c r="K9" s="524"/>
      <c r="L9" s="521" t="s">
        <v>268</v>
      </c>
      <c r="M9" s="521" t="s">
        <v>369</v>
      </c>
      <c r="N9" s="521" t="s">
        <v>367</v>
      </c>
      <c r="O9" s="521" t="s">
        <v>367</v>
      </c>
      <c r="P9" s="521" t="s">
        <v>368</v>
      </c>
      <c r="Q9" s="521" t="s">
        <v>368</v>
      </c>
      <c r="R9" s="525"/>
      <c r="S9" s="132"/>
      <c r="T9" s="132"/>
      <c r="U9" s="132"/>
      <c r="V9" s="132"/>
      <c r="W9" s="132"/>
      <c r="X9" s="132"/>
      <c r="Y9" s="132"/>
      <c r="Z9" s="132"/>
      <c r="AA9" s="132"/>
      <c r="AB9" s="132"/>
      <c r="AC9" s="132"/>
      <c r="AD9" s="132"/>
      <c r="AE9" s="132"/>
      <c r="AF9" s="132"/>
      <c r="AG9" s="132"/>
      <c r="AH9" s="132"/>
      <c r="AI9" s="132"/>
      <c r="AJ9" s="132"/>
      <c r="AK9" s="132"/>
      <c r="AL9" s="132"/>
      <c r="AM9" s="132"/>
      <c r="AN9" s="132"/>
      <c r="AO9" s="132"/>
      <c r="AP9" s="132"/>
      <c r="AQ9" s="132"/>
      <c r="AR9" s="132"/>
      <c r="AS9" s="132"/>
      <c r="AT9" s="132"/>
      <c r="AU9" s="132"/>
      <c r="AV9" s="132"/>
      <c r="AW9" s="132"/>
      <c r="AX9" s="132"/>
      <c r="AY9" s="132"/>
      <c r="AZ9" s="132"/>
      <c r="BA9" s="132"/>
      <c r="BB9" s="132"/>
      <c r="BC9" s="132"/>
      <c r="BD9" s="132"/>
      <c r="BE9" s="132"/>
      <c r="BF9" s="132"/>
      <c r="BG9" s="132"/>
      <c r="BH9" s="132"/>
      <c r="BI9" s="132"/>
      <c r="BJ9" s="263"/>
      <c r="BK9" s="132"/>
      <c r="BL9" s="132"/>
      <c r="BM9" s="132"/>
      <c r="BN9" s="132"/>
      <c r="BO9" s="132"/>
      <c r="BP9" s="132"/>
      <c r="BQ9" s="132"/>
      <c r="BR9" s="132"/>
      <c r="BS9" s="132"/>
      <c r="BT9" s="132"/>
      <c r="BU9" s="132"/>
      <c r="BV9" s="132"/>
      <c r="BW9" s="132"/>
      <c r="BX9" s="132"/>
      <c r="BY9" s="132"/>
      <c r="BZ9" s="132"/>
      <c r="CA9" s="132"/>
      <c r="CB9" s="132"/>
      <c r="CC9" s="132"/>
      <c r="CD9" s="132"/>
      <c r="CE9" s="132"/>
      <c r="CF9" s="132"/>
      <c r="CG9" s="132"/>
      <c r="CH9" s="132"/>
      <c r="CI9" s="132"/>
      <c r="CJ9" s="132"/>
      <c r="CK9" s="132"/>
      <c r="CL9" s="132"/>
      <c r="CM9" s="132"/>
      <c r="CN9" s="132"/>
      <c r="CO9" s="132"/>
      <c r="CP9" s="132"/>
      <c r="CQ9" s="132"/>
      <c r="CR9" s="132"/>
      <c r="CS9" s="132"/>
      <c r="CT9" s="132"/>
      <c r="CU9" s="132"/>
      <c r="CV9" s="132"/>
      <c r="CW9" s="132"/>
      <c r="CX9" s="132"/>
      <c r="CY9" s="132"/>
      <c r="CZ9" s="132"/>
      <c r="DA9" s="132"/>
      <c r="DB9" s="132"/>
      <c r="DC9" s="132"/>
      <c r="DD9" s="132"/>
      <c r="DE9" s="132"/>
      <c r="DF9" s="132"/>
      <c r="DG9" s="132"/>
      <c r="DH9" s="132"/>
      <c r="DI9" s="132"/>
      <c r="DJ9" s="263"/>
      <c r="DK9" s="132"/>
      <c r="DL9" s="132"/>
      <c r="DM9" s="132"/>
      <c r="DN9" s="132"/>
      <c r="DO9" s="132"/>
      <c r="DP9" s="132"/>
      <c r="DQ9" s="132"/>
      <c r="DR9" s="132"/>
      <c r="DS9" s="132"/>
      <c r="DT9" s="132"/>
      <c r="DU9" s="132"/>
      <c r="DV9" s="132"/>
      <c r="DW9" s="132"/>
      <c r="DX9" s="132"/>
      <c r="DY9" s="132"/>
      <c r="DZ9" s="132"/>
      <c r="EA9" s="132"/>
      <c r="EB9" s="132"/>
      <c r="EC9" s="132"/>
      <c r="ED9" s="132"/>
      <c r="EE9" s="132"/>
      <c r="EF9" s="132"/>
      <c r="EG9" s="132"/>
      <c r="EH9" s="132"/>
      <c r="EI9" s="132"/>
      <c r="EJ9" s="132"/>
      <c r="EK9" s="132"/>
      <c r="EL9" s="132"/>
      <c r="EM9" s="132"/>
      <c r="EN9" s="132"/>
      <c r="EO9" s="132"/>
      <c r="EP9" s="132"/>
      <c r="EQ9" s="132"/>
      <c r="ER9" s="132"/>
      <c r="ES9" s="132"/>
      <c r="ET9" s="132"/>
      <c r="EU9" s="132"/>
      <c r="EV9" s="132"/>
      <c r="EW9" s="132"/>
      <c r="EX9" s="132"/>
      <c r="EY9" s="132"/>
      <c r="EZ9" s="132"/>
      <c r="FA9" s="132"/>
      <c r="FB9" s="132"/>
      <c r="FC9" s="132"/>
      <c r="FD9" s="132"/>
      <c r="FE9" s="132"/>
      <c r="FF9" s="132"/>
      <c r="FG9" s="132"/>
      <c r="FH9" s="132"/>
      <c r="FI9" s="132"/>
      <c r="FJ9" s="132"/>
      <c r="FK9" s="132"/>
      <c r="FL9" s="132"/>
      <c r="FM9" s="132"/>
      <c r="FN9" s="132"/>
      <c r="FO9" s="132"/>
      <c r="FP9" s="132"/>
      <c r="FQ9" s="132"/>
      <c r="FR9" s="132"/>
      <c r="FS9" s="132"/>
      <c r="FT9" s="132"/>
      <c r="FU9" s="132"/>
      <c r="FV9" s="132"/>
      <c r="FW9" s="132"/>
      <c r="FX9" s="132"/>
      <c r="FY9" s="132"/>
      <c r="FZ9" s="132"/>
      <c r="GA9" s="132"/>
      <c r="GB9" s="132"/>
      <c r="GC9" s="132"/>
      <c r="GD9" s="132"/>
      <c r="GE9" s="132"/>
      <c r="GF9" s="132"/>
      <c r="GG9" s="132"/>
      <c r="GH9" s="132"/>
      <c r="GI9" s="132"/>
      <c r="GJ9" s="132"/>
      <c r="GK9" s="132"/>
      <c r="GL9" s="132"/>
      <c r="GM9" s="132"/>
      <c r="GN9" s="132"/>
      <c r="GO9" s="132"/>
      <c r="GP9" s="132"/>
      <c r="GQ9" s="132"/>
      <c r="GR9" s="132"/>
      <c r="GS9" s="132"/>
      <c r="GT9" s="132"/>
      <c r="GU9" s="132"/>
      <c r="GV9" s="132"/>
      <c r="GW9" s="132"/>
      <c r="GX9" s="132"/>
      <c r="GY9" s="132"/>
      <c r="GZ9" s="132"/>
      <c r="HA9" s="132"/>
      <c r="HB9" s="132"/>
      <c r="HC9" s="132"/>
      <c r="HD9" s="132"/>
      <c r="HE9" s="132"/>
      <c r="HF9" s="132"/>
      <c r="HG9" s="132"/>
      <c r="HH9" s="132"/>
      <c r="HI9" s="132"/>
      <c r="HJ9" s="132"/>
      <c r="HK9" s="132"/>
      <c r="HL9" s="132"/>
      <c r="HM9" s="132"/>
      <c r="HN9" s="132"/>
      <c r="HO9" s="132"/>
      <c r="HP9" s="132"/>
      <c r="HQ9" s="132"/>
      <c r="HR9" s="132"/>
      <c r="HS9" s="132"/>
      <c r="HT9" s="132"/>
      <c r="HU9" s="132"/>
      <c r="HV9" s="132"/>
      <c r="HW9" s="132"/>
      <c r="HX9" s="132"/>
      <c r="HY9" s="132"/>
      <c r="HZ9" s="132"/>
      <c r="IA9" s="132"/>
      <c r="IB9" s="132"/>
      <c r="IC9" s="132"/>
      <c r="ID9" s="132"/>
      <c r="IE9" s="132"/>
      <c r="IF9" s="132"/>
      <c r="IG9" s="132"/>
      <c r="IH9" s="132"/>
      <c r="II9" s="132"/>
      <c r="IJ9" s="132"/>
      <c r="IK9" s="132"/>
      <c r="IL9" s="132"/>
      <c r="IM9" s="132"/>
      <c r="IN9" s="132"/>
      <c r="IO9" s="132"/>
      <c r="IP9" s="132"/>
      <c r="IQ9" s="132"/>
      <c r="IR9" s="132"/>
      <c r="IS9" s="132"/>
      <c r="IT9" s="132"/>
      <c r="IU9" s="132"/>
      <c r="IV9" s="132"/>
      <c r="IW9" s="132"/>
      <c r="IX9" s="132"/>
      <c r="IY9" s="132"/>
      <c r="IZ9" s="132"/>
      <c r="JA9" s="132"/>
      <c r="JB9" s="132"/>
      <c r="JC9" s="132"/>
      <c r="JD9" s="132"/>
      <c r="JE9" s="132"/>
      <c r="JF9" s="132"/>
      <c r="JG9" s="132"/>
      <c r="JH9" s="132"/>
      <c r="JI9" s="132"/>
      <c r="JJ9" s="132"/>
      <c r="JK9" s="132"/>
      <c r="JL9" s="132"/>
      <c r="JM9" s="132"/>
      <c r="JN9" s="132"/>
      <c r="JO9" s="132"/>
      <c r="JP9" s="132"/>
      <c r="JQ9" s="132"/>
      <c r="JR9" s="132"/>
      <c r="JS9" s="132"/>
      <c r="JT9" s="132"/>
      <c r="JU9" s="132"/>
      <c r="JV9" s="132"/>
      <c r="JW9" s="132"/>
      <c r="JX9" s="132"/>
      <c r="JY9" s="132"/>
      <c r="JZ9" s="132"/>
      <c r="KA9" s="132"/>
      <c r="KB9" s="132"/>
      <c r="KC9" s="132"/>
      <c r="KD9" s="132"/>
      <c r="KE9" s="132"/>
      <c r="KF9" s="132"/>
      <c r="KG9" s="132"/>
      <c r="KH9" s="132"/>
      <c r="KI9" s="132"/>
      <c r="KJ9" s="132"/>
      <c r="KK9" s="132"/>
      <c r="KL9" s="132"/>
      <c r="KM9" s="132"/>
      <c r="KN9" s="132"/>
      <c r="KO9" s="132"/>
      <c r="KP9" s="132"/>
      <c r="KQ9" s="132"/>
      <c r="KR9" s="132"/>
      <c r="KS9" s="132"/>
      <c r="KT9" s="132"/>
      <c r="KU9" s="132"/>
      <c r="KV9" s="132"/>
      <c r="KW9" s="132"/>
      <c r="KX9" s="132"/>
      <c r="KY9" s="132"/>
      <c r="KZ9" s="132"/>
      <c r="LA9" s="132"/>
      <c r="LB9" s="132"/>
      <c r="LC9" s="132"/>
      <c r="LD9" s="132"/>
      <c r="LE9" s="132"/>
      <c r="LF9" s="132"/>
      <c r="LG9" s="132"/>
      <c r="LH9" s="132"/>
      <c r="LI9" s="132"/>
      <c r="LJ9" s="132"/>
      <c r="LK9" s="132"/>
      <c r="LL9" s="132"/>
      <c r="LM9" s="132"/>
      <c r="LN9" s="132"/>
      <c r="LO9" s="132"/>
      <c r="LP9" s="132"/>
      <c r="LQ9" s="132"/>
      <c r="LR9" s="132"/>
      <c r="LS9" s="132"/>
      <c r="LT9" s="132"/>
      <c r="LU9" s="132"/>
      <c r="LV9" s="132"/>
      <c r="LW9" s="132"/>
      <c r="LX9" s="132"/>
      <c r="LY9" s="132"/>
      <c r="LZ9" s="132"/>
      <c r="MA9" s="132"/>
      <c r="MB9" s="132"/>
      <c r="MC9" s="132"/>
      <c r="MD9" s="132"/>
      <c r="ME9" s="132"/>
      <c r="MF9" s="132"/>
      <c r="MG9" s="132"/>
      <c r="MH9" s="132"/>
      <c r="MI9" s="132"/>
      <c r="MJ9" s="132"/>
      <c r="MK9" s="132"/>
      <c r="ML9" s="132"/>
      <c r="MM9" s="132"/>
      <c r="MN9" s="132"/>
      <c r="MO9" s="132"/>
      <c r="MP9" s="132"/>
      <c r="MQ9" s="132"/>
      <c r="MR9" s="132"/>
      <c r="MS9" s="132"/>
      <c r="MT9" s="132"/>
      <c r="MU9" s="132"/>
      <c r="MV9" s="132"/>
      <c r="MW9" s="132"/>
      <c r="MX9" s="132"/>
      <c r="MY9" s="132"/>
      <c r="MZ9" s="132"/>
      <c r="NA9" s="132"/>
      <c r="NB9" s="132"/>
      <c r="NC9" s="132"/>
      <c r="ND9" s="132"/>
      <c r="NE9" s="132"/>
      <c r="NF9" s="132"/>
      <c r="NG9" s="132"/>
      <c r="NH9" s="132"/>
      <c r="NI9" s="132"/>
      <c r="NJ9" s="132"/>
      <c r="NK9" s="132"/>
      <c r="NL9" s="132"/>
      <c r="NM9" s="132"/>
      <c r="NN9" s="132"/>
      <c r="NO9" s="132"/>
      <c r="NP9" s="132"/>
      <c r="NQ9" s="132"/>
      <c r="NR9" s="132"/>
      <c r="NS9" s="132"/>
      <c r="NT9" s="132"/>
      <c r="NU9" s="132"/>
      <c r="NV9" s="132"/>
      <c r="NW9" s="132"/>
      <c r="NX9" s="132"/>
      <c r="NY9" s="132"/>
      <c r="NZ9" s="132"/>
      <c r="OA9" s="132"/>
      <c r="OB9" s="132"/>
      <c r="OC9" s="132"/>
      <c r="OD9" s="132"/>
      <c r="OE9" s="132"/>
      <c r="OF9" s="132"/>
      <c r="OG9" s="132"/>
      <c r="OH9" s="132"/>
      <c r="OI9" s="132"/>
      <c r="OJ9" s="132"/>
      <c r="OK9" s="132"/>
      <c r="OL9" s="132"/>
      <c r="OM9" s="132"/>
      <c r="ON9" s="132"/>
      <c r="OO9" s="132"/>
      <c r="OP9" s="132"/>
      <c r="OQ9" s="132"/>
      <c r="OR9" s="132"/>
      <c r="OS9" s="132"/>
      <c r="OT9" s="132"/>
      <c r="OU9" s="132"/>
      <c r="OV9" s="132"/>
      <c r="OW9" s="132"/>
      <c r="OX9" s="132"/>
      <c r="OY9" s="132"/>
      <c r="OZ9" s="132"/>
      <c r="PA9" s="132"/>
      <c r="PB9" s="132"/>
      <c r="PC9" s="132"/>
      <c r="PD9" s="132"/>
      <c r="PE9" s="132"/>
      <c r="PF9" s="132"/>
      <c r="PG9" s="132"/>
      <c r="PH9" s="132"/>
      <c r="PI9" s="132"/>
      <c r="PJ9" s="132"/>
      <c r="PK9" s="132"/>
      <c r="PL9" s="132"/>
      <c r="PM9" s="132"/>
      <c r="PN9" s="132"/>
      <c r="PO9" s="132"/>
      <c r="PP9" s="132"/>
      <c r="PQ9" s="132"/>
      <c r="PR9" s="132"/>
      <c r="PS9" s="132"/>
      <c r="PT9" s="132"/>
      <c r="PU9" s="132"/>
      <c r="PV9" s="132"/>
      <c r="PW9" s="132"/>
      <c r="PX9" s="132"/>
      <c r="PY9" s="132"/>
      <c r="PZ9" s="132"/>
      <c r="QA9" s="132"/>
      <c r="QB9" s="132"/>
      <c r="QC9" s="132"/>
      <c r="QD9" s="132"/>
      <c r="QE9" s="132"/>
      <c r="QF9" s="132"/>
      <c r="QG9" s="132"/>
      <c r="QH9" s="132"/>
      <c r="QI9" s="132"/>
      <c r="QJ9" s="132"/>
      <c r="QK9" s="132"/>
      <c r="QL9" s="132"/>
      <c r="QM9" s="132"/>
      <c r="QN9" s="132"/>
      <c r="QO9" s="132"/>
      <c r="QP9" s="132"/>
      <c r="QQ9" s="132"/>
      <c r="QR9" s="132"/>
      <c r="QS9" s="132"/>
      <c r="QT9" s="132"/>
      <c r="QU9" s="132"/>
      <c r="QV9" s="132"/>
      <c r="QW9" s="132"/>
      <c r="QX9" s="132"/>
      <c r="QY9" s="132"/>
      <c r="QZ9" s="132"/>
      <c r="RA9" s="132"/>
      <c r="RB9" s="132"/>
      <c r="RC9" s="132"/>
      <c r="RD9" s="132"/>
      <c r="RE9" s="132"/>
      <c r="RF9" s="132"/>
      <c r="RG9" s="132"/>
      <c r="RH9" s="132"/>
      <c r="RI9" s="132"/>
      <c r="RJ9" s="132"/>
      <c r="RK9" s="132"/>
      <c r="RL9" s="132"/>
      <c r="RM9" s="132"/>
      <c r="RN9" s="132"/>
      <c r="RO9" s="132"/>
      <c r="RP9" s="132"/>
      <c r="RQ9" s="132"/>
      <c r="RR9" s="132"/>
      <c r="RS9" s="132"/>
      <c r="RT9" s="132"/>
      <c r="RU9" s="132"/>
      <c r="RV9" s="132"/>
      <c r="RW9" s="132"/>
      <c r="RX9" s="132"/>
      <c r="RY9" s="132"/>
      <c r="RZ9" s="132"/>
      <c r="SA9" s="132"/>
      <c r="SB9" s="132"/>
      <c r="SC9" s="132"/>
      <c r="SD9" s="132"/>
      <c r="SE9" s="132"/>
      <c r="SF9" s="132"/>
      <c r="SG9" s="132"/>
      <c r="SH9" s="132"/>
      <c r="SI9" s="132"/>
      <c r="SJ9" s="132"/>
      <c r="SK9" s="132"/>
      <c r="SL9" s="132"/>
      <c r="SM9" s="132"/>
      <c r="SN9" s="132"/>
      <c r="SO9" s="132"/>
      <c r="SP9" s="132"/>
      <c r="SQ9" s="132"/>
      <c r="SR9" s="132"/>
      <c r="SS9" s="132"/>
      <c r="ST9" s="132"/>
      <c r="SU9" s="132"/>
      <c r="SV9" s="132"/>
      <c r="SW9" s="132"/>
      <c r="SX9" s="132"/>
      <c r="SY9" s="132"/>
      <c r="SZ9" s="132"/>
      <c r="TA9" s="132"/>
      <c r="TB9" s="132"/>
      <c r="TC9" s="132"/>
      <c r="TD9" s="132"/>
      <c r="TE9" s="132"/>
      <c r="TF9" s="132"/>
      <c r="TG9" s="132"/>
      <c r="TH9" s="132"/>
      <c r="TI9" s="132"/>
      <c r="TJ9" s="132"/>
      <c r="TK9" s="132"/>
      <c r="TL9" s="132"/>
      <c r="TM9" s="132"/>
      <c r="TN9" s="132"/>
      <c r="TO9" s="132"/>
      <c r="TP9" s="132"/>
      <c r="TQ9" s="132"/>
      <c r="TR9" s="132"/>
      <c r="TS9" s="132"/>
      <c r="TT9" s="132"/>
      <c r="TU9" s="132"/>
      <c r="TV9" s="132"/>
      <c r="TW9" s="132"/>
      <c r="TX9" s="132"/>
      <c r="TY9" s="132"/>
      <c r="TZ9" s="132"/>
      <c r="UA9" s="132"/>
      <c r="UB9" s="132"/>
      <c r="UC9" s="132"/>
      <c r="UD9" s="132"/>
      <c r="UE9" s="132"/>
      <c r="UF9" s="132"/>
      <c r="UG9" s="132"/>
      <c r="UH9" s="132"/>
      <c r="UI9" s="132"/>
      <c r="UJ9" s="132"/>
      <c r="UK9" s="132"/>
      <c r="UL9" s="132"/>
      <c r="UM9" s="132"/>
      <c r="UN9" s="132"/>
      <c r="UO9" s="132"/>
      <c r="UP9" s="132"/>
      <c r="UQ9" s="132"/>
      <c r="UR9" s="132"/>
      <c r="US9" s="132"/>
      <c r="UT9" s="132"/>
      <c r="UU9" s="132"/>
      <c r="UV9" s="132"/>
      <c r="UW9" s="132"/>
      <c r="UX9" s="132"/>
      <c r="UY9" s="132"/>
      <c r="UZ9" s="132"/>
      <c r="VA9" s="132"/>
      <c r="VB9" s="132"/>
      <c r="VC9" s="132"/>
      <c r="VD9" s="132"/>
      <c r="VE9" s="132"/>
      <c r="VF9" s="132"/>
      <c r="VG9" s="132"/>
      <c r="VH9" s="132"/>
      <c r="VI9" s="132"/>
      <c r="VJ9" s="132"/>
      <c r="VK9" s="132"/>
      <c r="VL9" s="132"/>
      <c r="VM9" s="132"/>
      <c r="VN9" s="132"/>
      <c r="VO9" s="132"/>
      <c r="VP9" s="132"/>
      <c r="VQ9" s="132"/>
      <c r="VR9" s="132"/>
      <c r="VS9" s="132"/>
      <c r="VT9" s="132"/>
      <c r="VU9" s="132"/>
      <c r="VV9" s="132"/>
      <c r="VW9" s="132"/>
      <c r="VX9" s="132"/>
      <c r="VY9" s="132"/>
      <c r="VZ9" s="132"/>
      <c r="WA9" s="132"/>
      <c r="WB9" s="132"/>
      <c r="WC9" s="132"/>
      <c r="WD9" s="132"/>
      <c r="WE9" s="132"/>
      <c r="WF9" s="132"/>
      <c r="WG9" s="132"/>
      <c r="WH9" s="132"/>
      <c r="WI9" s="132"/>
      <c r="WJ9" s="132"/>
      <c r="WK9" s="132"/>
      <c r="WL9" s="132"/>
      <c r="WM9" s="132"/>
      <c r="WN9" s="132"/>
      <c r="WO9" s="132"/>
      <c r="WP9" s="132"/>
      <c r="WQ9" s="132"/>
      <c r="WR9" s="132"/>
      <c r="WS9" s="132"/>
      <c r="WT9" s="132"/>
      <c r="WU9" s="132"/>
      <c r="WV9" s="132"/>
      <c r="WW9" s="132"/>
      <c r="WX9" s="132"/>
      <c r="WY9" s="132"/>
      <c r="WZ9" s="132"/>
      <c r="XA9" s="132"/>
      <c r="XB9" s="132"/>
      <c r="XC9" s="132"/>
      <c r="XD9" s="132"/>
      <c r="XE9" s="132"/>
      <c r="XF9" s="132"/>
      <c r="XG9" s="132"/>
      <c r="XH9" s="132"/>
      <c r="XI9" s="132"/>
      <c r="XJ9" s="132"/>
      <c r="XK9" s="132"/>
      <c r="XL9" s="132"/>
      <c r="XM9" s="132"/>
      <c r="XN9" s="132"/>
      <c r="XO9" s="132"/>
      <c r="XP9" s="132"/>
      <c r="XQ9" s="132"/>
      <c r="XR9" s="132"/>
      <c r="XS9" s="132"/>
      <c r="XT9" s="132"/>
      <c r="XU9" s="132"/>
      <c r="XV9" s="132"/>
      <c r="XW9" s="132"/>
      <c r="XX9" s="132"/>
      <c r="XY9" s="132"/>
      <c r="XZ9" s="132"/>
      <c r="YA9" s="132"/>
      <c r="YB9" s="132"/>
      <c r="YC9" s="132"/>
      <c r="YD9" s="132"/>
      <c r="YE9" s="132"/>
      <c r="YF9" s="132"/>
      <c r="YG9" s="132"/>
      <c r="YH9" s="132"/>
      <c r="YI9" s="132"/>
      <c r="YJ9" s="132"/>
      <c r="YK9" s="132"/>
      <c r="YL9" s="132"/>
      <c r="YM9" s="132"/>
      <c r="YN9" s="132"/>
      <c r="YO9" s="132"/>
      <c r="YP9" s="132"/>
      <c r="YQ9" s="132"/>
      <c r="YR9" s="132"/>
      <c r="YS9" s="132"/>
      <c r="YT9" s="132"/>
      <c r="YU9" s="132"/>
      <c r="YV9" s="132"/>
      <c r="YW9" s="132"/>
      <c r="YX9" s="132"/>
      <c r="YY9" s="132"/>
      <c r="YZ9" s="132"/>
      <c r="ZA9" s="132"/>
      <c r="ZB9" s="132"/>
      <c r="ZC9" s="132"/>
      <c r="ZD9" s="132"/>
      <c r="ZE9" s="132"/>
      <c r="ZF9" s="132"/>
      <c r="ZG9" s="132"/>
      <c r="ZH9" s="132"/>
      <c r="ZI9" s="132"/>
      <c r="ZJ9" s="132"/>
      <c r="ZK9" s="132"/>
      <c r="ZL9" s="132"/>
      <c r="ZM9" s="132"/>
      <c r="ZN9" s="132"/>
      <c r="ZO9" s="132"/>
      <c r="ZP9" s="132"/>
      <c r="ZQ9" s="132"/>
      <c r="ZR9" s="132"/>
      <c r="ZS9" s="132"/>
      <c r="ZT9" s="132"/>
      <c r="ZU9" s="132"/>
      <c r="ZV9" s="132"/>
      <c r="ZW9" s="132"/>
      <c r="ZX9" s="132"/>
      <c r="ZY9" s="132"/>
      <c r="ZZ9" s="132"/>
      <c r="AAA9" s="132"/>
      <c r="AAB9" s="132"/>
      <c r="AAC9" s="132"/>
      <c r="AAD9" s="132"/>
      <c r="AAE9" s="132"/>
      <c r="AAF9" s="132"/>
      <c r="AAG9" s="132"/>
      <c r="AAH9" s="132"/>
      <c r="AAI9" s="132"/>
      <c r="AAJ9" s="132"/>
      <c r="AAK9" s="132"/>
      <c r="AAL9" s="132"/>
      <c r="AAM9" s="132"/>
      <c r="AAN9" s="132"/>
      <c r="AAO9" s="132"/>
      <c r="AAP9" s="132"/>
      <c r="AAQ9" s="132"/>
      <c r="AAR9" s="132"/>
      <c r="AAS9" s="132"/>
      <c r="AAT9" s="132"/>
      <c r="AAU9" s="132"/>
      <c r="AAV9" s="132"/>
      <c r="AAW9" s="132"/>
      <c r="AAX9" s="132"/>
    </row>
    <row r="10" spans="1:726" s="1" customFormat="1" ht="84.95" customHeight="1" thickBot="1">
      <c r="A10" s="520">
        <v>6</v>
      </c>
      <c r="B10" s="520">
        <v>4444</v>
      </c>
      <c r="C10" s="521" t="s">
        <v>522</v>
      </c>
      <c r="D10" s="521"/>
      <c r="E10" s="522"/>
      <c r="F10" s="522"/>
      <c r="G10" s="522"/>
      <c r="H10" s="523"/>
      <c r="I10" s="520"/>
      <c r="J10" s="521"/>
      <c r="K10" s="524"/>
      <c r="L10" s="521" t="s">
        <v>268</v>
      </c>
      <c r="M10" s="521" t="s">
        <v>369</v>
      </c>
      <c r="N10" s="521" t="s">
        <v>367</v>
      </c>
      <c r="O10" s="521" t="s">
        <v>367</v>
      </c>
      <c r="P10" s="521" t="s">
        <v>368</v>
      </c>
      <c r="Q10" s="521" t="s">
        <v>368</v>
      </c>
      <c r="R10" s="525"/>
      <c r="S10" s="132"/>
      <c r="T10" s="132"/>
      <c r="U10" s="132"/>
      <c r="V10" s="132"/>
      <c r="W10" s="132"/>
      <c r="X10" s="132"/>
      <c r="Y10" s="132"/>
      <c r="Z10" s="132"/>
      <c r="AA10" s="132"/>
      <c r="AB10" s="132"/>
      <c r="AC10" s="132"/>
      <c r="AD10" s="132"/>
      <c r="AE10" s="132"/>
      <c r="AF10" s="132"/>
      <c r="AG10" s="132"/>
      <c r="AH10" s="132"/>
      <c r="AI10" s="132"/>
      <c r="AJ10" s="132"/>
      <c r="AK10" s="132"/>
      <c r="AL10" s="132"/>
      <c r="AM10" s="132"/>
      <c r="AN10" s="132"/>
      <c r="AO10" s="132"/>
      <c r="AP10" s="132"/>
      <c r="AQ10" s="132"/>
      <c r="AR10" s="132"/>
      <c r="AS10" s="132"/>
      <c r="AT10" s="132"/>
      <c r="AU10" s="132"/>
      <c r="AV10" s="132"/>
      <c r="AW10" s="132"/>
      <c r="AX10" s="132"/>
      <c r="AY10" s="132"/>
      <c r="AZ10" s="132"/>
      <c r="BA10" s="132"/>
      <c r="BB10" s="132"/>
      <c r="BC10" s="132"/>
      <c r="BD10" s="132"/>
      <c r="BE10" s="132"/>
      <c r="BF10" s="132"/>
      <c r="BG10" s="132"/>
      <c r="BH10" s="132"/>
      <c r="BI10" s="132"/>
      <c r="BJ10" s="263"/>
      <c r="BK10" s="132"/>
      <c r="BL10" s="132"/>
      <c r="BM10" s="132"/>
      <c r="BN10" s="132"/>
      <c r="BO10" s="132"/>
      <c r="BP10" s="132"/>
      <c r="BQ10" s="132"/>
      <c r="BR10" s="132"/>
      <c r="BS10" s="132"/>
      <c r="BT10" s="132"/>
      <c r="BU10" s="132"/>
      <c r="BV10" s="132"/>
      <c r="BW10" s="132"/>
      <c r="BX10" s="132"/>
      <c r="BY10" s="132"/>
      <c r="BZ10" s="132"/>
      <c r="CA10" s="132"/>
      <c r="CB10" s="132"/>
      <c r="CC10" s="132"/>
      <c r="CD10" s="132"/>
      <c r="CE10" s="132"/>
      <c r="CF10" s="132"/>
      <c r="CG10" s="132"/>
      <c r="CH10" s="132"/>
      <c r="CI10" s="132"/>
      <c r="CJ10" s="132"/>
      <c r="CK10" s="132"/>
      <c r="CL10" s="132"/>
      <c r="CM10" s="132"/>
      <c r="CN10" s="132"/>
      <c r="CO10" s="132"/>
      <c r="CP10" s="132"/>
      <c r="CQ10" s="132"/>
      <c r="CR10" s="132"/>
      <c r="CS10" s="132"/>
      <c r="CT10" s="132"/>
      <c r="CU10" s="132"/>
      <c r="CV10" s="132"/>
      <c r="CW10" s="132"/>
      <c r="CX10" s="132"/>
      <c r="CY10" s="132"/>
      <c r="CZ10" s="132"/>
      <c r="DA10" s="132"/>
      <c r="DB10" s="132"/>
      <c r="DC10" s="132"/>
      <c r="DD10" s="132"/>
      <c r="DE10" s="132"/>
      <c r="DF10" s="132"/>
      <c r="DG10" s="132"/>
      <c r="DH10" s="132"/>
      <c r="DI10" s="132"/>
      <c r="DJ10" s="263"/>
      <c r="DK10" s="132"/>
      <c r="DL10" s="132"/>
      <c r="DM10" s="132"/>
      <c r="DN10" s="132"/>
      <c r="DO10" s="132"/>
      <c r="DP10" s="132"/>
      <c r="DQ10" s="132"/>
      <c r="DR10" s="132"/>
      <c r="DS10" s="132"/>
      <c r="DT10" s="132"/>
      <c r="DU10" s="132"/>
      <c r="DV10" s="132"/>
      <c r="DW10" s="132"/>
      <c r="DX10" s="132"/>
      <c r="DY10" s="132"/>
      <c r="DZ10" s="132"/>
      <c r="EA10" s="132"/>
      <c r="EB10" s="132"/>
      <c r="EC10" s="132"/>
      <c r="ED10" s="132"/>
      <c r="EE10" s="132"/>
      <c r="EF10" s="132"/>
      <c r="EG10" s="132"/>
      <c r="EH10" s="132"/>
      <c r="EI10" s="132"/>
      <c r="EJ10" s="132"/>
      <c r="EK10" s="132"/>
      <c r="EL10" s="132"/>
      <c r="EM10" s="132"/>
      <c r="EN10" s="132"/>
      <c r="EO10" s="132"/>
      <c r="EP10" s="132"/>
      <c r="EQ10" s="132"/>
      <c r="ER10" s="132"/>
      <c r="ES10" s="132"/>
      <c r="ET10" s="132"/>
      <c r="EU10" s="132"/>
      <c r="EV10" s="132"/>
      <c r="EW10" s="132"/>
      <c r="EX10" s="132"/>
      <c r="EY10" s="132"/>
      <c r="EZ10" s="132"/>
      <c r="FA10" s="132"/>
      <c r="FB10" s="132"/>
      <c r="FC10" s="132"/>
      <c r="FD10" s="132"/>
      <c r="FE10" s="132"/>
      <c r="FF10" s="132"/>
      <c r="FG10" s="132"/>
      <c r="FH10" s="132"/>
      <c r="FI10" s="132"/>
      <c r="FJ10" s="132"/>
      <c r="FK10" s="132"/>
      <c r="FL10" s="132"/>
      <c r="FM10" s="132"/>
      <c r="FN10" s="132"/>
      <c r="FO10" s="132"/>
      <c r="FP10" s="132"/>
      <c r="FQ10" s="132"/>
      <c r="FR10" s="132"/>
      <c r="FS10" s="132"/>
      <c r="FT10" s="132"/>
      <c r="FU10" s="132"/>
      <c r="FV10" s="132"/>
      <c r="FW10" s="132"/>
      <c r="FX10" s="132"/>
      <c r="FY10" s="132"/>
      <c r="FZ10" s="132"/>
      <c r="GA10" s="132"/>
      <c r="GB10" s="132"/>
      <c r="GC10" s="132"/>
      <c r="GD10" s="132"/>
      <c r="GE10" s="132"/>
      <c r="GF10" s="132"/>
      <c r="GG10" s="132"/>
      <c r="GH10" s="132"/>
      <c r="GI10" s="132"/>
      <c r="GJ10" s="132"/>
      <c r="GK10" s="132"/>
      <c r="GL10" s="132"/>
      <c r="GM10" s="132"/>
      <c r="GN10" s="132"/>
      <c r="GO10" s="132"/>
      <c r="GP10" s="132"/>
      <c r="GQ10" s="132"/>
      <c r="GR10" s="132"/>
      <c r="GS10" s="132"/>
      <c r="GT10" s="132"/>
      <c r="GU10" s="132"/>
      <c r="GV10" s="132"/>
      <c r="GW10" s="132"/>
      <c r="GX10" s="132"/>
      <c r="GY10" s="132"/>
      <c r="GZ10" s="132"/>
      <c r="HA10" s="132"/>
      <c r="HB10" s="132"/>
      <c r="HC10" s="132"/>
      <c r="HD10" s="132"/>
      <c r="HE10" s="132"/>
      <c r="HF10" s="132"/>
      <c r="HG10" s="132"/>
      <c r="HH10" s="132"/>
      <c r="HI10" s="132"/>
      <c r="HJ10" s="132"/>
      <c r="HK10" s="132"/>
      <c r="HL10" s="132"/>
      <c r="HM10" s="132"/>
      <c r="HN10" s="132"/>
      <c r="HO10" s="132"/>
      <c r="HP10" s="132"/>
      <c r="HQ10" s="132"/>
      <c r="HR10" s="132"/>
      <c r="HS10" s="132"/>
      <c r="HT10" s="132"/>
      <c r="HU10" s="132"/>
      <c r="HV10" s="132"/>
      <c r="HW10" s="132"/>
      <c r="HX10" s="132"/>
      <c r="HY10" s="132"/>
      <c r="HZ10" s="132"/>
      <c r="IA10" s="132"/>
      <c r="IB10" s="132"/>
      <c r="IC10" s="132"/>
      <c r="ID10" s="132"/>
      <c r="IE10" s="132"/>
      <c r="IF10" s="132"/>
      <c r="IG10" s="132"/>
      <c r="IH10" s="132"/>
      <c r="II10" s="132"/>
      <c r="IJ10" s="132"/>
      <c r="IK10" s="132"/>
      <c r="IL10" s="132"/>
      <c r="IM10" s="132"/>
      <c r="IN10" s="132"/>
      <c r="IO10" s="132"/>
      <c r="IP10" s="132"/>
      <c r="IQ10" s="132"/>
      <c r="IR10" s="132"/>
      <c r="IS10" s="132"/>
      <c r="IT10" s="132"/>
      <c r="IU10" s="132"/>
      <c r="IV10" s="132"/>
      <c r="IW10" s="132"/>
      <c r="IX10" s="132"/>
      <c r="IY10" s="132"/>
      <c r="IZ10" s="132"/>
      <c r="JA10" s="132"/>
      <c r="JB10" s="132"/>
      <c r="JC10" s="132"/>
      <c r="JD10" s="132"/>
      <c r="JE10" s="132"/>
      <c r="JF10" s="132"/>
      <c r="JG10" s="132"/>
      <c r="JH10" s="132"/>
      <c r="JI10" s="132"/>
      <c r="JJ10" s="132"/>
      <c r="JK10" s="132"/>
      <c r="JL10" s="132"/>
      <c r="JM10" s="132"/>
      <c r="JN10" s="132"/>
      <c r="JO10" s="132"/>
      <c r="JP10" s="132"/>
      <c r="JQ10" s="132"/>
      <c r="JR10" s="132"/>
      <c r="JS10" s="132"/>
      <c r="JT10" s="132"/>
      <c r="JU10" s="132"/>
      <c r="JV10" s="132"/>
      <c r="JW10" s="132"/>
      <c r="JX10" s="132"/>
      <c r="JY10" s="132"/>
      <c r="JZ10" s="132"/>
      <c r="KA10" s="132"/>
      <c r="KB10" s="132"/>
      <c r="KC10" s="132"/>
      <c r="KD10" s="132"/>
      <c r="KE10" s="132"/>
      <c r="KF10" s="132"/>
      <c r="KG10" s="132"/>
      <c r="KH10" s="132"/>
      <c r="KI10" s="132"/>
      <c r="KJ10" s="132"/>
      <c r="KK10" s="132"/>
      <c r="KL10" s="132"/>
      <c r="KM10" s="132"/>
      <c r="KN10" s="132"/>
      <c r="KO10" s="132"/>
      <c r="KP10" s="132"/>
      <c r="KQ10" s="132"/>
      <c r="KR10" s="132"/>
      <c r="KS10" s="132"/>
      <c r="KT10" s="132"/>
      <c r="KU10" s="132"/>
      <c r="KV10" s="132"/>
      <c r="KW10" s="132"/>
      <c r="KX10" s="132"/>
      <c r="KY10" s="132"/>
      <c r="KZ10" s="132"/>
      <c r="LA10" s="132"/>
      <c r="LB10" s="132"/>
      <c r="LC10" s="132"/>
      <c r="LD10" s="132"/>
      <c r="LE10" s="132"/>
      <c r="LF10" s="132"/>
      <c r="LG10" s="132"/>
      <c r="LH10" s="132"/>
      <c r="LI10" s="132"/>
      <c r="LJ10" s="132"/>
      <c r="LK10" s="132"/>
      <c r="LL10" s="132"/>
      <c r="LM10" s="132"/>
      <c r="LN10" s="132"/>
      <c r="LO10" s="132"/>
      <c r="LP10" s="132"/>
      <c r="LQ10" s="132"/>
      <c r="LR10" s="132"/>
      <c r="LS10" s="132"/>
      <c r="LT10" s="132"/>
      <c r="LU10" s="132"/>
      <c r="LV10" s="132"/>
      <c r="LW10" s="132"/>
      <c r="LX10" s="132"/>
      <c r="LY10" s="132"/>
      <c r="LZ10" s="132"/>
      <c r="MA10" s="132"/>
      <c r="MB10" s="132"/>
      <c r="MC10" s="132"/>
      <c r="MD10" s="132"/>
      <c r="ME10" s="132"/>
      <c r="MF10" s="132"/>
      <c r="MG10" s="132"/>
      <c r="MH10" s="132"/>
      <c r="MI10" s="132"/>
      <c r="MJ10" s="132"/>
      <c r="MK10" s="132"/>
      <c r="ML10" s="132"/>
      <c r="MM10" s="132"/>
      <c r="MN10" s="132"/>
      <c r="MO10" s="132"/>
      <c r="MP10" s="132"/>
      <c r="MQ10" s="132"/>
      <c r="MR10" s="132"/>
      <c r="MS10" s="132"/>
      <c r="MT10" s="132"/>
      <c r="MU10" s="132"/>
      <c r="MV10" s="132"/>
      <c r="MW10" s="132"/>
      <c r="MX10" s="132"/>
      <c r="MY10" s="132"/>
      <c r="MZ10" s="132"/>
      <c r="NA10" s="132"/>
      <c r="NB10" s="132"/>
      <c r="NC10" s="132"/>
      <c r="ND10" s="132"/>
      <c r="NE10" s="132"/>
      <c r="NF10" s="132"/>
      <c r="NG10" s="132"/>
      <c r="NH10" s="132"/>
      <c r="NI10" s="132"/>
      <c r="NJ10" s="132"/>
      <c r="NK10" s="132"/>
      <c r="NL10" s="132"/>
      <c r="NM10" s="132"/>
      <c r="NN10" s="132"/>
      <c r="NO10" s="132"/>
      <c r="NP10" s="132"/>
      <c r="NQ10" s="132"/>
      <c r="NR10" s="132"/>
      <c r="NS10" s="132"/>
      <c r="NT10" s="132"/>
      <c r="NU10" s="132"/>
      <c r="NV10" s="132"/>
      <c r="NW10" s="132"/>
      <c r="NX10" s="132"/>
      <c r="NY10" s="132"/>
      <c r="NZ10" s="132"/>
      <c r="OA10" s="132"/>
      <c r="OB10" s="132"/>
      <c r="OC10" s="132"/>
      <c r="OD10" s="132"/>
      <c r="OE10" s="132"/>
      <c r="OF10" s="132"/>
      <c r="OG10" s="132"/>
      <c r="OH10" s="132"/>
      <c r="OI10" s="132"/>
      <c r="OJ10" s="132"/>
      <c r="OK10" s="132"/>
      <c r="OL10" s="132"/>
      <c r="OM10" s="132"/>
      <c r="ON10" s="132"/>
      <c r="OO10" s="132"/>
      <c r="OP10" s="132"/>
      <c r="OQ10" s="132"/>
      <c r="OR10" s="132"/>
      <c r="OS10" s="132"/>
      <c r="OT10" s="132"/>
      <c r="OU10" s="132"/>
      <c r="OV10" s="132"/>
      <c r="OW10" s="132"/>
      <c r="OX10" s="132"/>
      <c r="OY10" s="132"/>
      <c r="OZ10" s="132"/>
      <c r="PA10" s="132"/>
      <c r="PB10" s="132"/>
      <c r="PC10" s="132"/>
      <c r="PD10" s="132"/>
      <c r="PE10" s="132"/>
      <c r="PF10" s="132"/>
      <c r="PG10" s="132"/>
      <c r="PH10" s="132"/>
      <c r="PI10" s="132"/>
      <c r="PJ10" s="132"/>
      <c r="PK10" s="132"/>
      <c r="PL10" s="132"/>
      <c r="PM10" s="132"/>
      <c r="PN10" s="132"/>
      <c r="PO10" s="132"/>
      <c r="PP10" s="132"/>
      <c r="PQ10" s="132"/>
      <c r="PR10" s="132"/>
      <c r="PS10" s="132"/>
      <c r="PT10" s="132"/>
      <c r="PU10" s="132"/>
      <c r="PV10" s="132"/>
      <c r="PW10" s="132"/>
      <c r="PX10" s="132"/>
      <c r="PY10" s="132"/>
      <c r="PZ10" s="132"/>
      <c r="QA10" s="132"/>
      <c r="QB10" s="132"/>
      <c r="QC10" s="132"/>
      <c r="QD10" s="132"/>
      <c r="QE10" s="132"/>
      <c r="QF10" s="132"/>
      <c r="QG10" s="132"/>
      <c r="QH10" s="132"/>
      <c r="QI10" s="132"/>
      <c r="QJ10" s="132"/>
      <c r="QK10" s="132"/>
      <c r="QL10" s="132"/>
      <c r="QM10" s="132"/>
      <c r="QN10" s="132"/>
      <c r="QO10" s="132"/>
      <c r="QP10" s="132"/>
      <c r="QQ10" s="132"/>
      <c r="QR10" s="132"/>
      <c r="QS10" s="132"/>
      <c r="QT10" s="132"/>
      <c r="QU10" s="132"/>
      <c r="QV10" s="132"/>
      <c r="QW10" s="132"/>
      <c r="QX10" s="132"/>
      <c r="QY10" s="132"/>
      <c r="QZ10" s="132"/>
      <c r="RA10" s="132"/>
      <c r="RB10" s="132"/>
      <c r="RC10" s="132"/>
      <c r="RD10" s="132"/>
      <c r="RE10" s="132"/>
      <c r="RF10" s="132"/>
      <c r="RG10" s="132"/>
      <c r="RH10" s="132"/>
      <c r="RI10" s="132"/>
      <c r="RJ10" s="132"/>
      <c r="RK10" s="132"/>
      <c r="RL10" s="132"/>
      <c r="RM10" s="132"/>
      <c r="RN10" s="132"/>
      <c r="RO10" s="132"/>
      <c r="RP10" s="132"/>
      <c r="RQ10" s="132"/>
      <c r="RR10" s="132"/>
      <c r="RS10" s="132"/>
      <c r="RT10" s="132"/>
      <c r="RU10" s="132"/>
      <c r="RV10" s="132"/>
      <c r="RW10" s="132"/>
      <c r="RX10" s="132"/>
      <c r="RY10" s="132"/>
      <c r="RZ10" s="132"/>
      <c r="SA10" s="132"/>
      <c r="SB10" s="132"/>
      <c r="SC10" s="132"/>
      <c r="SD10" s="132"/>
      <c r="SE10" s="132"/>
      <c r="SF10" s="132"/>
      <c r="SG10" s="132"/>
      <c r="SH10" s="132"/>
      <c r="SI10" s="132"/>
      <c r="SJ10" s="132"/>
      <c r="SK10" s="132"/>
      <c r="SL10" s="132"/>
      <c r="SM10" s="132"/>
      <c r="SN10" s="132"/>
      <c r="SO10" s="132"/>
      <c r="SP10" s="132"/>
      <c r="SQ10" s="132"/>
      <c r="SR10" s="132"/>
      <c r="SS10" s="132"/>
      <c r="ST10" s="132"/>
      <c r="SU10" s="132"/>
      <c r="SV10" s="132"/>
      <c r="SW10" s="132"/>
      <c r="SX10" s="132"/>
      <c r="SY10" s="132"/>
      <c r="SZ10" s="132"/>
      <c r="TA10" s="132"/>
      <c r="TB10" s="132"/>
      <c r="TC10" s="132"/>
      <c r="TD10" s="132"/>
      <c r="TE10" s="132"/>
      <c r="TF10" s="132"/>
      <c r="TG10" s="132"/>
      <c r="TH10" s="132"/>
      <c r="TI10" s="132"/>
      <c r="TJ10" s="132"/>
      <c r="TK10" s="132"/>
      <c r="TL10" s="132"/>
      <c r="TM10" s="132"/>
      <c r="TN10" s="132"/>
      <c r="TO10" s="132"/>
      <c r="TP10" s="132"/>
      <c r="TQ10" s="132"/>
      <c r="TR10" s="132"/>
      <c r="TS10" s="132"/>
      <c r="TT10" s="132"/>
      <c r="TU10" s="132"/>
      <c r="TV10" s="132"/>
      <c r="TW10" s="132"/>
      <c r="TX10" s="132"/>
      <c r="TY10" s="132"/>
      <c r="TZ10" s="132"/>
      <c r="UA10" s="132"/>
      <c r="UB10" s="132"/>
      <c r="UC10" s="132"/>
      <c r="UD10" s="132"/>
      <c r="UE10" s="132"/>
      <c r="UF10" s="132"/>
      <c r="UG10" s="132"/>
      <c r="UH10" s="132"/>
      <c r="UI10" s="132"/>
      <c r="UJ10" s="132"/>
      <c r="UK10" s="132"/>
      <c r="UL10" s="132"/>
      <c r="UM10" s="132"/>
      <c r="UN10" s="132"/>
      <c r="UO10" s="132"/>
      <c r="UP10" s="132"/>
      <c r="UQ10" s="132"/>
      <c r="UR10" s="132"/>
      <c r="US10" s="132"/>
      <c r="UT10" s="132"/>
      <c r="UU10" s="132"/>
      <c r="UV10" s="132"/>
      <c r="UW10" s="132"/>
      <c r="UX10" s="132"/>
      <c r="UY10" s="132"/>
      <c r="UZ10" s="132"/>
      <c r="VA10" s="132"/>
      <c r="VB10" s="132"/>
      <c r="VC10" s="132"/>
      <c r="VD10" s="132"/>
      <c r="VE10" s="132"/>
      <c r="VF10" s="132"/>
      <c r="VG10" s="132"/>
      <c r="VH10" s="132"/>
      <c r="VI10" s="132"/>
      <c r="VJ10" s="132"/>
      <c r="VK10" s="132"/>
      <c r="VL10" s="132"/>
      <c r="VM10" s="132"/>
      <c r="VN10" s="132"/>
      <c r="VO10" s="132"/>
      <c r="VP10" s="132"/>
      <c r="VQ10" s="132"/>
      <c r="VR10" s="132"/>
      <c r="VS10" s="132"/>
      <c r="VT10" s="132"/>
      <c r="VU10" s="132"/>
      <c r="VV10" s="132"/>
      <c r="VW10" s="132"/>
      <c r="VX10" s="132"/>
      <c r="VY10" s="132"/>
      <c r="VZ10" s="132"/>
      <c r="WA10" s="132"/>
      <c r="WB10" s="132"/>
      <c r="WC10" s="132"/>
      <c r="WD10" s="132"/>
      <c r="WE10" s="132"/>
      <c r="WF10" s="132"/>
      <c r="WG10" s="132"/>
      <c r="WH10" s="132"/>
      <c r="WI10" s="132"/>
      <c r="WJ10" s="132"/>
      <c r="WK10" s="132"/>
      <c r="WL10" s="132"/>
      <c r="WM10" s="132"/>
      <c r="WN10" s="132"/>
      <c r="WO10" s="132"/>
      <c r="WP10" s="132"/>
      <c r="WQ10" s="132"/>
      <c r="WR10" s="132"/>
      <c r="WS10" s="132"/>
      <c r="WT10" s="132"/>
      <c r="WU10" s="132"/>
      <c r="WV10" s="132"/>
      <c r="WW10" s="132"/>
      <c r="WX10" s="132"/>
      <c r="WY10" s="132"/>
      <c r="WZ10" s="132"/>
      <c r="XA10" s="132"/>
      <c r="XB10" s="132"/>
      <c r="XC10" s="132"/>
      <c r="XD10" s="132"/>
      <c r="XE10" s="132"/>
      <c r="XF10" s="132"/>
      <c r="XG10" s="132"/>
      <c r="XH10" s="132"/>
      <c r="XI10" s="132"/>
      <c r="XJ10" s="132"/>
      <c r="XK10" s="132"/>
      <c r="XL10" s="132"/>
      <c r="XM10" s="132"/>
      <c r="XN10" s="132"/>
      <c r="XO10" s="132"/>
      <c r="XP10" s="132"/>
      <c r="XQ10" s="132"/>
      <c r="XR10" s="132"/>
      <c r="XS10" s="132"/>
      <c r="XT10" s="132"/>
      <c r="XU10" s="132"/>
      <c r="XV10" s="132"/>
      <c r="XW10" s="132"/>
      <c r="XX10" s="132"/>
      <c r="XY10" s="132"/>
      <c r="XZ10" s="132"/>
      <c r="YA10" s="132"/>
      <c r="YB10" s="132"/>
      <c r="YC10" s="132"/>
      <c r="YD10" s="132"/>
      <c r="YE10" s="132"/>
      <c r="YF10" s="132"/>
      <c r="YG10" s="132"/>
      <c r="YH10" s="132"/>
      <c r="YI10" s="132"/>
      <c r="YJ10" s="132"/>
      <c r="YK10" s="132"/>
      <c r="YL10" s="132"/>
      <c r="YM10" s="132"/>
      <c r="YN10" s="132"/>
      <c r="YO10" s="132"/>
      <c r="YP10" s="132"/>
      <c r="YQ10" s="132"/>
      <c r="YR10" s="132"/>
      <c r="YS10" s="132"/>
      <c r="YT10" s="132"/>
      <c r="YU10" s="132"/>
      <c r="YV10" s="132"/>
      <c r="YW10" s="132"/>
      <c r="YX10" s="132"/>
      <c r="YY10" s="132"/>
      <c r="YZ10" s="132"/>
      <c r="ZA10" s="132"/>
      <c r="ZB10" s="132"/>
      <c r="ZC10" s="132"/>
      <c r="ZD10" s="132"/>
      <c r="ZE10" s="132"/>
      <c r="ZF10" s="132"/>
      <c r="ZG10" s="132"/>
      <c r="ZH10" s="132"/>
      <c r="ZI10" s="132"/>
      <c r="ZJ10" s="132"/>
      <c r="ZK10" s="132"/>
      <c r="ZL10" s="132"/>
      <c r="ZM10" s="132"/>
      <c r="ZN10" s="132"/>
      <c r="ZO10" s="132"/>
      <c r="ZP10" s="132"/>
      <c r="ZQ10" s="132"/>
      <c r="ZR10" s="132"/>
      <c r="ZS10" s="132"/>
      <c r="ZT10" s="132"/>
      <c r="ZU10" s="132"/>
      <c r="ZV10" s="132"/>
      <c r="ZW10" s="132"/>
      <c r="ZX10" s="132"/>
      <c r="ZY10" s="132"/>
      <c r="ZZ10" s="132"/>
      <c r="AAA10" s="132"/>
      <c r="AAB10" s="132"/>
      <c r="AAC10" s="132"/>
      <c r="AAD10" s="132"/>
      <c r="AAE10" s="132"/>
      <c r="AAF10" s="132"/>
      <c r="AAG10" s="132"/>
      <c r="AAH10" s="132"/>
      <c r="AAI10" s="132"/>
      <c r="AAJ10" s="132"/>
      <c r="AAK10" s="132"/>
      <c r="AAL10" s="132"/>
      <c r="AAM10" s="132"/>
      <c r="AAN10" s="132"/>
      <c r="AAO10" s="132"/>
      <c r="AAP10" s="132"/>
      <c r="AAQ10" s="132"/>
      <c r="AAR10" s="132"/>
      <c r="AAS10" s="132"/>
      <c r="AAT10" s="132"/>
      <c r="AAU10" s="132"/>
      <c r="AAV10" s="132"/>
      <c r="AAW10" s="132"/>
      <c r="AAX10" s="132"/>
    </row>
    <row r="11" spans="1:726" s="129" customFormat="1" ht="84.95" customHeight="1" thickBot="1">
      <c r="A11" s="520">
        <v>7</v>
      </c>
      <c r="B11" s="520"/>
      <c r="C11" s="521" t="s">
        <v>523</v>
      </c>
      <c r="D11" s="521"/>
      <c r="E11" s="522"/>
      <c r="F11" s="522"/>
      <c r="G11" s="522"/>
      <c r="H11" s="523"/>
      <c r="I11" s="520"/>
      <c r="J11" s="521"/>
      <c r="K11" s="524"/>
      <c r="L11" s="521" t="s">
        <v>268</v>
      </c>
      <c r="M11" s="521" t="s">
        <v>369</v>
      </c>
      <c r="N11" s="521" t="s">
        <v>367</v>
      </c>
      <c r="O11" s="521" t="s">
        <v>367</v>
      </c>
      <c r="P11" s="521" t="s">
        <v>368</v>
      </c>
      <c r="Q11" s="521" t="s">
        <v>368</v>
      </c>
      <c r="R11" s="525"/>
      <c r="S11" s="132"/>
      <c r="T11" s="132"/>
      <c r="U11" s="132"/>
      <c r="V11" s="132"/>
      <c r="W11" s="132"/>
      <c r="X11" s="132"/>
      <c r="Y11" s="132"/>
      <c r="Z11" s="132"/>
      <c r="AA11" s="132"/>
      <c r="AB11" s="132"/>
      <c r="AC11" s="132"/>
      <c r="AD11" s="132"/>
      <c r="AE11" s="132"/>
      <c r="AF11" s="132"/>
      <c r="AG11" s="132"/>
      <c r="AH11" s="132"/>
      <c r="AI11" s="132"/>
      <c r="AJ11" s="132"/>
      <c r="AK11" s="132"/>
      <c r="AL11" s="132"/>
      <c r="AM11" s="132"/>
      <c r="AN11" s="132"/>
      <c r="AO11" s="132"/>
      <c r="AP11" s="132"/>
      <c r="AQ11" s="132"/>
      <c r="AR11" s="132"/>
      <c r="AS11" s="132"/>
      <c r="AT11" s="132"/>
      <c r="AU11" s="132"/>
      <c r="AV11" s="132"/>
      <c r="AW11" s="132"/>
      <c r="AX11" s="132"/>
      <c r="AY11" s="132"/>
      <c r="AZ11" s="132"/>
      <c r="BA11" s="132"/>
      <c r="BB11" s="132"/>
      <c r="BC11" s="132"/>
      <c r="BD11" s="132"/>
      <c r="BE11" s="132"/>
      <c r="BF11" s="132"/>
      <c r="BG11" s="132"/>
      <c r="BH11" s="132"/>
      <c r="BI11" s="132"/>
      <c r="BJ11" s="263"/>
      <c r="BK11" s="132"/>
      <c r="BL11" s="132"/>
      <c r="BM11" s="132"/>
      <c r="BN11" s="132"/>
      <c r="BO11" s="132"/>
      <c r="BP11" s="132"/>
      <c r="BQ11" s="132"/>
      <c r="BR11" s="132"/>
      <c r="BS11" s="132"/>
      <c r="BT11" s="132"/>
      <c r="BU11" s="132"/>
      <c r="BV11" s="132"/>
      <c r="BW11" s="132"/>
      <c r="BX11" s="132"/>
      <c r="BY11" s="132"/>
      <c r="BZ11" s="132"/>
      <c r="CA11" s="132"/>
      <c r="CB11" s="132"/>
      <c r="CC11" s="132"/>
      <c r="CD11" s="132"/>
      <c r="CE11" s="132"/>
      <c r="CF11" s="132"/>
      <c r="CG11" s="132"/>
      <c r="CH11" s="132"/>
      <c r="CI11" s="132"/>
      <c r="CJ11" s="132"/>
      <c r="CK11" s="132"/>
      <c r="CL11" s="132"/>
      <c r="CM11" s="132"/>
      <c r="CN11" s="132"/>
      <c r="CO11" s="132"/>
      <c r="CP11" s="132"/>
      <c r="CQ11" s="132"/>
      <c r="CR11" s="132"/>
      <c r="CS11" s="132"/>
      <c r="CT11" s="132"/>
      <c r="CU11" s="132"/>
      <c r="CV11" s="132"/>
      <c r="CW11" s="132"/>
      <c r="CX11" s="132"/>
      <c r="CY11" s="132"/>
      <c r="CZ11" s="132"/>
      <c r="DA11" s="132"/>
      <c r="DB11" s="132"/>
      <c r="DC11" s="132"/>
      <c r="DD11" s="132"/>
      <c r="DE11" s="132"/>
      <c r="DF11" s="132"/>
      <c r="DG11" s="132"/>
      <c r="DH11" s="132"/>
      <c r="DI11" s="132"/>
      <c r="DJ11" s="263"/>
      <c r="DK11" s="132"/>
      <c r="DL11" s="132"/>
      <c r="DM11" s="132"/>
      <c r="DN11" s="132"/>
      <c r="DO11" s="132"/>
      <c r="DP11" s="132"/>
      <c r="DQ11" s="132"/>
      <c r="DR11" s="132"/>
      <c r="DS11" s="132"/>
      <c r="DT11" s="132"/>
      <c r="DU11" s="132"/>
      <c r="DV11" s="132"/>
      <c r="DW11" s="132"/>
      <c r="DX11" s="132"/>
      <c r="DY11" s="132"/>
      <c r="DZ11" s="132"/>
      <c r="EA11" s="132"/>
      <c r="EB11" s="132"/>
      <c r="EC11" s="132"/>
      <c r="ED11" s="132"/>
      <c r="EE11" s="132"/>
      <c r="EF11" s="132"/>
      <c r="EG11" s="132"/>
      <c r="EH11" s="132"/>
      <c r="EI11" s="132"/>
      <c r="EJ11" s="132"/>
      <c r="EK11" s="132"/>
      <c r="EL11" s="132"/>
      <c r="EM11" s="132"/>
      <c r="EN11" s="132"/>
      <c r="EO11" s="132"/>
      <c r="EP11" s="132"/>
      <c r="EQ11" s="132"/>
      <c r="ER11" s="132"/>
      <c r="ES11" s="132"/>
      <c r="ET11" s="132"/>
      <c r="EU11" s="132"/>
      <c r="EV11" s="132"/>
      <c r="EW11" s="132"/>
      <c r="EX11" s="132"/>
      <c r="EY11" s="132"/>
      <c r="EZ11" s="132"/>
      <c r="FA11" s="132"/>
      <c r="FB11" s="132"/>
      <c r="FC11" s="132"/>
      <c r="FD11" s="132"/>
      <c r="FE11" s="132"/>
      <c r="FF11" s="132"/>
      <c r="FG11" s="132"/>
      <c r="FH11" s="132"/>
      <c r="FI11" s="132"/>
      <c r="FJ11" s="132"/>
      <c r="FK11" s="132"/>
      <c r="FL11" s="132"/>
      <c r="FM11" s="132"/>
      <c r="FN11" s="132"/>
      <c r="FO11" s="132"/>
      <c r="FP11" s="132"/>
      <c r="FQ11" s="132"/>
      <c r="FR11" s="132"/>
      <c r="FS11" s="132"/>
      <c r="FT11" s="132"/>
      <c r="FU11" s="132"/>
      <c r="FV11" s="132"/>
      <c r="FW11" s="132"/>
      <c r="FX11" s="132"/>
      <c r="FY11" s="132"/>
      <c r="FZ11" s="132"/>
      <c r="GA11" s="132"/>
      <c r="GB11" s="132"/>
      <c r="GC11" s="132"/>
      <c r="GD11" s="132"/>
      <c r="GE11" s="132"/>
      <c r="GF11" s="132"/>
      <c r="GG11" s="132"/>
      <c r="GH11" s="132"/>
      <c r="GI11" s="132"/>
      <c r="GJ11" s="132"/>
      <c r="GK11" s="132"/>
      <c r="GL11" s="132"/>
      <c r="GM11" s="132"/>
      <c r="GN11" s="132"/>
      <c r="GO11" s="132"/>
      <c r="GP11" s="132"/>
      <c r="GQ11" s="132"/>
      <c r="GR11" s="132"/>
      <c r="GS11" s="132"/>
      <c r="GT11" s="132"/>
      <c r="GU11" s="132"/>
      <c r="GV11" s="132"/>
      <c r="GW11" s="132"/>
      <c r="GX11" s="132"/>
      <c r="GY11" s="132"/>
      <c r="GZ11" s="132"/>
      <c r="HA11" s="132"/>
      <c r="HB11" s="132"/>
      <c r="HC11" s="132"/>
      <c r="HD11" s="132"/>
      <c r="HE11" s="132"/>
      <c r="HF11" s="132"/>
      <c r="HG11" s="132"/>
      <c r="HH11" s="132"/>
      <c r="HI11" s="132"/>
      <c r="HJ11" s="132"/>
      <c r="HK11" s="132"/>
      <c r="HL11" s="132"/>
      <c r="HM11" s="132"/>
      <c r="HN11" s="132"/>
      <c r="HO11" s="132"/>
      <c r="HP11" s="132"/>
      <c r="HQ11" s="132"/>
      <c r="HR11" s="132"/>
      <c r="HS11" s="132"/>
      <c r="HT11" s="132"/>
      <c r="HU11" s="132"/>
      <c r="HV11" s="132"/>
      <c r="HW11" s="132"/>
      <c r="HX11" s="132"/>
      <c r="HY11" s="132"/>
      <c r="HZ11" s="132"/>
      <c r="IA11" s="132"/>
      <c r="IB11" s="132"/>
      <c r="IC11" s="132"/>
      <c r="ID11" s="132"/>
      <c r="IE11" s="132"/>
      <c r="IF11" s="132"/>
      <c r="IG11" s="132"/>
      <c r="IH11" s="132"/>
      <c r="II11" s="132"/>
      <c r="IJ11" s="132"/>
      <c r="IK11" s="132"/>
      <c r="IL11" s="132"/>
      <c r="IM11" s="132"/>
      <c r="IN11" s="132"/>
      <c r="IO11" s="132"/>
      <c r="IP11" s="132"/>
      <c r="IQ11" s="132"/>
      <c r="IR11" s="132"/>
      <c r="IS11" s="132"/>
      <c r="IT11" s="132"/>
      <c r="IU11" s="132"/>
      <c r="IV11" s="132"/>
      <c r="IW11" s="132"/>
      <c r="IX11" s="132"/>
      <c r="IY11" s="132"/>
      <c r="IZ11" s="132"/>
      <c r="JA11" s="132"/>
      <c r="JB11" s="132"/>
      <c r="JC11" s="132"/>
      <c r="JD11" s="132"/>
      <c r="JE11" s="132"/>
      <c r="JF11" s="132"/>
      <c r="JG11" s="132"/>
      <c r="JH11" s="132"/>
      <c r="JI11" s="132"/>
      <c r="JJ11" s="132"/>
      <c r="JK11" s="132"/>
      <c r="JL11" s="132"/>
      <c r="JM11" s="132"/>
      <c r="JN11" s="132"/>
      <c r="JO11" s="132"/>
      <c r="JP11" s="132"/>
      <c r="JQ11" s="132"/>
      <c r="JR11" s="132"/>
      <c r="JS11" s="132"/>
      <c r="JT11" s="132"/>
      <c r="JU11" s="132"/>
      <c r="JV11" s="132"/>
      <c r="JW11" s="132"/>
      <c r="JX11" s="132"/>
      <c r="JY11" s="132"/>
      <c r="JZ11" s="132"/>
      <c r="KA11" s="132"/>
      <c r="KB11" s="132"/>
      <c r="KC11" s="132"/>
      <c r="KD11" s="132"/>
      <c r="KE11" s="132"/>
      <c r="KF11" s="132"/>
      <c r="KG11" s="132"/>
      <c r="KH11" s="132"/>
      <c r="KI11" s="132"/>
      <c r="KJ11" s="132"/>
      <c r="KK11" s="132"/>
      <c r="KL11" s="132"/>
      <c r="KM11" s="132"/>
      <c r="KN11" s="132"/>
      <c r="KO11" s="132"/>
      <c r="KP11" s="132"/>
      <c r="KQ11" s="132"/>
      <c r="KR11" s="132"/>
      <c r="KS11" s="132"/>
      <c r="KT11" s="132"/>
      <c r="KU11" s="132"/>
      <c r="KV11" s="132"/>
      <c r="KW11" s="132"/>
      <c r="KX11" s="132"/>
      <c r="KY11" s="132"/>
      <c r="KZ11" s="132"/>
      <c r="LA11" s="132"/>
      <c r="LB11" s="132"/>
      <c r="LC11" s="132"/>
      <c r="LD11" s="132"/>
      <c r="LE11" s="132"/>
      <c r="LF11" s="132"/>
      <c r="LG11" s="132"/>
      <c r="LH11" s="132"/>
      <c r="LI11" s="132"/>
      <c r="LJ11" s="132"/>
      <c r="LK11" s="132"/>
      <c r="LL11" s="132"/>
      <c r="LM11" s="132"/>
      <c r="LN11" s="132"/>
      <c r="LO11" s="132"/>
      <c r="LP11" s="132"/>
      <c r="LQ11" s="132"/>
      <c r="LR11" s="132"/>
      <c r="LS11" s="132"/>
      <c r="LT11" s="132"/>
      <c r="LU11" s="132"/>
      <c r="LV11" s="132"/>
      <c r="LW11" s="132"/>
      <c r="LX11" s="132"/>
      <c r="LY11" s="132"/>
      <c r="LZ11" s="132"/>
      <c r="MA11" s="132"/>
      <c r="MB11" s="132"/>
      <c r="MC11" s="132"/>
      <c r="MD11" s="132"/>
      <c r="ME11" s="132"/>
      <c r="MF11" s="132"/>
      <c r="MG11" s="132"/>
      <c r="MH11" s="132"/>
      <c r="MI11" s="132"/>
      <c r="MJ11" s="132"/>
      <c r="MK11" s="132"/>
      <c r="ML11" s="132"/>
      <c r="MM11" s="132"/>
      <c r="MN11" s="132"/>
      <c r="MO11" s="132"/>
      <c r="MP11" s="132"/>
      <c r="MQ11" s="132"/>
      <c r="MR11" s="132"/>
      <c r="MS11" s="132"/>
      <c r="MT11" s="132"/>
      <c r="MU11" s="132"/>
      <c r="MV11" s="132"/>
      <c r="MW11" s="132"/>
      <c r="MX11" s="132"/>
      <c r="MY11" s="132"/>
      <c r="MZ11" s="132"/>
      <c r="NA11" s="132"/>
      <c r="NB11" s="132"/>
      <c r="NC11" s="132"/>
      <c r="ND11" s="132"/>
      <c r="NE11" s="132"/>
      <c r="NF11" s="132"/>
      <c r="NG11" s="132"/>
      <c r="NH11" s="132"/>
      <c r="NI11" s="132"/>
      <c r="NJ11" s="132"/>
      <c r="NK11" s="132"/>
      <c r="NL11" s="132"/>
      <c r="NM11" s="132"/>
      <c r="NN11" s="132"/>
      <c r="NO11" s="132"/>
      <c r="NP11" s="132"/>
      <c r="NQ11" s="132"/>
      <c r="NR11" s="132"/>
      <c r="NS11" s="132"/>
      <c r="NT11" s="132"/>
      <c r="NU11" s="132"/>
      <c r="NV11" s="132"/>
      <c r="NW11" s="132"/>
      <c r="NX11" s="132"/>
      <c r="NY11" s="132"/>
      <c r="NZ11" s="132"/>
      <c r="OA11" s="132"/>
      <c r="OB11" s="132"/>
      <c r="OC11" s="132"/>
      <c r="OD11" s="132"/>
      <c r="OE11" s="132"/>
      <c r="OF11" s="132"/>
      <c r="OG11" s="132"/>
      <c r="OH11" s="132"/>
      <c r="OI11" s="132"/>
      <c r="OJ11" s="132"/>
      <c r="OK11" s="132"/>
      <c r="OL11" s="132"/>
      <c r="OM11" s="132"/>
      <c r="ON11" s="132"/>
      <c r="OO11" s="132"/>
      <c r="OP11" s="132"/>
      <c r="OQ11" s="132"/>
      <c r="OR11" s="132"/>
      <c r="OS11" s="132"/>
      <c r="OT11" s="132"/>
      <c r="OU11" s="132"/>
      <c r="OV11" s="132"/>
      <c r="OW11" s="132"/>
      <c r="OX11" s="132"/>
      <c r="OY11" s="132"/>
      <c r="OZ11" s="132"/>
      <c r="PA11" s="132"/>
      <c r="PB11" s="132"/>
      <c r="PC11" s="132"/>
      <c r="PD11" s="132"/>
      <c r="PE11" s="132"/>
      <c r="PF11" s="132"/>
      <c r="PG11" s="132"/>
      <c r="PH11" s="132"/>
      <c r="PI11" s="132"/>
      <c r="PJ11" s="132"/>
      <c r="PK11" s="132"/>
      <c r="PL11" s="132"/>
      <c r="PM11" s="132"/>
      <c r="PN11" s="132"/>
      <c r="PO11" s="132"/>
      <c r="PP11" s="132"/>
      <c r="PQ11" s="132"/>
      <c r="PR11" s="132"/>
      <c r="PS11" s="132"/>
      <c r="PT11" s="132"/>
      <c r="PU11" s="132"/>
      <c r="PV11" s="132"/>
      <c r="PW11" s="132"/>
      <c r="PX11" s="132"/>
      <c r="PY11" s="132"/>
      <c r="PZ11" s="132"/>
      <c r="QA11" s="132"/>
      <c r="QB11" s="132"/>
      <c r="QC11" s="132"/>
      <c r="QD11" s="132"/>
      <c r="QE11" s="132"/>
      <c r="QF11" s="132"/>
      <c r="QG11" s="132"/>
      <c r="QH11" s="132"/>
      <c r="QI11" s="132"/>
      <c r="QJ11" s="132"/>
      <c r="QK11" s="132"/>
      <c r="QL11" s="132"/>
      <c r="QM11" s="132"/>
      <c r="QN11" s="132"/>
      <c r="QO11" s="132"/>
      <c r="QP11" s="132"/>
      <c r="QQ11" s="132"/>
      <c r="QR11" s="132"/>
      <c r="QS11" s="132"/>
      <c r="QT11" s="132"/>
      <c r="QU11" s="132"/>
      <c r="QV11" s="132"/>
      <c r="QW11" s="132"/>
      <c r="QX11" s="132"/>
      <c r="QY11" s="132"/>
      <c r="QZ11" s="132"/>
      <c r="RA11" s="132"/>
      <c r="RB11" s="132"/>
      <c r="RC11" s="132"/>
      <c r="RD11" s="132"/>
      <c r="RE11" s="132"/>
      <c r="RF11" s="132"/>
      <c r="RG11" s="132"/>
      <c r="RH11" s="132"/>
      <c r="RI11" s="132"/>
      <c r="RJ11" s="132"/>
      <c r="RK11" s="132"/>
      <c r="RL11" s="132"/>
      <c r="RM11" s="132"/>
      <c r="RN11" s="132"/>
      <c r="RO11" s="132"/>
      <c r="RP11" s="132"/>
      <c r="RQ11" s="132"/>
      <c r="RR11" s="132"/>
      <c r="RS11" s="132"/>
      <c r="RT11" s="132"/>
      <c r="RU11" s="132"/>
      <c r="RV11" s="132"/>
      <c r="RW11" s="132"/>
      <c r="RX11" s="132"/>
      <c r="RY11" s="132"/>
      <c r="RZ11" s="132"/>
      <c r="SA11" s="132"/>
      <c r="SB11" s="132"/>
      <c r="SC11" s="132"/>
      <c r="SD11" s="132"/>
      <c r="SE11" s="132"/>
      <c r="SF11" s="132"/>
      <c r="SG11" s="132"/>
      <c r="SH11" s="132"/>
      <c r="SI11" s="132"/>
      <c r="SJ11" s="132"/>
      <c r="SK11" s="132"/>
      <c r="SL11" s="132"/>
      <c r="SM11" s="132"/>
      <c r="SN11" s="132"/>
      <c r="SO11" s="132"/>
      <c r="SP11" s="132"/>
      <c r="SQ11" s="132"/>
      <c r="SR11" s="132"/>
      <c r="SS11" s="132"/>
      <c r="ST11" s="132"/>
      <c r="SU11" s="132"/>
      <c r="SV11" s="132"/>
      <c r="SW11" s="132"/>
      <c r="SX11" s="132"/>
      <c r="SY11" s="132"/>
      <c r="SZ11" s="132"/>
      <c r="TA11" s="132"/>
      <c r="TB11" s="132"/>
      <c r="TC11" s="132"/>
      <c r="TD11" s="132"/>
      <c r="TE11" s="132"/>
      <c r="TF11" s="132"/>
      <c r="TG11" s="132"/>
      <c r="TH11" s="132"/>
      <c r="TI11" s="132"/>
      <c r="TJ11" s="132"/>
      <c r="TK11" s="132"/>
      <c r="TL11" s="132"/>
      <c r="TM11" s="132"/>
      <c r="TN11" s="132"/>
      <c r="TO11" s="132"/>
      <c r="TP11" s="132"/>
      <c r="TQ11" s="132"/>
      <c r="TR11" s="132"/>
      <c r="TS11" s="132"/>
      <c r="TT11" s="132"/>
      <c r="TU11" s="132"/>
      <c r="TV11" s="132"/>
      <c r="TW11" s="132"/>
      <c r="TX11" s="132"/>
      <c r="TY11" s="132"/>
      <c r="TZ11" s="132"/>
      <c r="UA11" s="132"/>
      <c r="UB11" s="132"/>
      <c r="UC11" s="132"/>
      <c r="UD11" s="132"/>
      <c r="UE11" s="132"/>
      <c r="UF11" s="132"/>
      <c r="UG11" s="132"/>
      <c r="UH11" s="132"/>
      <c r="UI11" s="132"/>
      <c r="UJ11" s="132"/>
      <c r="UK11" s="132"/>
      <c r="UL11" s="132"/>
      <c r="UM11" s="132"/>
      <c r="UN11" s="132"/>
      <c r="UO11" s="132"/>
      <c r="UP11" s="132"/>
      <c r="UQ11" s="132"/>
      <c r="UR11" s="132"/>
      <c r="US11" s="132"/>
      <c r="UT11" s="132"/>
      <c r="UU11" s="132"/>
      <c r="UV11" s="132"/>
      <c r="UW11" s="132"/>
      <c r="UX11" s="132"/>
      <c r="UY11" s="132"/>
      <c r="UZ11" s="132"/>
      <c r="VA11" s="132"/>
      <c r="VB11" s="132"/>
      <c r="VC11" s="132"/>
      <c r="VD11" s="132"/>
      <c r="VE11" s="132"/>
      <c r="VF11" s="132"/>
      <c r="VG11" s="132"/>
      <c r="VH11" s="132"/>
      <c r="VI11" s="132"/>
      <c r="VJ11" s="132"/>
      <c r="VK11" s="132"/>
      <c r="VL11" s="132"/>
      <c r="VM11" s="132"/>
      <c r="VN11" s="132"/>
      <c r="VO11" s="132"/>
      <c r="VP11" s="132"/>
      <c r="VQ11" s="132"/>
      <c r="VR11" s="132"/>
      <c r="VS11" s="132"/>
      <c r="VT11" s="132"/>
      <c r="VU11" s="132"/>
      <c r="VV11" s="132"/>
      <c r="VW11" s="132"/>
      <c r="VX11" s="132"/>
      <c r="VY11" s="132"/>
      <c r="VZ11" s="132"/>
      <c r="WA11" s="132"/>
      <c r="WB11" s="132"/>
      <c r="WC11" s="132"/>
      <c r="WD11" s="132"/>
      <c r="WE11" s="132"/>
      <c r="WF11" s="132"/>
      <c r="WG11" s="132"/>
      <c r="WH11" s="132"/>
      <c r="WI11" s="132"/>
      <c r="WJ11" s="132"/>
      <c r="WK11" s="132"/>
      <c r="WL11" s="132"/>
      <c r="WM11" s="132"/>
      <c r="WN11" s="132"/>
      <c r="WO11" s="132"/>
      <c r="WP11" s="132"/>
      <c r="WQ11" s="132"/>
      <c r="WR11" s="132"/>
      <c r="WS11" s="132"/>
      <c r="WT11" s="132"/>
      <c r="WU11" s="132"/>
      <c r="WV11" s="132"/>
      <c r="WW11" s="132"/>
      <c r="WX11" s="132"/>
      <c r="WY11" s="132"/>
      <c r="WZ11" s="132"/>
      <c r="XA11" s="132"/>
      <c r="XB11" s="132"/>
      <c r="XC11" s="132"/>
      <c r="XD11" s="132"/>
      <c r="XE11" s="132"/>
      <c r="XF11" s="132"/>
      <c r="XG11" s="132"/>
      <c r="XH11" s="132"/>
      <c r="XI11" s="132"/>
      <c r="XJ11" s="132"/>
      <c r="XK11" s="132"/>
      <c r="XL11" s="132"/>
      <c r="XM11" s="132"/>
      <c r="XN11" s="132"/>
      <c r="XO11" s="132"/>
      <c r="XP11" s="132"/>
      <c r="XQ11" s="132"/>
      <c r="XR11" s="132"/>
      <c r="XS11" s="132"/>
      <c r="XT11" s="132"/>
      <c r="XU11" s="132"/>
      <c r="XV11" s="132"/>
      <c r="XW11" s="132"/>
      <c r="XX11" s="132"/>
      <c r="XY11" s="132"/>
      <c r="XZ11" s="132"/>
      <c r="YA11" s="132"/>
      <c r="YB11" s="132"/>
      <c r="YC11" s="132"/>
      <c r="YD11" s="132"/>
      <c r="YE11" s="132"/>
      <c r="YF11" s="132"/>
      <c r="YG11" s="132"/>
      <c r="YH11" s="132"/>
      <c r="YI11" s="132"/>
      <c r="YJ11" s="132"/>
      <c r="YK11" s="132"/>
      <c r="YL11" s="132"/>
      <c r="YM11" s="132"/>
      <c r="YN11" s="132"/>
      <c r="YO11" s="132"/>
      <c r="YP11" s="132"/>
      <c r="YQ11" s="132"/>
      <c r="YR11" s="132"/>
      <c r="YS11" s="132"/>
      <c r="YT11" s="132"/>
      <c r="YU11" s="132"/>
      <c r="YV11" s="132"/>
      <c r="YW11" s="132"/>
      <c r="YX11" s="132"/>
      <c r="YY11" s="132"/>
      <c r="YZ11" s="132"/>
      <c r="ZA11" s="132"/>
      <c r="ZB11" s="132"/>
      <c r="ZC11" s="132"/>
      <c r="ZD11" s="132"/>
      <c r="ZE11" s="132"/>
      <c r="ZF11" s="132"/>
      <c r="ZG11" s="132"/>
      <c r="ZH11" s="132"/>
      <c r="ZI11" s="132"/>
      <c r="ZJ11" s="132"/>
      <c r="ZK11" s="132"/>
      <c r="ZL11" s="132"/>
      <c r="ZM11" s="132"/>
      <c r="ZN11" s="132"/>
      <c r="ZO11" s="132"/>
      <c r="ZP11" s="132"/>
      <c r="ZQ11" s="132"/>
      <c r="ZR11" s="132"/>
      <c r="ZS11" s="132"/>
      <c r="ZT11" s="132"/>
      <c r="ZU11" s="132"/>
      <c r="ZV11" s="132"/>
      <c r="ZW11" s="132"/>
      <c r="ZX11" s="132"/>
      <c r="ZY11" s="132"/>
      <c r="ZZ11" s="132"/>
      <c r="AAA11" s="132"/>
      <c r="AAB11" s="132"/>
      <c r="AAC11" s="132"/>
      <c r="AAD11" s="132"/>
      <c r="AAE11" s="132"/>
      <c r="AAF11" s="132"/>
      <c r="AAG11" s="132"/>
      <c r="AAH11" s="132"/>
      <c r="AAI11" s="132"/>
      <c r="AAJ11" s="132"/>
      <c r="AAK11" s="132"/>
      <c r="AAL11" s="132"/>
      <c r="AAM11" s="132"/>
      <c r="AAN11" s="132"/>
      <c r="AAO11" s="132"/>
      <c r="AAP11" s="132"/>
      <c r="AAQ11" s="132"/>
      <c r="AAR11" s="132"/>
      <c r="AAS11" s="132"/>
      <c r="AAT11" s="132"/>
      <c r="AAU11" s="132"/>
      <c r="AAV11" s="132"/>
      <c r="AAW11" s="132"/>
      <c r="AAX11" s="132"/>
    </row>
    <row r="12" spans="1:726" s="1" customFormat="1" ht="84.95" customHeight="1" thickBot="1">
      <c r="A12" s="520">
        <v>8</v>
      </c>
      <c r="B12" s="520"/>
      <c r="C12" s="521" t="s">
        <v>524</v>
      </c>
      <c r="D12" s="521"/>
      <c r="E12" s="522"/>
      <c r="F12" s="522"/>
      <c r="G12" s="522"/>
      <c r="H12" s="523"/>
      <c r="I12" s="520"/>
      <c r="J12" s="521"/>
      <c r="K12" s="524"/>
      <c r="L12" s="521" t="s">
        <v>268</v>
      </c>
      <c r="M12" s="521" t="s">
        <v>369</v>
      </c>
      <c r="N12" s="521" t="s">
        <v>367</v>
      </c>
      <c r="O12" s="521" t="s">
        <v>367</v>
      </c>
      <c r="P12" s="521" t="s">
        <v>368</v>
      </c>
      <c r="Q12" s="521" t="s">
        <v>368</v>
      </c>
      <c r="R12" s="525"/>
      <c r="S12" s="132"/>
      <c r="T12" s="132"/>
      <c r="U12" s="132"/>
      <c r="V12" s="132"/>
      <c r="W12" s="132"/>
      <c r="X12" s="132"/>
      <c r="Y12" s="132"/>
      <c r="Z12" s="132"/>
      <c r="AA12" s="132"/>
      <c r="AB12" s="132"/>
      <c r="AC12" s="132"/>
      <c r="AD12" s="132"/>
      <c r="AE12" s="132"/>
      <c r="AF12" s="132"/>
      <c r="AG12" s="132"/>
      <c r="AH12" s="132"/>
      <c r="AI12" s="132"/>
      <c r="AJ12" s="132"/>
      <c r="AK12" s="132"/>
      <c r="AL12" s="132"/>
      <c r="AM12" s="132"/>
      <c r="AN12" s="132"/>
      <c r="AO12" s="132"/>
      <c r="AP12" s="132"/>
      <c r="AQ12" s="132"/>
      <c r="AR12" s="132"/>
      <c r="AS12" s="132"/>
      <c r="AT12" s="132"/>
      <c r="AU12" s="132"/>
      <c r="AV12" s="132"/>
      <c r="AW12" s="132"/>
      <c r="AX12" s="132"/>
      <c r="AY12" s="132"/>
      <c r="AZ12" s="132"/>
      <c r="BA12" s="132"/>
      <c r="BB12" s="132"/>
      <c r="BC12" s="132"/>
      <c r="BD12" s="132"/>
      <c r="BE12" s="132"/>
      <c r="BF12" s="132"/>
      <c r="BG12" s="132"/>
      <c r="BH12" s="132"/>
      <c r="BI12" s="132"/>
      <c r="BJ12" s="263"/>
      <c r="BK12" s="132"/>
      <c r="BL12" s="132"/>
      <c r="BM12" s="132"/>
      <c r="BN12" s="132"/>
      <c r="BO12" s="132"/>
      <c r="BP12" s="132"/>
      <c r="BQ12" s="132"/>
      <c r="BR12" s="132"/>
      <c r="BS12" s="132"/>
      <c r="BT12" s="132"/>
      <c r="BU12" s="132"/>
      <c r="BV12" s="132"/>
      <c r="BW12" s="132"/>
      <c r="BX12" s="132"/>
      <c r="BY12" s="132"/>
      <c r="BZ12" s="132"/>
      <c r="CA12" s="132"/>
      <c r="CB12" s="132"/>
      <c r="CC12" s="132"/>
      <c r="CD12" s="132"/>
      <c r="CE12" s="132"/>
      <c r="CF12" s="132"/>
      <c r="CG12" s="132"/>
      <c r="CH12" s="132"/>
      <c r="CI12" s="132"/>
      <c r="CJ12" s="132"/>
      <c r="CK12" s="132"/>
      <c r="CL12" s="132"/>
      <c r="CM12" s="132"/>
      <c r="CN12" s="132"/>
      <c r="CO12" s="132"/>
      <c r="CP12" s="132"/>
      <c r="CQ12" s="132"/>
      <c r="CR12" s="132"/>
      <c r="CS12" s="132"/>
      <c r="CT12" s="132"/>
      <c r="CU12" s="132"/>
      <c r="CV12" s="132"/>
      <c r="CW12" s="132"/>
      <c r="CX12" s="132"/>
      <c r="CY12" s="132"/>
      <c r="CZ12" s="132"/>
      <c r="DA12" s="132"/>
      <c r="DB12" s="132"/>
      <c r="DC12" s="132"/>
      <c r="DD12" s="132"/>
      <c r="DE12" s="132"/>
      <c r="DF12" s="132"/>
      <c r="DG12" s="132"/>
      <c r="DH12" s="132"/>
      <c r="DI12" s="132"/>
      <c r="DJ12" s="263"/>
      <c r="DK12" s="132"/>
      <c r="DL12" s="132"/>
      <c r="DM12" s="132"/>
      <c r="DN12" s="132"/>
      <c r="DO12" s="132"/>
      <c r="DP12" s="132"/>
      <c r="DQ12" s="132"/>
      <c r="DR12" s="132"/>
      <c r="DS12" s="132"/>
      <c r="DT12" s="132"/>
      <c r="DU12" s="132"/>
      <c r="DV12" s="132"/>
      <c r="DW12" s="132"/>
      <c r="DX12" s="132"/>
      <c r="DY12" s="132"/>
      <c r="DZ12" s="132"/>
      <c r="EA12" s="132"/>
      <c r="EB12" s="132"/>
      <c r="EC12" s="132"/>
      <c r="ED12" s="132"/>
      <c r="EE12" s="132"/>
      <c r="EF12" s="132"/>
      <c r="EG12" s="132"/>
      <c r="EH12" s="132"/>
      <c r="EI12" s="132"/>
      <c r="EJ12" s="132"/>
      <c r="EK12" s="132"/>
      <c r="EL12" s="132"/>
      <c r="EM12" s="132"/>
      <c r="EN12" s="132"/>
      <c r="EO12" s="132"/>
      <c r="EP12" s="132"/>
      <c r="EQ12" s="132"/>
      <c r="ER12" s="132"/>
      <c r="ES12" s="132"/>
      <c r="ET12" s="132"/>
      <c r="EU12" s="132"/>
      <c r="EV12" s="132"/>
      <c r="EW12" s="132"/>
      <c r="EX12" s="132"/>
      <c r="EY12" s="132"/>
      <c r="EZ12" s="132"/>
      <c r="FA12" s="132"/>
      <c r="FB12" s="132"/>
      <c r="FC12" s="132"/>
      <c r="FD12" s="132"/>
      <c r="FE12" s="132"/>
      <c r="FF12" s="132"/>
      <c r="FG12" s="132"/>
      <c r="FH12" s="132"/>
      <c r="FI12" s="132"/>
      <c r="FJ12" s="132"/>
      <c r="FK12" s="132"/>
      <c r="FL12" s="132"/>
      <c r="FM12" s="132"/>
      <c r="FN12" s="132"/>
      <c r="FO12" s="132"/>
      <c r="FP12" s="132"/>
      <c r="FQ12" s="132"/>
      <c r="FR12" s="132"/>
      <c r="FS12" s="132"/>
      <c r="FT12" s="132"/>
      <c r="FU12" s="132"/>
      <c r="FV12" s="132"/>
      <c r="FW12" s="132"/>
      <c r="FX12" s="132"/>
      <c r="FY12" s="132"/>
      <c r="FZ12" s="132"/>
      <c r="GA12" s="132"/>
      <c r="GB12" s="132"/>
      <c r="GC12" s="132"/>
      <c r="GD12" s="132"/>
      <c r="GE12" s="132"/>
      <c r="GF12" s="132"/>
      <c r="GG12" s="132"/>
      <c r="GH12" s="132"/>
      <c r="GI12" s="132"/>
      <c r="GJ12" s="132"/>
      <c r="GK12" s="132"/>
      <c r="GL12" s="132"/>
      <c r="GM12" s="132"/>
      <c r="GN12" s="132"/>
      <c r="GO12" s="132"/>
      <c r="GP12" s="132"/>
      <c r="GQ12" s="132"/>
      <c r="GR12" s="132"/>
      <c r="GS12" s="132"/>
      <c r="GT12" s="132"/>
      <c r="GU12" s="132"/>
      <c r="GV12" s="132"/>
      <c r="GW12" s="132"/>
      <c r="GX12" s="132"/>
      <c r="GY12" s="132"/>
      <c r="GZ12" s="132"/>
      <c r="HA12" s="132"/>
      <c r="HB12" s="132"/>
      <c r="HC12" s="132"/>
      <c r="HD12" s="132"/>
      <c r="HE12" s="132"/>
      <c r="HF12" s="132"/>
      <c r="HG12" s="132"/>
      <c r="HH12" s="132"/>
      <c r="HI12" s="132"/>
      <c r="HJ12" s="132"/>
      <c r="HK12" s="132"/>
      <c r="HL12" s="132"/>
      <c r="HM12" s="132"/>
      <c r="HN12" s="132"/>
      <c r="HO12" s="132"/>
      <c r="HP12" s="132"/>
      <c r="HQ12" s="132"/>
      <c r="HR12" s="132"/>
      <c r="HS12" s="132"/>
      <c r="HT12" s="132"/>
      <c r="HU12" s="132"/>
      <c r="HV12" s="132"/>
      <c r="HW12" s="132"/>
      <c r="HX12" s="132"/>
      <c r="HY12" s="132"/>
      <c r="HZ12" s="132"/>
      <c r="IA12" s="132"/>
      <c r="IB12" s="132"/>
      <c r="IC12" s="132"/>
      <c r="ID12" s="132"/>
      <c r="IE12" s="132"/>
      <c r="IF12" s="132"/>
      <c r="IG12" s="132"/>
      <c r="IH12" s="132"/>
      <c r="II12" s="132"/>
      <c r="IJ12" s="132"/>
      <c r="IK12" s="132"/>
      <c r="IL12" s="132"/>
      <c r="IM12" s="132"/>
      <c r="IN12" s="132"/>
      <c r="IO12" s="132"/>
      <c r="IP12" s="132"/>
      <c r="IQ12" s="132"/>
      <c r="IR12" s="132"/>
      <c r="IS12" s="132"/>
      <c r="IT12" s="132"/>
      <c r="IU12" s="132"/>
      <c r="IV12" s="132"/>
      <c r="IW12" s="132"/>
      <c r="IX12" s="132"/>
      <c r="IY12" s="132"/>
      <c r="IZ12" s="132"/>
      <c r="JA12" s="132"/>
      <c r="JB12" s="132"/>
      <c r="JC12" s="132"/>
      <c r="JD12" s="132"/>
      <c r="JE12" s="132"/>
      <c r="JF12" s="132"/>
      <c r="JG12" s="132"/>
      <c r="JH12" s="132"/>
      <c r="JI12" s="132"/>
      <c r="JJ12" s="132"/>
      <c r="JK12" s="132"/>
      <c r="JL12" s="132"/>
      <c r="JM12" s="132"/>
      <c r="JN12" s="132"/>
      <c r="JO12" s="132"/>
      <c r="JP12" s="132"/>
      <c r="JQ12" s="132"/>
      <c r="JR12" s="132"/>
      <c r="JS12" s="132"/>
      <c r="JT12" s="132"/>
      <c r="JU12" s="132"/>
      <c r="JV12" s="132"/>
      <c r="JW12" s="132"/>
      <c r="JX12" s="132"/>
      <c r="JY12" s="132"/>
      <c r="JZ12" s="132"/>
      <c r="KA12" s="132"/>
      <c r="KB12" s="132"/>
      <c r="KC12" s="132"/>
      <c r="KD12" s="132"/>
      <c r="KE12" s="132"/>
      <c r="KF12" s="132"/>
      <c r="KG12" s="132"/>
      <c r="KH12" s="132"/>
      <c r="KI12" s="132"/>
      <c r="KJ12" s="132"/>
      <c r="KK12" s="132"/>
      <c r="KL12" s="132"/>
      <c r="KM12" s="132"/>
      <c r="KN12" s="132"/>
      <c r="KO12" s="132"/>
      <c r="KP12" s="132"/>
      <c r="KQ12" s="132"/>
      <c r="KR12" s="132"/>
      <c r="KS12" s="132"/>
      <c r="KT12" s="132"/>
      <c r="KU12" s="132"/>
      <c r="KV12" s="132"/>
      <c r="KW12" s="132"/>
      <c r="KX12" s="132"/>
      <c r="KY12" s="132"/>
      <c r="KZ12" s="132"/>
      <c r="LA12" s="132"/>
      <c r="LB12" s="132"/>
      <c r="LC12" s="132"/>
      <c r="LD12" s="132"/>
      <c r="LE12" s="132"/>
      <c r="LF12" s="132"/>
      <c r="LG12" s="132"/>
      <c r="LH12" s="132"/>
      <c r="LI12" s="132"/>
      <c r="LJ12" s="132"/>
      <c r="LK12" s="132"/>
      <c r="LL12" s="132"/>
      <c r="LM12" s="132"/>
      <c r="LN12" s="132"/>
      <c r="LO12" s="132"/>
      <c r="LP12" s="132"/>
      <c r="LQ12" s="132"/>
      <c r="LR12" s="132"/>
      <c r="LS12" s="132"/>
      <c r="LT12" s="132"/>
      <c r="LU12" s="132"/>
      <c r="LV12" s="132"/>
      <c r="LW12" s="132"/>
      <c r="LX12" s="132"/>
      <c r="LY12" s="132"/>
      <c r="LZ12" s="132"/>
      <c r="MA12" s="132"/>
      <c r="MB12" s="132"/>
      <c r="MC12" s="132"/>
      <c r="MD12" s="132"/>
      <c r="ME12" s="132"/>
      <c r="MF12" s="132"/>
      <c r="MG12" s="132"/>
      <c r="MH12" s="132"/>
      <c r="MI12" s="132"/>
      <c r="MJ12" s="132"/>
      <c r="MK12" s="132"/>
      <c r="ML12" s="132"/>
      <c r="MM12" s="132"/>
      <c r="MN12" s="132"/>
      <c r="MO12" s="132"/>
      <c r="MP12" s="132"/>
      <c r="MQ12" s="132"/>
      <c r="MR12" s="132"/>
      <c r="MS12" s="132"/>
      <c r="MT12" s="132"/>
      <c r="MU12" s="132"/>
      <c r="MV12" s="132"/>
      <c r="MW12" s="132"/>
      <c r="MX12" s="132"/>
      <c r="MY12" s="132"/>
      <c r="MZ12" s="132"/>
      <c r="NA12" s="132"/>
      <c r="NB12" s="132"/>
      <c r="NC12" s="132"/>
      <c r="ND12" s="132"/>
      <c r="NE12" s="132"/>
      <c r="NF12" s="132"/>
      <c r="NG12" s="132"/>
      <c r="NH12" s="132"/>
      <c r="NI12" s="132"/>
      <c r="NJ12" s="132"/>
      <c r="NK12" s="132"/>
      <c r="NL12" s="132"/>
      <c r="NM12" s="132"/>
      <c r="NN12" s="132"/>
      <c r="NO12" s="132"/>
      <c r="NP12" s="132"/>
      <c r="NQ12" s="132"/>
      <c r="NR12" s="132"/>
      <c r="NS12" s="132"/>
      <c r="NT12" s="132"/>
      <c r="NU12" s="132"/>
      <c r="NV12" s="132"/>
      <c r="NW12" s="132"/>
      <c r="NX12" s="132"/>
      <c r="NY12" s="132"/>
      <c r="NZ12" s="132"/>
      <c r="OA12" s="132"/>
      <c r="OB12" s="132"/>
      <c r="OC12" s="132"/>
      <c r="OD12" s="132"/>
      <c r="OE12" s="132"/>
      <c r="OF12" s="132"/>
      <c r="OG12" s="132"/>
      <c r="OH12" s="132"/>
      <c r="OI12" s="132"/>
      <c r="OJ12" s="132"/>
      <c r="OK12" s="132"/>
      <c r="OL12" s="132"/>
      <c r="OM12" s="132"/>
      <c r="ON12" s="132"/>
      <c r="OO12" s="132"/>
      <c r="OP12" s="132"/>
      <c r="OQ12" s="132"/>
      <c r="OR12" s="132"/>
      <c r="OS12" s="132"/>
      <c r="OT12" s="132"/>
      <c r="OU12" s="132"/>
      <c r="OV12" s="132"/>
      <c r="OW12" s="132"/>
      <c r="OX12" s="132"/>
      <c r="OY12" s="132"/>
      <c r="OZ12" s="132"/>
      <c r="PA12" s="132"/>
      <c r="PB12" s="132"/>
      <c r="PC12" s="132"/>
      <c r="PD12" s="132"/>
      <c r="PE12" s="132"/>
      <c r="PF12" s="132"/>
      <c r="PG12" s="132"/>
      <c r="PH12" s="132"/>
      <c r="PI12" s="132"/>
      <c r="PJ12" s="132"/>
      <c r="PK12" s="132"/>
      <c r="PL12" s="132"/>
      <c r="PM12" s="132"/>
      <c r="PN12" s="132"/>
      <c r="PO12" s="132"/>
      <c r="PP12" s="132"/>
      <c r="PQ12" s="132"/>
      <c r="PR12" s="132"/>
      <c r="PS12" s="132"/>
      <c r="PT12" s="132"/>
      <c r="PU12" s="132"/>
      <c r="PV12" s="132"/>
      <c r="PW12" s="132"/>
      <c r="PX12" s="132"/>
      <c r="PY12" s="132"/>
      <c r="PZ12" s="132"/>
      <c r="QA12" s="132"/>
      <c r="QB12" s="132"/>
      <c r="QC12" s="132"/>
      <c r="QD12" s="132"/>
      <c r="QE12" s="132"/>
      <c r="QF12" s="132"/>
      <c r="QG12" s="132"/>
      <c r="QH12" s="132"/>
      <c r="QI12" s="132"/>
      <c r="QJ12" s="132"/>
      <c r="QK12" s="132"/>
      <c r="QL12" s="132"/>
      <c r="QM12" s="132"/>
      <c r="QN12" s="132"/>
      <c r="QO12" s="132"/>
      <c r="QP12" s="132"/>
      <c r="QQ12" s="132"/>
      <c r="QR12" s="132"/>
      <c r="QS12" s="132"/>
      <c r="QT12" s="132"/>
      <c r="QU12" s="132"/>
      <c r="QV12" s="132"/>
      <c r="QW12" s="132"/>
      <c r="QX12" s="132"/>
      <c r="QY12" s="132"/>
      <c r="QZ12" s="132"/>
      <c r="RA12" s="132"/>
      <c r="RB12" s="132"/>
      <c r="RC12" s="132"/>
      <c r="RD12" s="132"/>
      <c r="RE12" s="132"/>
      <c r="RF12" s="132"/>
      <c r="RG12" s="132"/>
      <c r="RH12" s="132"/>
      <c r="RI12" s="132"/>
      <c r="RJ12" s="132"/>
      <c r="RK12" s="132"/>
      <c r="RL12" s="132"/>
      <c r="RM12" s="132"/>
      <c r="RN12" s="132"/>
      <c r="RO12" s="132"/>
      <c r="RP12" s="132"/>
      <c r="RQ12" s="132"/>
      <c r="RR12" s="132"/>
      <c r="RS12" s="132"/>
      <c r="RT12" s="132"/>
      <c r="RU12" s="132"/>
      <c r="RV12" s="132"/>
      <c r="RW12" s="132"/>
      <c r="RX12" s="132"/>
      <c r="RY12" s="132"/>
      <c r="RZ12" s="132"/>
      <c r="SA12" s="132"/>
      <c r="SB12" s="132"/>
      <c r="SC12" s="132"/>
      <c r="SD12" s="132"/>
      <c r="SE12" s="132"/>
      <c r="SF12" s="132"/>
      <c r="SG12" s="132"/>
      <c r="SH12" s="132"/>
      <c r="SI12" s="132"/>
      <c r="SJ12" s="132"/>
      <c r="SK12" s="132"/>
      <c r="SL12" s="132"/>
      <c r="SM12" s="132"/>
      <c r="SN12" s="132"/>
      <c r="SO12" s="132"/>
      <c r="SP12" s="132"/>
      <c r="SQ12" s="132"/>
      <c r="SR12" s="132"/>
      <c r="SS12" s="132"/>
      <c r="ST12" s="132"/>
      <c r="SU12" s="132"/>
      <c r="SV12" s="132"/>
      <c r="SW12" s="132"/>
      <c r="SX12" s="132"/>
      <c r="SY12" s="132"/>
      <c r="SZ12" s="132"/>
      <c r="TA12" s="132"/>
      <c r="TB12" s="132"/>
      <c r="TC12" s="132"/>
      <c r="TD12" s="132"/>
      <c r="TE12" s="132"/>
      <c r="TF12" s="132"/>
      <c r="TG12" s="132"/>
      <c r="TH12" s="132"/>
      <c r="TI12" s="132"/>
      <c r="TJ12" s="132"/>
      <c r="TK12" s="132"/>
      <c r="TL12" s="132"/>
      <c r="TM12" s="132"/>
      <c r="TN12" s="132"/>
      <c r="TO12" s="132"/>
      <c r="TP12" s="132"/>
      <c r="TQ12" s="132"/>
      <c r="TR12" s="132"/>
      <c r="TS12" s="132"/>
      <c r="TT12" s="132"/>
      <c r="TU12" s="132"/>
      <c r="TV12" s="132"/>
      <c r="TW12" s="132"/>
      <c r="TX12" s="132"/>
      <c r="TY12" s="132"/>
      <c r="TZ12" s="132"/>
      <c r="UA12" s="132"/>
      <c r="UB12" s="132"/>
      <c r="UC12" s="132"/>
      <c r="UD12" s="132"/>
      <c r="UE12" s="132"/>
      <c r="UF12" s="132"/>
      <c r="UG12" s="132"/>
      <c r="UH12" s="132"/>
      <c r="UI12" s="132"/>
      <c r="UJ12" s="132"/>
      <c r="UK12" s="132"/>
      <c r="UL12" s="132"/>
      <c r="UM12" s="132"/>
      <c r="UN12" s="132"/>
      <c r="UO12" s="132"/>
      <c r="UP12" s="132"/>
      <c r="UQ12" s="132"/>
      <c r="UR12" s="132"/>
      <c r="US12" s="132"/>
      <c r="UT12" s="132"/>
      <c r="UU12" s="132"/>
      <c r="UV12" s="132"/>
      <c r="UW12" s="132"/>
      <c r="UX12" s="132"/>
      <c r="UY12" s="132"/>
      <c r="UZ12" s="132"/>
      <c r="VA12" s="132"/>
      <c r="VB12" s="132"/>
      <c r="VC12" s="132"/>
      <c r="VD12" s="132"/>
      <c r="VE12" s="132"/>
      <c r="VF12" s="132"/>
      <c r="VG12" s="132"/>
      <c r="VH12" s="132"/>
      <c r="VI12" s="132"/>
      <c r="VJ12" s="132"/>
      <c r="VK12" s="132"/>
      <c r="VL12" s="132"/>
      <c r="VM12" s="132"/>
      <c r="VN12" s="132"/>
      <c r="VO12" s="132"/>
      <c r="VP12" s="132"/>
      <c r="VQ12" s="132"/>
      <c r="VR12" s="132"/>
      <c r="VS12" s="132"/>
      <c r="VT12" s="132"/>
      <c r="VU12" s="132"/>
      <c r="VV12" s="132"/>
      <c r="VW12" s="132"/>
      <c r="VX12" s="132"/>
      <c r="VY12" s="132"/>
      <c r="VZ12" s="132"/>
      <c r="WA12" s="132"/>
      <c r="WB12" s="132"/>
      <c r="WC12" s="132"/>
      <c r="WD12" s="132"/>
      <c r="WE12" s="132"/>
      <c r="WF12" s="132"/>
      <c r="WG12" s="132"/>
      <c r="WH12" s="132"/>
      <c r="WI12" s="132"/>
      <c r="WJ12" s="132"/>
      <c r="WK12" s="132"/>
      <c r="WL12" s="132"/>
      <c r="WM12" s="132"/>
      <c r="WN12" s="132"/>
      <c r="WO12" s="132"/>
      <c r="WP12" s="132"/>
      <c r="WQ12" s="132"/>
      <c r="WR12" s="132"/>
      <c r="WS12" s="132"/>
      <c r="WT12" s="132"/>
      <c r="WU12" s="132"/>
      <c r="WV12" s="132"/>
      <c r="WW12" s="132"/>
      <c r="WX12" s="132"/>
      <c r="WY12" s="132"/>
      <c r="WZ12" s="132"/>
      <c r="XA12" s="132"/>
      <c r="XB12" s="132"/>
      <c r="XC12" s="132"/>
      <c r="XD12" s="132"/>
      <c r="XE12" s="132"/>
      <c r="XF12" s="132"/>
      <c r="XG12" s="132"/>
      <c r="XH12" s="132"/>
      <c r="XI12" s="132"/>
      <c r="XJ12" s="132"/>
      <c r="XK12" s="132"/>
      <c r="XL12" s="132"/>
      <c r="XM12" s="132"/>
      <c r="XN12" s="132"/>
      <c r="XO12" s="132"/>
      <c r="XP12" s="132"/>
      <c r="XQ12" s="132"/>
      <c r="XR12" s="132"/>
      <c r="XS12" s="132"/>
      <c r="XT12" s="132"/>
      <c r="XU12" s="132"/>
      <c r="XV12" s="132"/>
      <c r="XW12" s="132"/>
      <c r="XX12" s="132"/>
      <c r="XY12" s="132"/>
      <c r="XZ12" s="132"/>
      <c r="YA12" s="132"/>
      <c r="YB12" s="132"/>
      <c r="YC12" s="132"/>
      <c r="YD12" s="132"/>
      <c r="YE12" s="132"/>
      <c r="YF12" s="132"/>
      <c r="YG12" s="132"/>
      <c r="YH12" s="132"/>
      <c r="YI12" s="132"/>
      <c r="YJ12" s="132"/>
      <c r="YK12" s="132"/>
      <c r="YL12" s="132"/>
      <c r="YM12" s="132"/>
      <c r="YN12" s="132"/>
      <c r="YO12" s="132"/>
      <c r="YP12" s="132"/>
      <c r="YQ12" s="132"/>
      <c r="YR12" s="132"/>
      <c r="YS12" s="132"/>
      <c r="YT12" s="132"/>
      <c r="YU12" s="132"/>
      <c r="YV12" s="132"/>
      <c r="YW12" s="132"/>
      <c r="YX12" s="132"/>
      <c r="YY12" s="132"/>
      <c r="YZ12" s="132"/>
      <c r="ZA12" s="132"/>
      <c r="ZB12" s="132"/>
      <c r="ZC12" s="132"/>
      <c r="ZD12" s="132"/>
      <c r="ZE12" s="132"/>
      <c r="ZF12" s="132"/>
      <c r="ZG12" s="132"/>
      <c r="ZH12" s="132"/>
      <c r="ZI12" s="132"/>
      <c r="ZJ12" s="132"/>
      <c r="ZK12" s="132"/>
      <c r="ZL12" s="132"/>
      <c r="ZM12" s="132"/>
      <c r="ZN12" s="132"/>
      <c r="ZO12" s="132"/>
      <c r="ZP12" s="132"/>
      <c r="ZQ12" s="132"/>
      <c r="ZR12" s="132"/>
      <c r="ZS12" s="132"/>
      <c r="ZT12" s="132"/>
      <c r="ZU12" s="132"/>
      <c r="ZV12" s="132"/>
      <c r="ZW12" s="132"/>
      <c r="ZX12" s="132"/>
      <c r="ZY12" s="132"/>
      <c r="ZZ12" s="132"/>
      <c r="AAA12" s="132"/>
      <c r="AAB12" s="132"/>
      <c r="AAC12" s="132"/>
      <c r="AAD12" s="132"/>
      <c r="AAE12" s="132"/>
      <c r="AAF12" s="132"/>
      <c r="AAG12" s="132"/>
      <c r="AAH12" s="132"/>
      <c r="AAI12" s="132"/>
      <c r="AAJ12" s="132"/>
      <c r="AAK12" s="132"/>
      <c r="AAL12" s="132"/>
      <c r="AAM12" s="132"/>
      <c r="AAN12" s="132"/>
      <c r="AAO12" s="132"/>
      <c r="AAP12" s="132"/>
      <c r="AAQ12" s="132"/>
      <c r="AAR12" s="132"/>
      <c r="AAS12" s="132"/>
      <c r="AAT12" s="132"/>
      <c r="AAU12" s="132"/>
      <c r="AAV12" s="132"/>
      <c r="AAW12" s="132"/>
      <c r="AAX12" s="132"/>
    </row>
    <row r="13" spans="1:726" s="129" customFormat="1" ht="84.95" customHeight="1" thickBot="1">
      <c r="A13" s="520">
        <v>9</v>
      </c>
      <c r="B13" s="520"/>
      <c r="C13" s="521" t="s">
        <v>162</v>
      </c>
      <c r="D13" s="521"/>
      <c r="E13" s="522"/>
      <c r="F13" s="522"/>
      <c r="G13" s="522"/>
      <c r="H13" s="523"/>
      <c r="I13" s="520"/>
      <c r="J13" s="521"/>
      <c r="K13" s="524"/>
      <c r="L13" s="521" t="s">
        <v>268</v>
      </c>
      <c r="M13" s="521" t="s">
        <v>369</v>
      </c>
      <c r="N13" s="521" t="s">
        <v>367</v>
      </c>
      <c r="O13" s="521" t="s">
        <v>367</v>
      </c>
      <c r="P13" s="521" t="s">
        <v>368</v>
      </c>
      <c r="Q13" s="521" t="s">
        <v>368</v>
      </c>
      <c r="R13" s="525"/>
      <c r="S13" s="132"/>
      <c r="T13" s="132"/>
      <c r="U13" s="132"/>
      <c r="V13" s="132"/>
      <c r="W13" s="132"/>
      <c r="X13" s="132"/>
      <c r="Y13" s="132"/>
      <c r="Z13" s="132"/>
      <c r="AA13" s="132"/>
      <c r="AB13" s="132"/>
      <c r="AC13" s="132"/>
      <c r="AD13" s="132"/>
      <c r="AE13" s="132"/>
      <c r="AF13" s="132"/>
      <c r="AG13" s="132"/>
      <c r="AH13" s="132"/>
      <c r="AI13" s="132"/>
      <c r="AJ13" s="132"/>
      <c r="AK13" s="132"/>
      <c r="AL13" s="132"/>
      <c r="AM13" s="132"/>
      <c r="AN13" s="132"/>
      <c r="AO13" s="132"/>
      <c r="AP13" s="132"/>
      <c r="AQ13" s="132"/>
      <c r="AR13" s="132"/>
      <c r="AS13" s="132"/>
      <c r="AT13" s="132"/>
      <c r="AU13" s="132"/>
      <c r="AV13" s="132"/>
      <c r="AW13" s="132"/>
      <c r="AX13" s="132"/>
      <c r="AY13" s="132"/>
      <c r="AZ13" s="132"/>
      <c r="BA13" s="132"/>
      <c r="BB13" s="132"/>
      <c r="BC13" s="132"/>
      <c r="BD13" s="132"/>
      <c r="BE13" s="132"/>
      <c r="BF13" s="132"/>
      <c r="BG13" s="132"/>
      <c r="BH13" s="132"/>
      <c r="BI13" s="132"/>
      <c r="BJ13" s="263"/>
      <c r="BK13" s="132"/>
      <c r="BL13" s="132"/>
      <c r="BM13" s="132"/>
      <c r="BN13" s="132"/>
      <c r="BO13" s="132"/>
      <c r="BP13" s="132"/>
      <c r="BQ13" s="132"/>
      <c r="BR13" s="132"/>
      <c r="BS13" s="132"/>
      <c r="BT13" s="132"/>
      <c r="BU13" s="132"/>
      <c r="BV13" s="132"/>
      <c r="BW13" s="132"/>
      <c r="BX13" s="132"/>
      <c r="BY13" s="132"/>
      <c r="BZ13" s="132"/>
      <c r="CA13" s="132"/>
      <c r="CB13" s="132"/>
      <c r="CC13" s="132"/>
      <c r="CD13" s="132"/>
      <c r="CE13" s="132"/>
      <c r="CF13" s="132"/>
      <c r="CG13" s="132"/>
      <c r="CH13" s="132"/>
      <c r="CI13" s="132"/>
      <c r="CJ13" s="132"/>
      <c r="CK13" s="132"/>
      <c r="CL13" s="132"/>
      <c r="CM13" s="132"/>
      <c r="CN13" s="132"/>
      <c r="CO13" s="132"/>
      <c r="CP13" s="132"/>
      <c r="CQ13" s="132"/>
      <c r="CR13" s="132"/>
      <c r="CS13" s="132"/>
      <c r="CT13" s="132"/>
      <c r="CU13" s="132"/>
      <c r="CV13" s="132"/>
      <c r="CW13" s="132"/>
      <c r="CX13" s="132"/>
      <c r="CY13" s="132"/>
      <c r="CZ13" s="132"/>
      <c r="DA13" s="132"/>
      <c r="DB13" s="132"/>
      <c r="DC13" s="132"/>
      <c r="DD13" s="132"/>
      <c r="DE13" s="132"/>
      <c r="DF13" s="132"/>
      <c r="DG13" s="132"/>
      <c r="DH13" s="132"/>
      <c r="DI13" s="132"/>
      <c r="DJ13" s="263"/>
      <c r="DK13" s="132"/>
      <c r="DL13" s="132"/>
      <c r="DM13" s="132"/>
      <c r="DN13" s="132"/>
      <c r="DO13" s="132"/>
      <c r="DP13" s="132"/>
      <c r="DQ13" s="132"/>
      <c r="DR13" s="132"/>
      <c r="DS13" s="132"/>
      <c r="DT13" s="132"/>
      <c r="DU13" s="132"/>
      <c r="DV13" s="132"/>
      <c r="DW13" s="132"/>
      <c r="DX13" s="132"/>
      <c r="DY13" s="132"/>
      <c r="DZ13" s="132"/>
      <c r="EA13" s="132"/>
      <c r="EB13" s="132"/>
      <c r="EC13" s="132"/>
      <c r="ED13" s="132"/>
      <c r="EE13" s="132"/>
      <c r="EF13" s="132"/>
      <c r="EG13" s="132"/>
      <c r="EH13" s="132"/>
      <c r="EI13" s="132"/>
      <c r="EJ13" s="132"/>
      <c r="EK13" s="132"/>
      <c r="EL13" s="132"/>
      <c r="EM13" s="132"/>
      <c r="EN13" s="132"/>
      <c r="EO13" s="132"/>
      <c r="EP13" s="132"/>
      <c r="EQ13" s="132"/>
      <c r="ER13" s="132"/>
      <c r="ES13" s="132"/>
      <c r="ET13" s="132"/>
      <c r="EU13" s="132"/>
      <c r="EV13" s="132"/>
      <c r="EW13" s="132"/>
      <c r="EX13" s="132"/>
      <c r="EY13" s="132"/>
      <c r="EZ13" s="132"/>
      <c r="FA13" s="132"/>
      <c r="FB13" s="132"/>
      <c r="FC13" s="132"/>
      <c r="FD13" s="132"/>
      <c r="FE13" s="132"/>
      <c r="FF13" s="132"/>
      <c r="FG13" s="132"/>
      <c r="FH13" s="132"/>
      <c r="FI13" s="132"/>
      <c r="FJ13" s="132"/>
      <c r="FK13" s="132"/>
      <c r="FL13" s="132"/>
      <c r="FM13" s="132"/>
      <c r="FN13" s="132"/>
      <c r="FO13" s="132"/>
      <c r="FP13" s="132"/>
      <c r="FQ13" s="132"/>
      <c r="FR13" s="132"/>
      <c r="FS13" s="132"/>
      <c r="FT13" s="132"/>
      <c r="FU13" s="132"/>
      <c r="FV13" s="132"/>
      <c r="FW13" s="132"/>
      <c r="FX13" s="132"/>
      <c r="FY13" s="132"/>
      <c r="FZ13" s="132"/>
      <c r="GA13" s="132"/>
      <c r="GB13" s="132"/>
      <c r="GC13" s="132"/>
      <c r="GD13" s="132"/>
      <c r="GE13" s="132"/>
      <c r="GF13" s="132"/>
      <c r="GG13" s="132"/>
      <c r="GH13" s="132"/>
      <c r="GI13" s="132"/>
      <c r="GJ13" s="132"/>
      <c r="GK13" s="132"/>
      <c r="GL13" s="132"/>
      <c r="GM13" s="132"/>
      <c r="GN13" s="132"/>
      <c r="GO13" s="132"/>
      <c r="GP13" s="132"/>
      <c r="GQ13" s="132"/>
      <c r="GR13" s="132"/>
      <c r="GS13" s="132"/>
      <c r="GT13" s="132"/>
      <c r="GU13" s="132"/>
      <c r="GV13" s="132"/>
      <c r="GW13" s="132"/>
      <c r="GX13" s="132"/>
      <c r="GY13" s="132"/>
      <c r="GZ13" s="132"/>
      <c r="HA13" s="132"/>
      <c r="HB13" s="132"/>
      <c r="HC13" s="132"/>
      <c r="HD13" s="132"/>
      <c r="HE13" s="132"/>
      <c r="HF13" s="132"/>
      <c r="HG13" s="132"/>
      <c r="HH13" s="132"/>
      <c r="HI13" s="132"/>
      <c r="HJ13" s="132"/>
      <c r="HK13" s="132"/>
      <c r="HL13" s="132"/>
      <c r="HM13" s="132"/>
      <c r="HN13" s="132"/>
      <c r="HO13" s="132"/>
      <c r="HP13" s="132"/>
      <c r="HQ13" s="132"/>
      <c r="HR13" s="132"/>
      <c r="HS13" s="132"/>
      <c r="HT13" s="132"/>
      <c r="HU13" s="132"/>
      <c r="HV13" s="132"/>
      <c r="HW13" s="132"/>
      <c r="HX13" s="132"/>
      <c r="HY13" s="132"/>
      <c r="HZ13" s="132"/>
      <c r="IA13" s="132"/>
      <c r="IB13" s="132"/>
      <c r="IC13" s="132"/>
      <c r="ID13" s="132"/>
      <c r="IE13" s="132"/>
      <c r="IF13" s="132"/>
      <c r="IG13" s="132"/>
      <c r="IH13" s="132"/>
      <c r="II13" s="132"/>
      <c r="IJ13" s="132"/>
      <c r="IK13" s="132"/>
      <c r="IL13" s="132"/>
      <c r="IM13" s="132"/>
      <c r="IN13" s="132"/>
      <c r="IO13" s="132"/>
      <c r="IP13" s="132"/>
      <c r="IQ13" s="132"/>
      <c r="IR13" s="132"/>
      <c r="IS13" s="132"/>
      <c r="IT13" s="132"/>
      <c r="IU13" s="132"/>
      <c r="IV13" s="132"/>
      <c r="IW13" s="132"/>
      <c r="IX13" s="132"/>
      <c r="IY13" s="132"/>
      <c r="IZ13" s="132"/>
      <c r="JA13" s="132"/>
      <c r="JB13" s="132"/>
      <c r="JC13" s="132"/>
      <c r="JD13" s="132"/>
      <c r="JE13" s="132"/>
      <c r="JF13" s="132"/>
      <c r="JG13" s="132"/>
      <c r="JH13" s="132"/>
      <c r="JI13" s="132"/>
      <c r="JJ13" s="132"/>
      <c r="JK13" s="132"/>
      <c r="JL13" s="132"/>
      <c r="JM13" s="132"/>
      <c r="JN13" s="132"/>
      <c r="JO13" s="132"/>
      <c r="JP13" s="132"/>
      <c r="JQ13" s="132"/>
      <c r="JR13" s="132"/>
      <c r="JS13" s="132"/>
      <c r="JT13" s="132"/>
      <c r="JU13" s="132"/>
      <c r="JV13" s="132"/>
      <c r="JW13" s="132"/>
      <c r="JX13" s="132"/>
      <c r="JY13" s="132"/>
      <c r="JZ13" s="132"/>
      <c r="KA13" s="132"/>
      <c r="KB13" s="132"/>
      <c r="KC13" s="132"/>
      <c r="KD13" s="132"/>
      <c r="KE13" s="132"/>
      <c r="KF13" s="132"/>
      <c r="KG13" s="132"/>
      <c r="KH13" s="132"/>
      <c r="KI13" s="132"/>
      <c r="KJ13" s="132"/>
      <c r="KK13" s="132"/>
      <c r="KL13" s="132"/>
      <c r="KM13" s="132"/>
      <c r="KN13" s="132"/>
      <c r="KO13" s="132"/>
      <c r="KP13" s="132"/>
      <c r="KQ13" s="132"/>
      <c r="KR13" s="132"/>
      <c r="KS13" s="132"/>
      <c r="KT13" s="132"/>
      <c r="KU13" s="132"/>
      <c r="KV13" s="132"/>
      <c r="KW13" s="132"/>
      <c r="KX13" s="132"/>
      <c r="KY13" s="132"/>
      <c r="KZ13" s="132"/>
      <c r="LA13" s="132"/>
      <c r="LB13" s="132"/>
      <c r="LC13" s="132"/>
      <c r="LD13" s="132"/>
      <c r="LE13" s="132"/>
      <c r="LF13" s="132"/>
      <c r="LG13" s="132"/>
      <c r="LH13" s="132"/>
      <c r="LI13" s="132"/>
      <c r="LJ13" s="132"/>
      <c r="LK13" s="132"/>
      <c r="LL13" s="132"/>
      <c r="LM13" s="132"/>
      <c r="LN13" s="132"/>
      <c r="LO13" s="132"/>
      <c r="LP13" s="132"/>
      <c r="LQ13" s="132"/>
      <c r="LR13" s="132"/>
      <c r="LS13" s="132"/>
      <c r="LT13" s="132"/>
      <c r="LU13" s="132"/>
      <c r="LV13" s="132"/>
      <c r="LW13" s="132"/>
      <c r="LX13" s="132"/>
      <c r="LY13" s="132"/>
      <c r="LZ13" s="132"/>
      <c r="MA13" s="132"/>
      <c r="MB13" s="132"/>
      <c r="MC13" s="132"/>
      <c r="MD13" s="132"/>
      <c r="ME13" s="132"/>
      <c r="MF13" s="132"/>
      <c r="MG13" s="132"/>
      <c r="MH13" s="132"/>
      <c r="MI13" s="132"/>
      <c r="MJ13" s="132"/>
      <c r="MK13" s="132"/>
      <c r="ML13" s="132"/>
      <c r="MM13" s="132"/>
      <c r="MN13" s="132"/>
      <c r="MO13" s="132"/>
      <c r="MP13" s="132"/>
      <c r="MQ13" s="132"/>
      <c r="MR13" s="132"/>
      <c r="MS13" s="132"/>
      <c r="MT13" s="132"/>
      <c r="MU13" s="132"/>
      <c r="MV13" s="132"/>
      <c r="MW13" s="132"/>
      <c r="MX13" s="132"/>
      <c r="MY13" s="132"/>
      <c r="MZ13" s="132"/>
      <c r="NA13" s="132"/>
      <c r="NB13" s="132"/>
      <c r="NC13" s="132"/>
      <c r="ND13" s="132"/>
      <c r="NE13" s="132"/>
      <c r="NF13" s="132"/>
      <c r="NG13" s="132"/>
      <c r="NH13" s="132"/>
      <c r="NI13" s="132"/>
      <c r="NJ13" s="132"/>
      <c r="NK13" s="132"/>
      <c r="NL13" s="132"/>
      <c r="NM13" s="132"/>
      <c r="NN13" s="132"/>
      <c r="NO13" s="132"/>
      <c r="NP13" s="132"/>
      <c r="NQ13" s="132"/>
      <c r="NR13" s="132"/>
      <c r="NS13" s="132"/>
      <c r="NT13" s="132"/>
      <c r="NU13" s="132"/>
      <c r="NV13" s="132"/>
      <c r="NW13" s="132"/>
      <c r="NX13" s="132"/>
      <c r="NY13" s="132"/>
      <c r="NZ13" s="132"/>
      <c r="OA13" s="132"/>
      <c r="OB13" s="132"/>
      <c r="OC13" s="132"/>
      <c r="OD13" s="132"/>
      <c r="OE13" s="132"/>
      <c r="OF13" s="132"/>
      <c r="OG13" s="132"/>
      <c r="OH13" s="132"/>
      <c r="OI13" s="132"/>
      <c r="OJ13" s="132"/>
      <c r="OK13" s="132"/>
      <c r="OL13" s="132"/>
      <c r="OM13" s="132"/>
      <c r="ON13" s="132"/>
      <c r="OO13" s="132"/>
      <c r="OP13" s="132"/>
      <c r="OQ13" s="132"/>
      <c r="OR13" s="132"/>
      <c r="OS13" s="132"/>
      <c r="OT13" s="132"/>
      <c r="OU13" s="132"/>
      <c r="OV13" s="132"/>
      <c r="OW13" s="132"/>
      <c r="OX13" s="132"/>
      <c r="OY13" s="132"/>
      <c r="OZ13" s="132"/>
      <c r="PA13" s="132"/>
      <c r="PB13" s="132"/>
      <c r="PC13" s="132"/>
      <c r="PD13" s="132"/>
      <c r="PE13" s="132"/>
      <c r="PF13" s="132"/>
      <c r="PG13" s="132"/>
      <c r="PH13" s="132"/>
      <c r="PI13" s="132"/>
      <c r="PJ13" s="132"/>
      <c r="PK13" s="132"/>
      <c r="PL13" s="132"/>
      <c r="PM13" s="132"/>
      <c r="PN13" s="132"/>
      <c r="PO13" s="132"/>
      <c r="PP13" s="132"/>
      <c r="PQ13" s="132"/>
      <c r="PR13" s="132"/>
      <c r="PS13" s="132"/>
      <c r="PT13" s="132"/>
      <c r="PU13" s="132"/>
      <c r="PV13" s="132"/>
      <c r="PW13" s="132"/>
      <c r="PX13" s="132"/>
      <c r="PY13" s="132"/>
      <c r="PZ13" s="132"/>
      <c r="QA13" s="132"/>
      <c r="QB13" s="132"/>
      <c r="QC13" s="132"/>
      <c r="QD13" s="132"/>
      <c r="QE13" s="132"/>
      <c r="QF13" s="132"/>
      <c r="QG13" s="132"/>
      <c r="QH13" s="132"/>
      <c r="QI13" s="132"/>
      <c r="QJ13" s="132"/>
      <c r="QK13" s="132"/>
      <c r="QL13" s="132"/>
      <c r="QM13" s="132"/>
      <c r="QN13" s="132"/>
      <c r="QO13" s="132"/>
      <c r="QP13" s="132"/>
      <c r="QQ13" s="132"/>
      <c r="QR13" s="132"/>
      <c r="QS13" s="132"/>
      <c r="QT13" s="132"/>
      <c r="QU13" s="132"/>
      <c r="QV13" s="132"/>
      <c r="QW13" s="132"/>
      <c r="QX13" s="132"/>
      <c r="QY13" s="132"/>
      <c r="QZ13" s="132"/>
      <c r="RA13" s="132"/>
      <c r="RB13" s="132"/>
      <c r="RC13" s="132"/>
      <c r="RD13" s="132"/>
      <c r="RE13" s="132"/>
      <c r="RF13" s="132"/>
      <c r="RG13" s="132"/>
      <c r="RH13" s="132"/>
      <c r="RI13" s="132"/>
      <c r="RJ13" s="132"/>
      <c r="RK13" s="132"/>
      <c r="RL13" s="132"/>
      <c r="RM13" s="132"/>
      <c r="RN13" s="132"/>
      <c r="RO13" s="132"/>
      <c r="RP13" s="132"/>
      <c r="RQ13" s="132"/>
      <c r="RR13" s="132"/>
      <c r="RS13" s="132"/>
      <c r="RT13" s="132"/>
      <c r="RU13" s="132"/>
      <c r="RV13" s="132"/>
      <c r="RW13" s="132"/>
      <c r="RX13" s="132"/>
      <c r="RY13" s="132"/>
      <c r="RZ13" s="132"/>
      <c r="SA13" s="132"/>
      <c r="SB13" s="132"/>
      <c r="SC13" s="132"/>
      <c r="SD13" s="132"/>
      <c r="SE13" s="132"/>
      <c r="SF13" s="132"/>
      <c r="SG13" s="132"/>
      <c r="SH13" s="132"/>
      <c r="SI13" s="132"/>
      <c r="SJ13" s="132"/>
      <c r="SK13" s="132"/>
      <c r="SL13" s="132"/>
      <c r="SM13" s="132"/>
      <c r="SN13" s="132"/>
      <c r="SO13" s="132"/>
      <c r="SP13" s="132"/>
      <c r="SQ13" s="132"/>
      <c r="SR13" s="132"/>
      <c r="SS13" s="132"/>
      <c r="ST13" s="132"/>
      <c r="SU13" s="132"/>
      <c r="SV13" s="132"/>
      <c r="SW13" s="132"/>
      <c r="SX13" s="132"/>
      <c r="SY13" s="132"/>
      <c r="SZ13" s="132"/>
      <c r="TA13" s="132"/>
      <c r="TB13" s="132"/>
      <c r="TC13" s="132"/>
      <c r="TD13" s="132"/>
      <c r="TE13" s="132"/>
      <c r="TF13" s="132"/>
      <c r="TG13" s="132"/>
      <c r="TH13" s="132"/>
      <c r="TI13" s="132"/>
      <c r="TJ13" s="132"/>
      <c r="TK13" s="132"/>
      <c r="TL13" s="132"/>
      <c r="TM13" s="132"/>
      <c r="TN13" s="132"/>
      <c r="TO13" s="132"/>
      <c r="TP13" s="132"/>
      <c r="TQ13" s="132"/>
      <c r="TR13" s="132"/>
      <c r="TS13" s="132"/>
      <c r="TT13" s="132"/>
      <c r="TU13" s="132"/>
      <c r="TV13" s="132"/>
      <c r="TW13" s="132"/>
      <c r="TX13" s="132"/>
      <c r="TY13" s="132"/>
      <c r="TZ13" s="132"/>
      <c r="UA13" s="132"/>
      <c r="UB13" s="132"/>
      <c r="UC13" s="132"/>
      <c r="UD13" s="132"/>
      <c r="UE13" s="132"/>
      <c r="UF13" s="132"/>
      <c r="UG13" s="132"/>
      <c r="UH13" s="132"/>
      <c r="UI13" s="132"/>
      <c r="UJ13" s="132"/>
      <c r="UK13" s="132"/>
      <c r="UL13" s="132"/>
      <c r="UM13" s="132"/>
      <c r="UN13" s="132"/>
      <c r="UO13" s="132"/>
      <c r="UP13" s="132"/>
      <c r="UQ13" s="132"/>
      <c r="UR13" s="132"/>
      <c r="US13" s="132"/>
      <c r="UT13" s="132"/>
      <c r="UU13" s="132"/>
      <c r="UV13" s="132"/>
      <c r="UW13" s="132"/>
      <c r="UX13" s="132"/>
      <c r="UY13" s="132"/>
      <c r="UZ13" s="132"/>
      <c r="VA13" s="132"/>
      <c r="VB13" s="132"/>
      <c r="VC13" s="132"/>
      <c r="VD13" s="132"/>
      <c r="VE13" s="132"/>
      <c r="VF13" s="132"/>
      <c r="VG13" s="132"/>
      <c r="VH13" s="132"/>
      <c r="VI13" s="132"/>
      <c r="VJ13" s="132"/>
      <c r="VK13" s="132"/>
      <c r="VL13" s="132"/>
      <c r="VM13" s="132"/>
      <c r="VN13" s="132"/>
      <c r="VO13" s="132"/>
      <c r="VP13" s="132"/>
      <c r="VQ13" s="132"/>
      <c r="VR13" s="132"/>
      <c r="VS13" s="132"/>
      <c r="VT13" s="132"/>
      <c r="VU13" s="132"/>
      <c r="VV13" s="132"/>
      <c r="VW13" s="132"/>
      <c r="VX13" s="132"/>
      <c r="VY13" s="132"/>
      <c r="VZ13" s="132"/>
      <c r="WA13" s="132"/>
      <c r="WB13" s="132"/>
      <c r="WC13" s="132"/>
      <c r="WD13" s="132"/>
      <c r="WE13" s="132"/>
      <c r="WF13" s="132"/>
      <c r="WG13" s="132"/>
      <c r="WH13" s="132"/>
      <c r="WI13" s="132"/>
      <c r="WJ13" s="132"/>
      <c r="WK13" s="132"/>
      <c r="WL13" s="132"/>
      <c r="WM13" s="132"/>
      <c r="WN13" s="132"/>
      <c r="WO13" s="132"/>
      <c r="WP13" s="132"/>
      <c r="WQ13" s="132"/>
      <c r="WR13" s="132"/>
      <c r="WS13" s="132"/>
      <c r="WT13" s="132"/>
      <c r="WU13" s="132"/>
      <c r="WV13" s="132"/>
      <c r="WW13" s="132"/>
      <c r="WX13" s="132"/>
      <c r="WY13" s="132"/>
      <c r="WZ13" s="132"/>
      <c r="XA13" s="132"/>
      <c r="XB13" s="132"/>
      <c r="XC13" s="132"/>
      <c r="XD13" s="132"/>
      <c r="XE13" s="132"/>
      <c r="XF13" s="132"/>
      <c r="XG13" s="132"/>
      <c r="XH13" s="132"/>
      <c r="XI13" s="132"/>
      <c r="XJ13" s="132"/>
      <c r="XK13" s="132"/>
      <c r="XL13" s="132"/>
      <c r="XM13" s="132"/>
      <c r="XN13" s="132"/>
      <c r="XO13" s="132"/>
      <c r="XP13" s="132"/>
      <c r="XQ13" s="132"/>
      <c r="XR13" s="132"/>
      <c r="XS13" s="132"/>
      <c r="XT13" s="132"/>
      <c r="XU13" s="132"/>
      <c r="XV13" s="132"/>
      <c r="XW13" s="132"/>
      <c r="XX13" s="132"/>
      <c r="XY13" s="132"/>
      <c r="XZ13" s="132"/>
      <c r="YA13" s="132"/>
      <c r="YB13" s="132"/>
      <c r="YC13" s="132"/>
      <c r="YD13" s="132"/>
      <c r="YE13" s="132"/>
      <c r="YF13" s="132"/>
      <c r="YG13" s="132"/>
      <c r="YH13" s="132"/>
      <c r="YI13" s="132"/>
      <c r="YJ13" s="132"/>
      <c r="YK13" s="132"/>
      <c r="YL13" s="132"/>
      <c r="YM13" s="132"/>
      <c r="YN13" s="132"/>
      <c r="YO13" s="132"/>
      <c r="YP13" s="132"/>
      <c r="YQ13" s="132"/>
      <c r="YR13" s="132"/>
      <c r="YS13" s="132"/>
      <c r="YT13" s="132"/>
      <c r="YU13" s="132"/>
      <c r="YV13" s="132"/>
      <c r="YW13" s="132"/>
      <c r="YX13" s="132"/>
      <c r="YY13" s="132"/>
      <c r="YZ13" s="132"/>
      <c r="ZA13" s="132"/>
      <c r="ZB13" s="132"/>
      <c r="ZC13" s="132"/>
      <c r="ZD13" s="132"/>
      <c r="ZE13" s="132"/>
      <c r="ZF13" s="132"/>
      <c r="ZG13" s="132"/>
      <c r="ZH13" s="132"/>
      <c r="ZI13" s="132"/>
      <c r="ZJ13" s="132"/>
      <c r="ZK13" s="132"/>
      <c r="ZL13" s="132"/>
      <c r="ZM13" s="132"/>
      <c r="ZN13" s="132"/>
      <c r="ZO13" s="132"/>
      <c r="ZP13" s="132"/>
      <c r="ZQ13" s="132"/>
      <c r="ZR13" s="132"/>
      <c r="ZS13" s="132"/>
      <c r="ZT13" s="132"/>
      <c r="ZU13" s="132"/>
      <c r="ZV13" s="132"/>
      <c r="ZW13" s="132"/>
      <c r="ZX13" s="132"/>
      <c r="ZY13" s="132"/>
      <c r="ZZ13" s="132"/>
      <c r="AAA13" s="132"/>
      <c r="AAB13" s="132"/>
      <c r="AAC13" s="132"/>
      <c r="AAD13" s="132"/>
      <c r="AAE13" s="132"/>
      <c r="AAF13" s="132"/>
      <c r="AAG13" s="132"/>
      <c r="AAH13" s="132"/>
      <c r="AAI13" s="132"/>
      <c r="AAJ13" s="132"/>
      <c r="AAK13" s="132"/>
      <c r="AAL13" s="132"/>
      <c r="AAM13" s="132"/>
      <c r="AAN13" s="132"/>
      <c r="AAO13" s="132"/>
      <c r="AAP13" s="132"/>
      <c r="AAQ13" s="132"/>
      <c r="AAR13" s="132"/>
      <c r="AAS13" s="132"/>
      <c r="AAT13" s="132"/>
      <c r="AAU13" s="132"/>
      <c r="AAV13" s="132"/>
      <c r="AAW13" s="132"/>
      <c r="AAX13" s="132"/>
    </row>
    <row r="14" spans="1:726" s="1" customFormat="1" ht="84.95" customHeight="1" thickBot="1">
      <c r="A14" s="520">
        <v>10</v>
      </c>
      <c r="B14" s="520"/>
      <c r="C14" s="521" t="s">
        <v>162</v>
      </c>
      <c r="D14" s="521"/>
      <c r="E14" s="522"/>
      <c r="F14" s="522"/>
      <c r="G14" s="522"/>
      <c r="H14" s="523"/>
      <c r="I14" s="520"/>
      <c r="J14" s="521"/>
      <c r="K14" s="524"/>
      <c r="L14" s="521" t="s">
        <v>268</v>
      </c>
      <c r="M14" s="521" t="s">
        <v>369</v>
      </c>
      <c r="N14" s="521" t="s">
        <v>367</v>
      </c>
      <c r="O14" s="521" t="s">
        <v>367</v>
      </c>
      <c r="P14" s="521" t="s">
        <v>368</v>
      </c>
      <c r="Q14" s="521" t="s">
        <v>368</v>
      </c>
      <c r="R14" s="525"/>
      <c r="S14" s="132"/>
      <c r="T14" s="132"/>
      <c r="U14" s="132"/>
      <c r="V14" s="132"/>
      <c r="W14" s="132"/>
      <c r="X14" s="132"/>
      <c r="Y14" s="132"/>
      <c r="Z14" s="132"/>
      <c r="AA14" s="132"/>
      <c r="AB14" s="132"/>
      <c r="AC14" s="132"/>
      <c r="AD14" s="132"/>
      <c r="AE14" s="132"/>
      <c r="AF14" s="132"/>
      <c r="AG14" s="132"/>
      <c r="AH14" s="132"/>
      <c r="AI14" s="132"/>
      <c r="AJ14" s="132"/>
      <c r="AK14" s="132"/>
      <c r="AL14" s="132"/>
      <c r="AM14" s="132"/>
      <c r="AN14" s="132"/>
      <c r="AO14" s="132"/>
      <c r="AP14" s="132"/>
      <c r="AQ14" s="132"/>
      <c r="AR14" s="132"/>
      <c r="AS14" s="132"/>
      <c r="AT14" s="132"/>
      <c r="AU14" s="132"/>
      <c r="AV14" s="132"/>
      <c r="AW14" s="132"/>
      <c r="AX14" s="132"/>
      <c r="AY14" s="132"/>
      <c r="AZ14" s="132"/>
      <c r="BA14" s="132"/>
      <c r="BB14" s="132"/>
      <c r="BC14" s="132"/>
      <c r="BD14" s="132"/>
      <c r="BE14" s="132"/>
      <c r="BF14" s="132"/>
      <c r="BG14" s="132"/>
      <c r="BH14" s="132"/>
      <c r="BI14" s="132"/>
      <c r="BJ14" s="263"/>
      <c r="BK14" s="132"/>
      <c r="BL14" s="132"/>
      <c r="BM14" s="132"/>
      <c r="BN14" s="132"/>
      <c r="BO14" s="132"/>
      <c r="BP14" s="132"/>
      <c r="BQ14" s="132"/>
      <c r="BR14" s="132"/>
      <c r="BS14" s="132"/>
      <c r="BT14" s="132"/>
      <c r="BU14" s="132"/>
      <c r="BV14" s="132"/>
      <c r="BW14" s="132"/>
      <c r="BX14" s="132"/>
      <c r="BY14" s="132"/>
      <c r="BZ14" s="132"/>
      <c r="CA14" s="132"/>
      <c r="CB14" s="132"/>
      <c r="CC14" s="132"/>
      <c r="CD14" s="132"/>
      <c r="CE14" s="132"/>
      <c r="CF14" s="132"/>
      <c r="CG14" s="132"/>
      <c r="CH14" s="132"/>
      <c r="CI14" s="132"/>
      <c r="CJ14" s="132"/>
      <c r="CK14" s="132"/>
      <c r="CL14" s="132"/>
      <c r="CM14" s="132"/>
      <c r="CN14" s="132"/>
      <c r="CO14" s="132"/>
      <c r="CP14" s="132"/>
      <c r="CQ14" s="132"/>
      <c r="CR14" s="132"/>
      <c r="CS14" s="132"/>
      <c r="CT14" s="132"/>
      <c r="CU14" s="132"/>
      <c r="CV14" s="132"/>
      <c r="CW14" s="132"/>
      <c r="CX14" s="132"/>
      <c r="CY14" s="132"/>
      <c r="CZ14" s="132"/>
      <c r="DA14" s="132"/>
      <c r="DB14" s="132"/>
      <c r="DC14" s="132"/>
      <c r="DD14" s="132"/>
      <c r="DE14" s="132"/>
      <c r="DF14" s="132"/>
      <c r="DG14" s="132"/>
      <c r="DH14" s="132"/>
      <c r="DI14" s="132"/>
      <c r="DJ14" s="263"/>
      <c r="DK14" s="132"/>
      <c r="DL14" s="132"/>
      <c r="DM14" s="132"/>
      <c r="DN14" s="132"/>
      <c r="DO14" s="132"/>
      <c r="DP14" s="132"/>
      <c r="DQ14" s="132"/>
      <c r="DR14" s="132"/>
      <c r="DS14" s="132"/>
      <c r="DT14" s="132"/>
      <c r="DU14" s="132"/>
      <c r="DV14" s="132"/>
      <c r="DW14" s="132"/>
      <c r="DX14" s="132"/>
      <c r="DY14" s="132"/>
      <c r="DZ14" s="132"/>
      <c r="EA14" s="132"/>
      <c r="EB14" s="132"/>
      <c r="EC14" s="132"/>
      <c r="ED14" s="132"/>
      <c r="EE14" s="132"/>
      <c r="EF14" s="132"/>
      <c r="EG14" s="132"/>
      <c r="EH14" s="132"/>
      <c r="EI14" s="132"/>
      <c r="EJ14" s="132"/>
      <c r="EK14" s="132"/>
      <c r="EL14" s="132"/>
      <c r="EM14" s="132"/>
      <c r="EN14" s="132"/>
      <c r="EO14" s="132"/>
      <c r="EP14" s="132"/>
      <c r="EQ14" s="132"/>
      <c r="ER14" s="132"/>
      <c r="ES14" s="132"/>
      <c r="ET14" s="132"/>
      <c r="EU14" s="132"/>
      <c r="EV14" s="132"/>
      <c r="EW14" s="132"/>
      <c r="EX14" s="132"/>
      <c r="EY14" s="132"/>
      <c r="EZ14" s="132"/>
      <c r="FA14" s="132"/>
      <c r="FB14" s="132"/>
      <c r="FC14" s="132"/>
      <c r="FD14" s="132"/>
      <c r="FE14" s="132"/>
      <c r="FF14" s="132"/>
      <c r="FG14" s="132"/>
      <c r="FH14" s="132"/>
      <c r="FI14" s="132"/>
      <c r="FJ14" s="132"/>
      <c r="FK14" s="132"/>
      <c r="FL14" s="132"/>
      <c r="FM14" s="132"/>
      <c r="FN14" s="132"/>
      <c r="FO14" s="132"/>
      <c r="FP14" s="132"/>
      <c r="FQ14" s="132"/>
      <c r="FR14" s="132"/>
      <c r="FS14" s="132"/>
      <c r="FT14" s="132"/>
      <c r="FU14" s="132"/>
      <c r="FV14" s="132"/>
      <c r="FW14" s="132"/>
      <c r="FX14" s="132"/>
      <c r="FY14" s="132"/>
      <c r="FZ14" s="132"/>
      <c r="GA14" s="132"/>
      <c r="GB14" s="132"/>
      <c r="GC14" s="132"/>
      <c r="GD14" s="132"/>
      <c r="GE14" s="132"/>
      <c r="GF14" s="132"/>
      <c r="GG14" s="132"/>
      <c r="GH14" s="132"/>
      <c r="GI14" s="132"/>
      <c r="GJ14" s="132"/>
      <c r="GK14" s="132"/>
      <c r="GL14" s="132"/>
      <c r="GM14" s="132"/>
      <c r="GN14" s="132"/>
      <c r="GO14" s="132"/>
      <c r="GP14" s="132"/>
      <c r="GQ14" s="132"/>
      <c r="GR14" s="132"/>
      <c r="GS14" s="132"/>
      <c r="GT14" s="132"/>
      <c r="GU14" s="132"/>
      <c r="GV14" s="132"/>
      <c r="GW14" s="132"/>
      <c r="GX14" s="132"/>
      <c r="GY14" s="132"/>
      <c r="GZ14" s="132"/>
      <c r="HA14" s="132"/>
      <c r="HB14" s="132"/>
      <c r="HC14" s="132"/>
      <c r="HD14" s="132"/>
      <c r="HE14" s="132"/>
      <c r="HF14" s="132"/>
      <c r="HG14" s="132"/>
      <c r="HH14" s="132"/>
      <c r="HI14" s="132"/>
      <c r="HJ14" s="132"/>
      <c r="HK14" s="132"/>
      <c r="HL14" s="132"/>
      <c r="HM14" s="132"/>
      <c r="HN14" s="132"/>
      <c r="HO14" s="132"/>
      <c r="HP14" s="132"/>
      <c r="HQ14" s="132"/>
      <c r="HR14" s="132"/>
      <c r="HS14" s="132"/>
      <c r="HT14" s="132"/>
      <c r="HU14" s="132"/>
      <c r="HV14" s="132"/>
      <c r="HW14" s="132"/>
      <c r="HX14" s="132"/>
      <c r="HY14" s="132"/>
      <c r="HZ14" s="132"/>
      <c r="IA14" s="132"/>
      <c r="IB14" s="132"/>
      <c r="IC14" s="132"/>
      <c r="ID14" s="132"/>
      <c r="IE14" s="132"/>
      <c r="IF14" s="132"/>
      <c r="IG14" s="132"/>
      <c r="IH14" s="132"/>
      <c r="II14" s="132"/>
      <c r="IJ14" s="132"/>
      <c r="IK14" s="132"/>
      <c r="IL14" s="132"/>
      <c r="IM14" s="132"/>
      <c r="IN14" s="132"/>
      <c r="IO14" s="132"/>
      <c r="IP14" s="132"/>
      <c r="IQ14" s="132"/>
      <c r="IR14" s="132"/>
      <c r="IS14" s="132"/>
      <c r="IT14" s="132"/>
      <c r="IU14" s="132"/>
      <c r="IV14" s="132"/>
      <c r="IW14" s="132"/>
      <c r="IX14" s="132"/>
      <c r="IY14" s="132"/>
      <c r="IZ14" s="132"/>
      <c r="JA14" s="132"/>
      <c r="JB14" s="132"/>
      <c r="JC14" s="132"/>
      <c r="JD14" s="132"/>
      <c r="JE14" s="132"/>
      <c r="JF14" s="132"/>
      <c r="JG14" s="132"/>
      <c r="JH14" s="132"/>
      <c r="JI14" s="132"/>
      <c r="JJ14" s="132"/>
      <c r="JK14" s="132"/>
      <c r="JL14" s="132"/>
      <c r="JM14" s="132"/>
      <c r="JN14" s="132"/>
      <c r="JO14" s="132"/>
      <c r="JP14" s="132"/>
      <c r="JQ14" s="132"/>
      <c r="JR14" s="132"/>
      <c r="JS14" s="132"/>
      <c r="JT14" s="132"/>
      <c r="JU14" s="132"/>
      <c r="JV14" s="132"/>
      <c r="JW14" s="132"/>
      <c r="JX14" s="132"/>
      <c r="JY14" s="132"/>
      <c r="JZ14" s="132"/>
      <c r="KA14" s="132"/>
      <c r="KB14" s="132"/>
      <c r="KC14" s="132"/>
      <c r="KD14" s="132"/>
      <c r="KE14" s="132"/>
      <c r="KF14" s="132"/>
      <c r="KG14" s="132"/>
      <c r="KH14" s="132"/>
      <c r="KI14" s="132"/>
      <c r="KJ14" s="132"/>
      <c r="KK14" s="132"/>
      <c r="KL14" s="132"/>
      <c r="KM14" s="132"/>
      <c r="KN14" s="132"/>
      <c r="KO14" s="132"/>
      <c r="KP14" s="132"/>
      <c r="KQ14" s="132"/>
      <c r="KR14" s="132"/>
      <c r="KS14" s="132"/>
      <c r="KT14" s="132"/>
      <c r="KU14" s="132"/>
      <c r="KV14" s="132"/>
      <c r="KW14" s="132"/>
      <c r="KX14" s="132"/>
      <c r="KY14" s="132"/>
      <c r="KZ14" s="132"/>
      <c r="LA14" s="132"/>
      <c r="LB14" s="132"/>
      <c r="LC14" s="132"/>
      <c r="LD14" s="132"/>
      <c r="LE14" s="132"/>
      <c r="LF14" s="132"/>
      <c r="LG14" s="132"/>
      <c r="LH14" s="132"/>
      <c r="LI14" s="132"/>
      <c r="LJ14" s="132"/>
      <c r="LK14" s="132"/>
      <c r="LL14" s="132"/>
      <c r="LM14" s="132"/>
      <c r="LN14" s="132"/>
      <c r="LO14" s="132"/>
      <c r="LP14" s="132"/>
      <c r="LQ14" s="132"/>
      <c r="LR14" s="132"/>
      <c r="LS14" s="132"/>
      <c r="LT14" s="132"/>
      <c r="LU14" s="132"/>
      <c r="LV14" s="132"/>
      <c r="LW14" s="132"/>
      <c r="LX14" s="132"/>
      <c r="LY14" s="132"/>
      <c r="LZ14" s="132"/>
      <c r="MA14" s="132"/>
      <c r="MB14" s="132"/>
      <c r="MC14" s="132"/>
      <c r="MD14" s="132"/>
      <c r="ME14" s="132"/>
      <c r="MF14" s="132"/>
      <c r="MG14" s="132"/>
      <c r="MH14" s="132"/>
      <c r="MI14" s="132"/>
      <c r="MJ14" s="132"/>
      <c r="MK14" s="132"/>
      <c r="ML14" s="132"/>
      <c r="MM14" s="132"/>
      <c r="MN14" s="132"/>
      <c r="MO14" s="132"/>
      <c r="MP14" s="132"/>
      <c r="MQ14" s="132"/>
      <c r="MR14" s="132"/>
      <c r="MS14" s="132"/>
      <c r="MT14" s="132"/>
      <c r="MU14" s="132"/>
      <c r="MV14" s="132"/>
      <c r="MW14" s="132"/>
      <c r="MX14" s="132"/>
      <c r="MY14" s="132"/>
      <c r="MZ14" s="132"/>
      <c r="NA14" s="132"/>
      <c r="NB14" s="132"/>
      <c r="NC14" s="132"/>
      <c r="ND14" s="132"/>
      <c r="NE14" s="132"/>
      <c r="NF14" s="132"/>
      <c r="NG14" s="132"/>
      <c r="NH14" s="132"/>
      <c r="NI14" s="132"/>
      <c r="NJ14" s="132"/>
      <c r="NK14" s="132"/>
      <c r="NL14" s="132"/>
      <c r="NM14" s="132"/>
      <c r="NN14" s="132"/>
      <c r="NO14" s="132"/>
      <c r="NP14" s="132"/>
      <c r="NQ14" s="132"/>
      <c r="NR14" s="132"/>
      <c r="NS14" s="132"/>
      <c r="NT14" s="132"/>
      <c r="NU14" s="132"/>
      <c r="NV14" s="132"/>
      <c r="NW14" s="132"/>
      <c r="NX14" s="132"/>
      <c r="NY14" s="132"/>
      <c r="NZ14" s="132"/>
      <c r="OA14" s="132"/>
      <c r="OB14" s="132"/>
      <c r="OC14" s="132"/>
      <c r="OD14" s="132"/>
      <c r="OE14" s="132"/>
      <c r="OF14" s="132"/>
      <c r="OG14" s="132"/>
      <c r="OH14" s="132"/>
      <c r="OI14" s="132"/>
      <c r="OJ14" s="132"/>
      <c r="OK14" s="132"/>
      <c r="OL14" s="132"/>
      <c r="OM14" s="132"/>
      <c r="ON14" s="132"/>
      <c r="OO14" s="132"/>
      <c r="OP14" s="132"/>
      <c r="OQ14" s="132"/>
      <c r="OR14" s="132"/>
      <c r="OS14" s="132"/>
      <c r="OT14" s="132"/>
      <c r="OU14" s="132"/>
      <c r="OV14" s="132"/>
      <c r="OW14" s="132"/>
      <c r="OX14" s="132"/>
      <c r="OY14" s="132"/>
      <c r="OZ14" s="132"/>
      <c r="PA14" s="132"/>
      <c r="PB14" s="132"/>
      <c r="PC14" s="132"/>
      <c r="PD14" s="132"/>
      <c r="PE14" s="132"/>
      <c r="PF14" s="132"/>
      <c r="PG14" s="132"/>
      <c r="PH14" s="132"/>
      <c r="PI14" s="132"/>
      <c r="PJ14" s="132"/>
      <c r="PK14" s="132"/>
      <c r="PL14" s="132"/>
      <c r="PM14" s="132"/>
      <c r="PN14" s="132"/>
      <c r="PO14" s="132"/>
      <c r="PP14" s="132"/>
      <c r="PQ14" s="132"/>
      <c r="PR14" s="132"/>
      <c r="PS14" s="132"/>
      <c r="PT14" s="132"/>
      <c r="PU14" s="132"/>
      <c r="PV14" s="132"/>
      <c r="PW14" s="132"/>
      <c r="PX14" s="132"/>
      <c r="PY14" s="132"/>
      <c r="PZ14" s="132"/>
      <c r="QA14" s="132"/>
      <c r="QB14" s="132"/>
      <c r="QC14" s="132"/>
      <c r="QD14" s="132"/>
      <c r="QE14" s="132"/>
      <c r="QF14" s="132"/>
      <c r="QG14" s="132"/>
      <c r="QH14" s="132"/>
      <c r="QI14" s="132"/>
      <c r="QJ14" s="132"/>
      <c r="QK14" s="132"/>
      <c r="QL14" s="132"/>
      <c r="QM14" s="132"/>
      <c r="QN14" s="132"/>
      <c r="QO14" s="132"/>
      <c r="QP14" s="132"/>
      <c r="QQ14" s="132"/>
      <c r="QR14" s="132"/>
      <c r="QS14" s="132"/>
      <c r="QT14" s="132"/>
      <c r="QU14" s="132"/>
      <c r="QV14" s="132"/>
      <c r="QW14" s="132"/>
      <c r="QX14" s="132"/>
      <c r="QY14" s="132"/>
      <c r="QZ14" s="132"/>
      <c r="RA14" s="132"/>
      <c r="RB14" s="132"/>
      <c r="RC14" s="132"/>
      <c r="RD14" s="132"/>
      <c r="RE14" s="132"/>
      <c r="RF14" s="132"/>
      <c r="RG14" s="132"/>
      <c r="RH14" s="132"/>
      <c r="RI14" s="132"/>
      <c r="RJ14" s="132"/>
      <c r="RK14" s="132"/>
      <c r="RL14" s="132"/>
      <c r="RM14" s="132"/>
      <c r="RN14" s="132"/>
      <c r="RO14" s="132"/>
      <c r="RP14" s="132"/>
      <c r="RQ14" s="132"/>
      <c r="RR14" s="132"/>
      <c r="RS14" s="132"/>
      <c r="RT14" s="132"/>
      <c r="RU14" s="132"/>
      <c r="RV14" s="132"/>
      <c r="RW14" s="132"/>
      <c r="RX14" s="132"/>
      <c r="RY14" s="132"/>
      <c r="RZ14" s="132"/>
      <c r="SA14" s="132"/>
      <c r="SB14" s="132"/>
      <c r="SC14" s="132"/>
      <c r="SD14" s="132"/>
      <c r="SE14" s="132"/>
      <c r="SF14" s="132"/>
      <c r="SG14" s="132"/>
      <c r="SH14" s="132"/>
      <c r="SI14" s="132"/>
      <c r="SJ14" s="132"/>
      <c r="SK14" s="132"/>
      <c r="SL14" s="132"/>
      <c r="SM14" s="132"/>
      <c r="SN14" s="132"/>
      <c r="SO14" s="132"/>
      <c r="SP14" s="132"/>
      <c r="SQ14" s="132"/>
      <c r="SR14" s="132"/>
      <c r="SS14" s="132"/>
      <c r="ST14" s="132"/>
      <c r="SU14" s="132"/>
      <c r="SV14" s="132"/>
      <c r="SW14" s="132"/>
      <c r="SX14" s="132"/>
      <c r="SY14" s="132"/>
      <c r="SZ14" s="132"/>
      <c r="TA14" s="132"/>
      <c r="TB14" s="132"/>
      <c r="TC14" s="132"/>
      <c r="TD14" s="132"/>
      <c r="TE14" s="132"/>
      <c r="TF14" s="132"/>
      <c r="TG14" s="132"/>
      <c r="TH14" s="132"/>
      <c r="TI14" s="132"/>
      <c r="TJ14" s="132"/>
      <c r="TK14" s="132"/>
      <c r="TL14" s="132"/>
      <c r="TM14" s="132"/>
      <c r="TN14" s="132"/>
      <c r="TO14" s="132"/>
      <c r="TP14" s="132"/>
      <c r="TQ14" s="132"/>
      <c r="TR14" s="132"/>
      <c r="TS14" s="132"/>
      <c r="TT14" s="132"/>
      <c r="TU14" s="132"/>
      <c r="TV14" s="132"/>
      <c r="TW14" s="132"/>
      <c r="TX14" s="132"/>
      <c r="TY14" s="132"/>
      <c r="TZ14" s="132"/>
      <c r="UA14" s="132"/>
      <c r="UB14" s="132"/>
      <c r="UC14" s="132"/>
      <c r="UD14" s="132"/>
      <c r="UE14" s="132"/>
      <c r="UF14" s="132"/>
      <c r="UG14" s="132"/>
      <c r="UH14" s="132"/>
      <c r="UI14" s="132"/>
      <c r="UJ14" s="132"/>
      <c r="UK14" s="132"/>
      <c r="UL14" s="132"/>
      <c r="UM14" s="132"/>
      <c r="UN14" s="132"/>
      <c r="UO14" s="132"/>
      <c r="UP14" s="132"/>
      <c r="UQ14" s="132"/>
      <c r="UR14" s="132"/>
      <c r="US14" s="132"/>
      <c r="UT14" s="132"/>
      <c r="UU14" s="132"/>
      <c r="UV14" s="132"/>
      <c r="UW14" s="132"/>
      <c r="UX14" s="132"/>
      <c r="UY14" s="132"/>
      <c r="UZ14" s="132"/>
      <c r="VA14" s="132"/>
      <c r="VB14" s="132"/>
      <c r="VC14" s="132"/>
      <c r="VD14" s="132"/>
      <c r="VE14" s="132"/>
      <c r="VF14" s="132"/>
      <c r="VG14" s="132"/>
      <c r="VH14" s="132"/>
      <c r="VI14" s="132"/>
      <c r="VJ14" s="132"/>
      <c r="VK14" s="132"/>
      <c r="VL14" s="132"/>
      <c r="VM14" s="132"/>
      <c r="VN14" s="132"/>
      <c r="VO14" s="132"/>
      <c r="VP14" s="132"/>
      <c r="VQ14" s="132"/>
      <c r="VR14" s="132"/>
      <c r="VS14" s="132"/>
      <c r="VT14" s="132"/>
      <c r="VU14" s="132"/>
      <c r="VV14" s="132"/>
      <c r="VW14" s="132"/>
      <c r="VX14" s="132"/>
      <c r="VY14" s="132"/>
      <c r="VZ14" s="132"/>
      <c r="WA14" s="132"/>
      <c r="WB14" s="132"/>
      <c r="WC14" s="132"/>
      <c r="WD14" s="132"/>
      <c r="WE14" s="132"/>
      <c r="WF14" s="132"/>
      <c r="WG14" s="132"/>
      <c r="WH14" s="132"/>
      <c r="WI14" s="132"/>
      <c r="WJ14" s="132"/>
      <c r="WK14" s="132"/>
      <c r="WL14" s="132"/>
      <c r="WM14" s="132"/>
      <c r="WN14" s="132"/>
      <c r="WO14" s="132"/>
      <c r="WP14" s="132"/>
      <c r="WQ14" s="132"/>
      <c r="WR14" s="132"/>
      <c r="WS14" s="132"/>
      <c r="WT14" s="132"/>
      <c r="WU14" s="132"/>
      <c r="WV14" s="132"/>
      <c r="WW14" s="132"/>
      <c r="WX14" s="132"/>
      <c r="WY14" s="132"/>
      <c r="WZ14" s="132"/>
      <c r="XA14" s="132"/>
      <c r="XB14" s="132"/>
      <c r="XC14" s="132"/>
      <c r="XD14" s="132"/>
      <c r="XE14" s="132"/>
      <c r="XF14" s="132"/>
      <c r="XG14" s="132"/>
      <c r="XH14" s="132"/>
      <c r="XI14" s="132"/>
      <c r="XJ14" s="132"/>
      <c r="XK14" s="132"/>
      <c r="XL14" s="132"/>
      <c r="XM14" s="132"/>
      <c r="XN14" s="132"/>
      <c r="XO14" s="132"/>
      <c r="XP14" s="132"/>
      <c r="XQ14" s="132"/>
      <c r="XR14" s="132"/>
      <c r="XS14" s="132"/>
      <c r="XT14" s="132"/>
      <c r="XU14" s="132"/>
      <c r="XV14" s="132"/>
      <c r="XW14" s="132"/>
      <c r="XX14" s="132"/>
      <c r="XY14" s="132"/>
      <c r="XZ14" s="132"/>
      <c r="YA14" s="132"/>
      <c r="YB14" s="132"/>
      <c r="YC14" s="132"/>
      <c r="YD14" s="132"/>
      <c r="YE14" s="132"/>
      <c r="YF14" s="132"/>
      <c r="YG14" s="132"/>
      <c r="YH14" s="132"/>
      <c r="YI14" s="132"/>
      <c r="YJ14" s="132"/>
      <c r="YK14" s="132"/>
      <c r="YL14" s="132"/>
      <c r="YM14" s="132"/>
      <c r="YN14" s="132"/>
      <c r="YO14" s="132"/>
      <c r="YP14" s="132"/>
      <c r="YQ14" s="132"/>
      <c r="YR14" s="132"/>
      <c r="YS14" s="132"/>
      <c r="YT14" s="132"/>
      <c r="YU14" s="132"/>
      <c r="YV14" s="132"/>
      <c r="YW14" s="132"/>
      <c r="YX14" s="132"/>
      <c r="YY14" s="132"/>
      <c r="YZ14" s="132"/>
      <c r="ZA14" s="132"/>
      <c r="ZB14" s="132"/>
      <c r="ZC14" s="132"/>
      <c r="ZD14" s="132"/>
      <c r="ZE14" s="132"/>
      <c r="ZF14" s="132"/>
      <c r="ZG14" s="132"/>
      <c r="ZH14" s="132"/>
      <c r="ZI14" s="132"/>
      <c r="ZJ14" s="132"/>
      <c r="ZK14" s="132"/>
      <c r="ZL14" s="132"/>
      <c r="ZM14" s="132"/>
      <c r="ZN14" s="132"/>
      <c r="ZO14" s="132"/>
      <c r="ZP14" s="132"/>
      <c r="ZQ14" s="132"/>
      <c r="ZR14" s="132"/>
      <c r="ZS14" s="132"/>
      <c r="ZT14" s="132"/>
      <c r="ZU14" s="132"/>
      <c r="ZV14" s="132"/>
      <c r="ZW14" s="132"/>
      <c r="ZX14" s="132"/>
      <c r="ZY14" s="132"/>
      <c r="ZZ14" s="132"/>
      <c r="AAA14" s="132"/>
      <c r="AAB14" s="132"/>
      <c r="AAC14" s="132"/>
      <c r="AAD14" s="132"/>
      <c r="AAE14" s="132"/>
      <c r="AAF14" s="132"/>
      <c r="AAG14" s="132"/>
      <c r="AAH14" s="132"/>
      <c r="AAI14" s="132"/>
      <c r="AAJ14" s="132"/>
      <c r="AAK14" s="132"/>
      <c r="AAL14" s="132"/>
      <c r="AAM14" s="132"/>
      <c r="AAN14" s="132"/>
      <c r="AAO14" s="132"/>
      <c r="AAP14" s="132"/>
      <c r="AAQ14" s="132"/>
      <c r="AAR14" s="132"/>
      <c r="AAS14" s="132"/>
      <c r="AAT14" s="132"/>
      <c r="AAU14" s="132"/>
      <c r="AAV14" s="132"/>
      <c r="AAW14" s="132"/>
      <c r="AAX14" s="132"/>
    </row>
    <row r="15" spans="1:726" s="129" customFormat="1" ht="84.95" customHeight="1" thickBot="1">
      <c r="A15" s="520">
        <v>11</v>
      </c>
      <c r="B15" s="520"/>
      <c r="C15" s="521" t="s">
        <v>162</v>
      </c>
      <c r="D15" s="521"/>
      <c r="E15" s="522"/>
      <c r="F15" s="522"/>
      <c r="G15" s="522"/>
      <c r="H15" s="523"/>
      <c r="I15" s="520"/>
      <c r="J15" s="521"/>
      <c r="K15" s="524"/>
      <c r="L15" s="521" t="s">
        <v>268</v>
      </c>
      <c r="M15" s="521" t="s">
        <v>369</v>
      </c>
      <c r="N15" s="521" t="s">
        <v>367</v>
      </c>
      <c r="O15" s="521" t="s">
        <v>367</v>
      </c>
      <c r="P15" s="521" t="s">
        <v>368</v>
      </c>
      <c r="Q15" s="521" t="s">
        <v>368</v>
      </c>
      <c r="R15" s="525"/>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263"/>
      <c r="BK15" s="132"/>
      <c r="BL15" s="132"/>
      <c r="BM15" s="132"/>
      <c r="BN15" s="132"/>
      <c r="BO15" s="132"/>
      <c r="BP15" s="132"/>
      <c r="BQ15" s="132"/>
      <c r="BR15" s="132"/>
      <c r="BS15" s="132"/>
      <c r="BT15" s="132"/>
      <c r="BU15" s="132"/>
      <c r="BV15" s="132"/>
      <c r="BW15" s="132"/>
      <c r="BX15" s="132"/>
      <c r="BY15" s="132"/>
      <c r="BZ15" s="132"/>
      <c r="CA15" s="132"/>
      <c r="CB15" s="132"/>
      <c r="CC15" s="132"/>
      <c r="CD15" s="132"/>
      <c r="CE15" s="132"/>
      <c r="CF15" s="132"/>
      <c r="CG15" s="132"/>
      <c r="CH15" s="132"/>
      <c r="CI15" s="132"/>
      <c r="CJ15" s="132"/>
      <c r="CK15" s="132"/>
      <c r="CL15" s="132"/>
      <c r="CM15" s="132"/>
      <c r="CN15" s="132"/>
      <c r="CO15" s="132"/>
      <c r="CP15" s="132"/>
      <c r="CQ15" s="132"/>
      <c r="CR15" s="132"/>
      <c r="CS15" s="132"/>
      <c r="CT15" s="132"/>
      <c r="CU15" s="132"/>
      <c r="CV15" s="132"/>
      <c r="CW15" s="132"/>
      <c r="CX15" s="132"/>
      <c r="CY15" s="132"/>
      <c r="CZ15" s="132"/>
      <c r="DA15" s="132"/>
      <c r="DB15" s="132"/>
      <c r="DC15" s="132"/>
      <c r="DD15" s="132"/>
      <c r="DE15" s="132"/>
      <c r="DF15" s="132"/>
      <c r="DG15" s="132"/>
      <c r="DH15" s="132"/>
      <c r="DI15" s="132"/>
      <c r="DJ15" s="263"/>
      <c r="DK15" s="132"/>
      <c r="DL15" s="132"/>
      <c r="DM15" s="132"/>
      <c r="DN15" s="132"/>
      <c r="DO15" s="132"/>
      <c r="DP15" s="132"/>
      <c r="DQ15" s="132"/>
      <c r="DR15" s="132"/>
      <c r="DS15" s="132"/>
      <c r="DT15" s="132"/>
      <c r="DU15" s="132"/>
      <c r="DV15" s="132"/>
      <c r="DW15" s="132"/>
      <c r="DX15" s="132"/>
      <c r="DY15" s="132"/>
      <c r="DZ15" s="132"/>
      <c r="EA15" s="132"/>
      <c r="EB15" s="132"/>
      <c r="EC15" s="132"/>
      <c r="ED15" s="132"/>
      <c r="EE15" s="132"/>
      <c r="EF15" s="132"/>
      <c r="EG15" s="132"/>
      <c r="EH15" s="132"/>
      <c r="EI15" s="132"/>
      <c r="EJ15" s="132"/>
      <c r="EK15" s="132"/>
      <c r="EL15" s="132"/>
      <c r="EM15" s="132"/>
      <c r="EN15" s="132"/>
      <c r="EO15" s="132"/>
      <c r="EP15" s="132"/>
      <c r="EQ15" s="132"/>
      <c r="ER15" s="132"/>
      <c r="ES15" s="132"/>
      <c r="ET15" s="132"/>
      <c r="EU15" s="132"/>
      <c r="EV15" s="132"/>
      <c r="EW15" s="132"/>
      <c r="EX15" s="132"/>
      <c r="EY15" s="132"/>
      <c r="EZ15" s="132"/>
      <c r="FA15" s="132"/>
      <c r="FB15" s="132"/>
      <c r="FC15" s="132"/>
      <c r="FD15" s="132"/>
      <c r="FE15" s="132"/>
      <c r="FF15" s="132"/>
      <c r="FG15" s="132"/>
      <c r="FH15" s="132"/>
      <c r="FI15" s="132"/>
      <c r="FJ15" s="132"/>
      <c r="FK15" s="132"/>
      <c r="FL15" s="132"/>
      <c r="FM15" s="132"/>
      <c r="FN15" s="132"/>
      <c r="FO15" s="132"/>
      <c r="FP15" s="132"/>
      <c r="FQ15" s="132"/>
      <c r="FR15" s="132"/>
      <c r="FS15" s="132"/>
      <c r="FT15" s="132"/>
      <c r="FU15" s="132"/>
      <c r="FV15" s="132"/>
      <c r="FW15" s="132"/>
      <c r="FX15" s="132"/>
      <c r="FY15" s="132"/>
      <c r="FZ15" s="132"/>
      <c r="GA15" s="132"/>
      <c r="GB15" s="132"/>
      <c r="GC15" s="132"/>
      <c r="GD15" s="132"/>
      <c r="GE15" s="132"/>
      <c r="GF15" s="132"/>
      <c r="GG15" s="132"/>
      <c r="GH15" s="132"/>
      <c r="GI15" s="132"/>
      <c r="GJ15" s="132"/>
      <c r="GK15" s="132"/>
      <c r="GL15" s="132"/>
      <c r="GM15" s="132"/>
      <c r="GN15" s="132"/>
      <c r="GO15" s="132"/>
      <c r="GP15" s="132"/>
      <c r="GQ15" s="132"/>
      <c r="GR15" s="132"/>
      <c r="GS15" s="132"/>
      <c r="GT15" s="132"/>
      <c r="GU15" s="132"/>
      <c r="GV15" s="132"/>
      <c r="GW15" s="132"/>
      <c r="GX15" s="132"/>
      <c r="GY15" s="132"/>
      <c r="GZ15" s="132"/>
      <c r="HA15" s="132"/>
      <c r="HB15" s="132"/>
      <c r="HC15" s="132"/>
      <c r="HD15" s="132"/>
      <c r="HE15" s="132"/>
      <c r="HF15" s="132"/>
      <c r="HG15" s="132"/>
      <c r="HH15" s="132"/>
      <c r="HI15" s="132"/>
      <c r="HJ15" s="132"/>
      <c r="HK15" s="132"/>
      <c r="HL15" s="132"/>
      <c r="HM15" s="132"/>
      <c r="HN15" s="132"/>
      <c r="HO15" s="132"/>
      <c r="HP15" s="132"/>
      <c r="HQ15" s="132"/>
      <c r="HR15" s="132"/>
      <c r="HS15" s="132"/>
      <c r="HT15" s="132"/>
      <c r="HU15" s="132"/>
      <c r="HV15" s="132"/>
      <c r="HW15" s="132"/>
      <c r="HX15" s="132"/>
      <c r="HY15" s="132"/>
      <c r="HZ15" s="132"/>
      <c r="IA15" s="132"/>
      <c r="IB15" s="132"/>
      <c r="IC15" s="132"/>
      <c r="ID15" s="132"/>
      <c r="IE15" s="132"/>
      <c r="IF15" s="132"/>
      <c r="IG15" s="132"/>
      <c r="IH15" s="132"/>
      <c r="II15" s="132"/>
      <c r="IJ15" s="132"/>
      <c r="IK15" s="132"/>
      <c r="IL15" s="132"/>
      <c r="IM15" s="132"/>
      <c r="IN15" s="132"/>
      <c r="IO15" s="132"/>
      <c r="IP15" s="132"/>
      <c r="IQ15" s="132"/>
      <c r="IR15" s="132"/>
      <c r="IS15" s="132"/>
      <c r="IT15" s="132"/>
      <c r="IU15" s="132"/>
      <c r="IV15" s="132"/>
      <c r="IW15" s="132"/>
      <c r="IX15" s="132"/>
      <c r="IY15" s="132"/>
      <c r="IZ15" s="132"/>
      <c r="JA15" s="132"/>
      <c r="JB15" s="132"/>
      <c r="JC15" s="132"/>
      <c r="JD15" s="132"/>
      <c r="JE15" s="132"/>
      <c r="JF15" s="132"/>
      <c r="JG15" s="132"/>
      <c r="JH15" s="132"/>
      <c r="JI15" s="132"/>
      <c r="JJ15" s="132"/>
      <c r="JK15" s="132"/>
      <c r="JL15" s="132"/>
      <c r="JM15" s="132"/>
      <c r="JN15" s="132"/>
      <c r="JO15" s="132"/>
      <c r="JP15" s="132"/>
      <c r="JQ15" s="132"/>
      <c r="JR15" s="132"/>
      <c r="JS15" s="132"/>
      <c r="JT15" s="132"/>
      <c r="JU15" s="132"/>
      <c r="JV15" s="132"/>
      <c r="JW15" s="132"/>
      <c r="JX15" s="132"/>
      <c r="JY15" s="132"/>
      <c r="JZ15" s="132"/>
      <c r="KA15" s="132"/>
      <c r="KB15" s="132"/>
      <c r="KC15" s="132"/>
      <c r="KD15" s="132"/>
      <c r="KE15" s="132"/>
      <c r="KF15" s="132"/>
      <c r="KG15" s="132"/>
      <c r="KH15" s="132"/>
      <c r="KI15" s="132"/>
      <c r="KJ15" s="132"/>
      <c r="KK15" s="132"/>
      <c r="KL15" s="132"/>
      <c r="KM15" s="132"/>
      <c r="KN15" s="132"/>
      <c r="KO15" s="132"/>
      <c r="KP15" s="132"/>
      <c r="KQ15" s="132"/>
      <c r="KR15" s="132"/>
      <c r="KS15" s="132"/>
      <c r="KT15" s="132"/>
      <c r="KU15" s="132"/>
      <c r="KV15" s="132"/>
      <c r="KW15" s="132"/>
      <c r="KX15" s="132"/>
      <c r="KY15" s="132"/>
      <c r="KZ15" s="132"/>
      <c r="LA15" s="132"/>
      <c r="LB15" s="132"/>
      <c r="LC15" s="132"/>
      <c r="LD15" s="132"/>
      <c r="LE15" s="132"/>
      <c r="LF15" s="132"/>
      <c r="LG15" s="132"/>
      <c r="LH15" s="132"/>
      <c r="LI15" s="132"/>
      <c r="LJ15" s="132"/>
      <c r="LK15" s="132"/>
      <c r="LL15" s="132"/>
      <c r="LM15" s="132"/>
      <c r="LN15" s="132"/>
      <c r="LO15" s="132"/>
      <c r="LP15" s="132"/>
      <c r="LQ15" s="132"/>
      <c r="LR15" s="132"/>
      <c r="LS15" s="132"/>
      <c r="LT15" s="132"/>
      <c r="LU15" s="132"/>
      <c r="LV15" s="132"/>
      <c r="LW15" s="132"/>
      <c r="LX15" s="132"/>
      <c r="LY15" s="132"/>
      <c r="LZ15" s="132"/>
      <c r="MA15" s="132"/>
      <c r="MB15" s="132"/>
      <c r="MC15" s="132"/>
      <c r="MD15" s="132"/>
      <c r="ME15" s="132"/>
      <c r="MF15" s="132"/>
      <c r="MG15" s="132"/>
      <c r="MH15" s="132"/>
      <c r="MI15" s="132"/>
      <c r="MJ15" s="132"/>
      <c r="MK15" s="132"/>
      <c r="ML15" s="132"/>
      <c r="MM15" s="132"/>
      <c r="MN15" s="132"/>
      <c r="MO15" s="132"/>
      <c r="MP15" s="132"/>
      <c r="MQ15" s="132"/>
      <c r="MR15" s="132"/>
      <c r="MS15" s="132"/>
      <c r="MT15" s="132"/>
      <c r="MU15" s="132"/>
      <c r="MV15" s="132"/>
      <c r="MW15" s="132"/>
      <c r="MX15" s="132"/>
      <c r="MY15" s="132"/>
      <c r="MZ15" s="132"/>
      <c r="NA15" s="132"/>
      <c r="NB15" s="132"/>
      <c r="NC15" s="132"/>
      <c r="ND15" s="132"/>
      <c r="NE15" s="132"/>
      <c r="NF15" s="132"/>
      <c r="NG15" s="132"/>
      <c r="NH15" s="132"/>
      <c r="NI15" s="132"/>
      <c r="NJ15" s="132"/>
      <c r="NK15" s="132"/>
      <c r="NL15" s="132"/>
      <c r="NM15" s="132"/>
      <c r="NN15" s="132"/>
      <c r="NO15" s="132"/>
      <c r="NP15" s="132"/>
      <c r="NQ15" s="132"/>
      <c r="NR15" s="132"/>
      <c r="NS15" s="132"/>
      <c r="NT15" s="132"/>
      <c r="NU15" s="132"/>
      <c r="NV15" s="132"/>
      <c r="NW15" s="132"/>
      <c r="NX15" s="132"/>
      <c r="NY15" s="132"/>
      <c r="NZ15" s="132"/>
      <c r="OA15" s="132"/>
      <c r="OB15" s="132"/>
      <c r="OC15" s="132"/>
      <c r="OD15" s="132"/>
      <c r="OE15" s="132"/>
      <c r="OF15" s="132"/>
      <c r="OG15" s="132"/>
      <c r="OH15" s="132"/>
      <c r="OI15" s="132"/>
      <c r="OJ15" s="132"/>
      <c r="OK15" s="132"/>
      <c r="OL15" s="132"/>
      <c r="OM15" s="132"/>
      <c r="ON15" s="132"/>
      <c r="OO15" s="132"/>
      <c r="OP15" s="132"/>
      <c r="OQ15" s="132"/>
      <c r="OR15" s="132"/>
      <c r="OS15" s="132"/>
      <c r="OT15" s="132"/>
      <c r="OU15" s="132"/>
      <c r="OV15" s="132"/>
      <c r="OW15" s="132"/>
      <c r="OX15" s="132"/>
      <c r="OY15" s="132"/>
      <c r="OZ15" s="132"/>
      <c r="PA15" s="132"/>
      <c r="PB15" s="132"/>
      <c r="PC15" s="132"/>
      <c r="PD15" s="132"/>
      <c r="PE15" s="132"/>
      <c r="PF15" s="132"/>
      <c r="PG15" s="132"/>
      <c r="PH15" s="132"/>
      <c r="PI15" s="132"/>
      <c r="PJ15" s="132"/>
      <c r="PK15" s="132"/>
      <c r="PL15" s="132"/>
      <c r="PM15" s="132"/>
      <c r="PN15" s="132"/>
      <c r="PO15" s="132"/>
      <c r="PP15" s="132"/>
      <c r="PQ15" s="132"/>
      <c r="PR15" s="132"/>
      <c r="PS15" s="132"/>
      <c r="PT15" s="132"/>
      <c r="PU15" s="132"/>
      <c r="PV15" s="132"/>
      <c r="PW15" s="132"/>
      <c r="PX15" s="132"/>
      <c r="PY15" s="132"/>
      <c r="PZ15" s="132"/>
      <c r="QA15" s="132"/>
      <c r="QB15" s="132"/>
      <c r="QC15" s="132"/>
      <c r="QD15" s="132"/>
      <c r="QE15" s="132"/>
      <c r="QF15" s="132"/>
      <c r="QG15" s="132"/>
      <c r="QH15" s="132"/>
      <c r="QI15" s="132"/>
      <c r="QJ15" s="132"/>
      <c r="QK15" s="132"/>
      <c r="QL15" s="132"/>
      <c r="QM15" s="132"/>
      <c r="QN15" s="132"/>
      <c r="QO15" s="132"/>
      <c r="QP15" s="132"/>
      <c r="QQ15" s="132"/>
      <c r="QR15" s="132"/>
      <c r="QS15" s="132"/>
      <c r="QT15" s="132"/>
      <c r="QU15" s="132"/>
      <c r="QV15" s="132"/>
      <c r="QW15" s="132"/>
      <c r="QX15" s="132"/>
      <c r="QY15" s="132"/>
      <c r="QZ15" s="132"/>
      <c r="RA15" s="132"/>
      <c r="RB15" s="132"/>
      <c r="RC15" s="132"/>
      <c r="RD15" s="132"/>
      <c r="RE15" s="132"/>
      <c r="RF15" s="132"/>
      <c r="RG15" s="132"/>
      <c r="RH15" s="132"/>
      <c r="RI15" s="132"/>
      <c r="RJ15" s="132"/>
      <c r="RK15" s="132"/>
      <c r="RL15" s="132"/>
      <c r="RM15" s="132"/>
      <c r="RN15" s="132"/>
      <c r="RO15" s="132"/>
      <c r="RP15" s="132"/>
      <c r="RQ15" s="132"/>
      <c r="RR15" s="132"/>
      <c r="RS15" s="132"/>
      <c r="RT15" s="132"/>
      <c r="RU15" s="132"/>
      <c r="RV15" s="132"/>
      <c r="RW15" s="132"/>
      <c r="RX15" s="132"/>
      <c r="RY15" s="132"/>
      <c r="RZ15" s="132"/>
      <c r="SA15" s="132"/>
      <c r="SB15" s="132"/>
      <c r="SC15" s="132"/>
      <c r="SD15" s="132"/>
      <c r="SE15" s="132"/>
      <c r="SF15" s="132"/>
      <c r="SG15" s="132"/>
      <c r="SH15" s="132"/>
      <c r="SI15" s="132"/>
      <c r="SJ15" s="132"/>
      <c r="SK15" s="132"/>
      <c r="SL15" s="132"/>
      <c r="SM15" s="132"/>
      <c r="SN15" s="132"/>
      <c r="SO15" s="132"/>
      <c r="SP15" s="132"/>
      <c r="SQ15" s="132"/>
      <c r="SR15" s="132"/>
      <c r="SS15" s="132"/>
      <c r="ST15" s="132"/>
      <c r="SU15" s="132"/>
      <c r="SV15" s="132"/>
      <c r="SW15" s="132"/>
      <c r="SX15" s="132"/>
      <c r="SY15" s="132"/>
      <c r="SZ15" s="132"/>
      <c r="TA15" s="132"/>
      <c r="TB15" s="132"/>
      <c r="TC15" s="132"/>
      <c r="TD15" s="132"/>
      <c r="TE15" s="132"/>
      <c r="TF15" s="132"/>
      <c r="TG15" s="132"/>
      <c r="TH15" s="132"/>
      <c r="TI15" s="132"/>
      <c r="TJ15" s="132"/>
      <c r="TK15" s="132"/>
      <c r="TL15" s="132"/>
      <c r="TM15" s="132"/>
      <c r="TN15" s="132"/>
      <c r="TO15" s="132"/>
      <c r="TP15" s="132"/>
      <c r="TQ15" s="132"/>
      <c r="TR15" s="132"/>
      <c r="TS15" s="132"/>
      <c r="TT15" s="132"/>
      <c r="TU15" s="132"/>
      <c r="TV15" s="132"/>
      <c r="TW15" s="132"/>
      <c r="TX15" s="132"/>
      <c r="TY15" s="132"/>
      <c r="TZ15" s="132"/>
      <c r="UA15" s="132"/>
      <c r="UB15" s="132"/>
      <c r="UC15" s="132"/>
      <c r="UD15" s="132"/>
      <c r="UE15" s="132"/>
      <c r="UF15" s="132"/>
      <c r="UG15" s="132"/>
      <c r="UH15" s="132"/>
      <c r="UI15" s="132"/>
      <c r="UJ15" s="132"/>
      <c r="UK15" s="132"/>
      <c r="UL15" s="132"/>
      <c r="UM15" s="132"/>
      <c r="UN15" s="132"/>
      <c r="UO15" s="132"/>
      <c r="UP15" s="132"/>
      <c r="UQ15" s="132"/>
      <c r="UR15" s="132"/>
      <c r="US15" s="132"/>
      <c r="UT15" s="132"/>
      <c r="UU15" s="132"/>
      <c r="UV15" s="132"/>
      <c r="UW15" s="132"/>
      <c r="UX15" s="132"/>
      <c r="UY15" s="132"/>
      <c r="UZ15" s="132"/>
      <c r="VA15" s="132"/>
      <c r="VB15" s="132"/>
      <c r="VC15" s="132"/>
      <c r="VD15" s="132"/>
      <c r="VE15" s="132"/>
      <c r="VF15" s="132"/>
      <c r="VG15" s="132"/>
      <c r="VH15" s="132"/>
      <c r="VI15" s="132"/>
      <c r="VJ15" s="132"/>
      <c r="VK15" s="132"/>
      <c r="VL15" s="132"/>
      <c r="VM15" s="132"/>
      <c r="VN15" s="132"/>
      <c r="VO15" s="132"/>
      <c r="VP15" s="132"/>
      <c r="VQ15" s="132"/>
      <c r="VR15" s="132"/>
      <c r="VS15" s="132"/>
      <c r="VT15" s="132"/>
      <c r="VU15" s="132"/>
      <c r="VV15" s="132"/>
      <c r="VW15" s="132"/>
      <c r="VX15" s="132"/>
      <c r="VY15" s="132"/>
      <c r="VZ15" s="132"/>
      <c r="WA15" s="132"/>
      <c r="WB15" s="132"/>
      <c r="WC15" s="132"/>
      <c r="WD15" s="132"/>
      <c r="WE15" s="132"/>
      <c r="WF15" s="132"/>
      <c r="WG15" s="132"/>
      <c r="WH15" s="132"/>
      <c r="WI15" s="132"/>
      <c r="WJ15" s="132"/>
      <c r="WK15" s="132"/>
      <c r="WL15" s="132"/>
      <c r="WM15" s="132"/>
      <c r="WN15" s="132"/>
      <c r="WO15" s="132"/>
      <c r="WP15" s="132"/>
      <c r="WQ15" s="132"/>
      <c r="WR15" s="132"/>
      <c r="WS15" s="132"/>
      <c r="WT15" s="132"/>
      <c r="WU15" s="132"/>
      <c r="WV15" s="132"/>
      <c r="WW15" s="132"/>
      <c r="WX15" s="132"/>
      <c r="WY15" s="132"/>
      <c r="WZ15" s="132"/>
      <c r="XA15" s="132"/>
      <c r="XB15" s="132"/>
      <c r="XC15" s="132"/>
      <c r="XD15" s="132"/>
      <c r="XE15" s="132"/>
      <c r="XF15" s="132"/>
      <c r="XG15" s="132"/>
      <c r="XH15" s="132"/>
      <c r="XI15" s="132"/>
      <c r="XJ15" s="132"/>
      <c r="XK15" s="132"/>
      <c r="XL15" s="132"/>
      <c r="XM15" s="132"/>
      <c r="XN15" s="132"/>
      <c r="XO15" s="132"/>
      <c r="XP15" s="132"/>
      <c r="XQ15" s="132"/>
      <c r="XR15" s="132"/>
      <c r="XS15" s="132"/>
      <c r="XT15" s="132"/>
      <c r="XU15" s="132"/>
      <c r="XV15" s="132"/>
      <c r="XW15" s="132"/>
      <c r="XX15" s="132"/>
      <c r="XY15" s="132"/>
      <c r="XZ15" s="132"/>
      <c r="YA15" s="132"/>
      <c r="YB15" s="132"/>
      <c r="YC15" s="132"/>
      <c r="YD15" s="132"/>
      <c r="YE15" s="132"/>
      <c r="YF15" s="132"/>
      <c r="YG15" s="132"/>
      <c r="YH15" s="132"/>
      <c r="YI15" s="132"/>
      <c r="YJ15" s="132"/>
      <c r="YK15" s="132"/>
      <c r="YL15" s="132"/>
      <c r="YM15" s="132"/>
      <c r="YN15" s="132"/>
      <c r="YO15" s="132"/>
      <c r="YP15" s="132"/>
      <c r="YQ15" s="132"/>
      <c r="YR15" s="132"/>
      <c r="YS15" s="132"/>
      <c r="YT15" s="132"/>
      <c r="YU15" s="132"/>
      <c r="YV15" s="132"/>
      <c r="YW15" s="132"/>
      <c r="YX15" s="132"/>
      <c r="YY15" s="132"/>
      <c r="YZ15" s="132"/>
      <c r="ZA15" s="132"/>
      <c r="ZB15" s="132"/>
      <c r="ZC15" s="132"/>
      <c r="ZD15" s="132"/>
      <c r="ZE15" s="132"/>
      <c r="ZF15" s="132"/>
      <c r="ZG15" s="132"/>
      <c r="ZH15" s="132"/>
      <c r="ZI15" s="132"/>
      <c r="ZJ15" s="132"/>
      <c r="ZK15" s="132"/>
      <c r="ZL15" s="132"/>
      <c r="ZM15" s="132"/>
      <c r="ZN15" s="132"/>
      <c r="ZO15" s="132"/>
      <c r="ZP15" s="132"/>
      <c r="ZQ15" s="132"/>
      <c r="ZR15" s="132"/>
      <c r="ZS15" s="132"/>
      <c r="ZT15" s="132"/>
      <c r="ZU15" s="132"/>
      <c r="ZV15" s="132"/>
      <c r="ZW15" s="132"/>
      <c r="ZX15" s="132"/>
      <c r="ZY15" s="132"/>
      <c r="ZZ15" s="132"/>
      <c r="AAA15" s="132"/>
      <c r="AAB15" s="132"/>
      <c r="AAC15" s="132"/>
      <c r="AAD15" s="132"/>
      <c r="AAE15" s="132"/>
      <c r="AAF15" s="132"/>
      <c r="AAG15" s="132"/>
      <c r="AAH15" s="132"/>
      <c r="AAI15" s="132"/>
      <c r="AAJ15" s="132"/>
      <c r="AAK15" s="132"/>
      <c r="AAL15" s="132"/>
      <c r="AAM15" s="132"/>
      <c r="AAN15" s="132"/>
      <c r="AAO15" s="132"/>
      <c r="AAP15" s="132"/>
      <c r="AAQ15" s="132"/>
      <c r="AAR15" s="132"/>
      <c r="AAS15" s="132"/>
      <c r="AAT15" s="132"/>
      <c r="AAU15" s="132"/>
      <c r="AAV15" s="132"/>
      <c r="AAW15" s="132"/>
      <c r="AAX15" s="132"/>
    </row>
    <row r="16" spans="1:726" s="1" customFormat="1" ht="84.95" customHeight="1" thickBot="1">
      <c r="A16" s="520">
        <v>12</v>
      </c>
      <c r="B16" s="520"/>
      <c r="C16" s="521" t="s">
        <v>162</v>
      </c>
      <c r="D16" s="521"/>
      <c r="E16" s="522"/>
      <c r="F16" s="522"/>
      <c r="G16" s="522"/>
      <c r="H16" s="523"/>
      <c r="I16" s="520"/>
      <c r="J16" s="521"/>
      <c r="K16" s="524"/>
      <c r="L16" s="521" t="s">
        <v>268</v>
      </c>
      <c r="M16" s="521" t="s">
        <v>369</v>
      </c>
      <c r="N16" s="521" t="s">
        <v>367</v>
      </c>
      <c r="O16" s="521" t="s">
        <v>367</v>
      </c>
      <c r="P16" s="521" t="s">
        <v>368</v>
      </c>
      <c r="Q16" s="521" t="s">
        <v>368</v>
      </c>
      <c r="R16" s="525"/>
      <c r="S16" s="132"/>
      <c r="T16" s="132"/>
      <c r="U16" s="132"/>
      <c r="V16" s="132"/>
      <c r="W16" s="132"/>
      <c r="X16" s="132"/>
      <c r="Y16" s="132"/>
      <c r="Z16" s="132"/>
      <c r="AA16" s="132"/>
      <c r="AB16" s="132"/>
      <c r="AC16" s="132"/>
      <c r="AD16" s="132"/>
      <c r="AE16" s="132"/>
      <c r="AF16" s="132"/>
      <c r="AG16" s="132"/>
      <c r="AH16" s="132"/>
      <c r="AI16" s="132"/>
      <c r="AJ16" s="132"/>
      <c r="AK16" s="132"/>
      <c r="AL16" s="132"/>
      <c r="AM16" s="132"/>
      <c r="AN16" s="132"/>
      <c r="AO16" s="132"/>
      <c r="AP16" s="132"/>
      <c r="AQ16" s="132"/>
      <c r="AR16" s="132"/>
      <c r="AS16" s="132"/>
      <c r="AT16" s="132"/>
      <c r="AU16" s="132"/>
      <c r="AV16" s="132"/>
      <c r="AW16" s="132"/>
      <c r="AX16" s="132"/>
      <c r="AY16" s="132"/>
      <c r="AZ16" s="132"/>
      <c r="BA16" s="132"/>
      <c r="BB16" s="132"/>
      <c r="BC16" s="132"/>
      <c r="BD16" s="132"/>
      <c r="BE16" s="132"/>
      <c r="BF16" s="132"/>
      <c r="BG16" s="132"/>
      <c r="BH16" s="132"/>
      <c r="BI16" s="132"/>
      <c r="BJ16" s="263"/>
      <c r="BK16" s="132"/>
      <c r="BL16" s="132"/>
      <c r="BM16" s="132"/>
      <c r="BN16" s="132"/>
      <c r="BO16" s="132"/>
      <c r="BP16" s="132"/>
      <c r="BQ16" s="132"/>
      <c r="BR16" s="132"/>
      <c r="BS16" s="132"/>
      <c r="BT16" s="132"/>
      <c r="BU16" s="132"/>
      <c r="BV16" s="132"/>
      <c r="BW16" s="132"/>
      <c r="BX16" s="132"/>
      <c r="BY16" s="132"/>
      <c r="BZ16" s="132"/>
      <c r="CA16" s="132"/>
      <c r="CB16" s="132"/>
      <c r="CC16" s="132"/>
      <c r="CD16" s="132"/>
      <c r="CE16" s="132"/>
      <c r="CF16" s="132"/>
      <c r="CG16" s="132"/>
      <c r="CH16" s="132"/>
      <c r="CI16" s="132"/>
      <c r="CJ16" s="132"/>
      <c r="CK16" s="132"/>
      <c r="CL16" s="132"/>
      <c r="CM16" s="132"/>
      <c r="CN16" s="132"/>
      <c r="CO16" s="132"/>
      <c r="CP16" s="132"/>
      <c r="CQ16" s="132"/>
      <c r="CR16" s="132"/>
      <c r="CS16" s="132"/>
      <c r="CT16" s="132"/>
      <c r="CU16" s="132"/>
      <c r="CV16" s="132"/>
      <c r="CW16" s="132"/>
      <c r="CX16" s="132"/>
      <c r="CY16" s="132"/>
      <c r="CZ16" s="132"/>
      <c r="DA16" s="132"/>
      <c r="DB16" s="132"/>
      <c r="DC16" s="132"/>
      <c r="DD16" s="132"/>
      <c r="DE16" s="132"/>
      <c r="DF16" s="132"/>
      <c r="DG16" s="132"/>
      <c r="DH16" s="132"/>
      <c r="DI16" s="132"/>
      <c r="DJ16" s="263"/>
      <c r="DK16" s="132"/>
      <c r="DL16" s="132"/>
      <c r="DM16" s="132"/>
      <c r="DN16" s="132"/>
      <c r="DO16" s="132"/>
      <c r="DP16" s="132"/>
      <c r="DQ16" s="132"/>
      <c r="DR16" s="132"/>
      <c r="DS16" s="132"/>
      <c r="DT16" s="132"/>
      <c r="DU16" s="132"/>
      <c r="DV16" s="132"/>
      <c r="DW16" s="132"/>
      <c r="DX16" s="132"/>
      <c r="DY16" s="132"/>
      <c r="DZ16" s="132"/>
      <c r="EA16" s="132"/>
      <c r="EB16" s="132"/>
      <c r="EC16" s="132"/>
      <c r="ED16" s="132"/>
      <c r="EE16" s="132"/>
      <c r="EF16" s="132"/>
      <c r="EG16" s="132"/>
      <c r="EH16" s="132"/>
      <c r="EI16" s="132"/>
      <c r="EJ16" s="132"/>
      <c r="EK16" s="132"/>
      <c r="EL16" s="132"/>
      <c r="EM16" s="132"/>
      <c r="EN16" s="132"/>
      <c r="EO16" s="132"/>
      <c r="EP16" s="132"/>
      <c r="EQ16" s="132"/>
      <c r="ER16" s="132"/>
      <c r="ES16" s="132"/>
      <c r="ET16" s="132"/>
      <c r="EU16" s="132"/>
      <c r="EV16" s="132"/>
      <c r="EW16" s="132"/>
      <c r="EX16" s="132"/>
      <c r="EY16" s="132"/>
      <c r="EZ16" s="132"/>
      <c r="FA16" s="132"/>
      <c r="FB16" s="132"/>
      <c r="FC16" s="132"/>
      <c r="FD16" s="132"/>
      <c r="FE16" s="132"/>
      <c r="FF16" s="132"/>
      <c r="FG16" s="132"/>
      <c r="FH16" s="132"/>
      <c r="FI16" s="132"/>
      <c r="FJ16" s="132"/>
      <c r="FK16" s="132"/>
      <c r="FL16" s="132"/>
      <c r="FM16" s="132"/>
      <c r="FN16" s="132"/>
      <c r="FO16" s="132"/>
      <c r="FP16" s="132"/>
      <c r="FQ16" s="132"/>
      <c r="FR16" s="132"/>
      <c r="FS16" s="132"/>
      <c r="FT16" s="132"/>
      <c r="FU16" s="132"/>
      <c r="FV16" s="132"/>
      <c r="FW16" s="132"/>
      <c r="FX16" s="132"/>
      <c r="FY16" s="132"/>
      <c r="FZ16" s="132"/>
      <c r="GA16" s="132"/>
      <c r="GB16" s="132"/>
      <c r="GC16" s="132"/>
      <c r="GD16" s="132"/>
      <c r="GE16" s="132"/>
      <c r="GF16" s="132"/>
      <c r="GG16" s="132"/>
      <c r="GH16" s="132"/>
      <c r="GI16" s="132"/>
      <c r="GJ16" s="132"/>
      <c r="GK16" s="132"/>
      <c r="GL16" s="132"/>
      <c r="GM16" s="132"/>
      <c r="GN16" s="132"/>
      <c r="GO16" s="132"/>
      <c r="GP16" s="132"/>
      <c r="GQ16" s="132"/>
      <c r="GR16" s="132"/>
      <c r="GS16" s="132"/>
      <c r="GT16" s="132"/>
      <c r="GU16" s="132"/>
      <c r="GV16" s="132"/>
      <c r="GW16" s="132"/>
      <c r="GX16" s="132"/>
      <c r="GY16" s="132"/>
      <c r="GZ16" s="132"/>
      <c r="HA16" s="132"/>
      <c r="HB16" s="132"/>
      <c r="HC16" s="132"/>
      <c r="HD16" s="132"/>
      <c r="HE16" s="132"/>
      <c r="HF16" s="132"/>
      <c r="HG16" s="132"/>
      <c r="HH16" s="132"/>
      <c r="HI16" s="132"/>
      <c r="HJ16" s="132"/>
      <c r="HK16" s="132"/>
      <c r="HL16" s="132"/>
      <c r="HM16" s="132"/>
      <c r="HN16" s="132"/>
      <c r="HO16" s="132"/>
      <c r="HP16" s="132"/>
      <c r="HQ16" s="132"/>
      <c r="HR16" s="132"/>
      <c r="HS16" s="132"/>
      <c r="HT16" s="132"/>
      <c r="HU16" s="132"/>
      <c r="HV16" s="132"/>
      <c r="HW16" s="132"/>
      <c r="HX16" s="132"/>
      <c r="HY16" s="132"/>
      <c r="HZ16" s="132"/>
      <c r="IA16" s="132"/>
      <c r="IB16" s="132"/>
      <c r="IC16" s="132"/>
      <c r="ID16" s="132"/>
      <c r="IE16" s="132"/>
      <c r="IF16" s="132"/>
      <c r="IG16" s="132"/>
      <c r="IH16" s="132"/>
      <c r="II16" s="132"/>
      <c r="IJ16" s="132"/>
      <c r="IK16" s="132"/>
      <c r="IL16" s="132"/>
      <c r="IM16" s="132"/>
      <c r="IN16" s="132"/>
      <c r="IO16" s="132"/>
      <c r="IP16" s="132"/>
      <c r="IQ16" s="132"/>
      <c r="IR16" s="132"/>
      <c r="IS16" s="132"/>
      <c r="IT16" s="132"/>
      <c r="IU16" s="132"/>
      <c r="IV16" s="132"/>
      <c r="IW16" s="132"/>
      <c r="IX16" s="132"/>
      <c r="IY16" s="132"/>
      <c r="IZ16" s="132"/>
      <c r="JA16" s="132"/>
      <c r="JB16" s="132"/>
      <c r="JC16" s="132"/>
      <c r="JD16" s="132"/>
      <c r="JE16" s="132"/>
      <c r="JF16" s="132"/>
      <c r="JG16" s="132"/>
      <c r="JH16" s="132"/>
      <c r="JI16" s="132"/>
      <c r="JJ16" s="132"/>
      <c r="JK16" s="132"/>
      <c r="JL16" s="132"/>
      <c r="JM16" s="132"/>
      <c r="JN16" s="132"/>
      <c r="JO16" s="132"/>
      <c r="JP16" s="132"/>
      <c r="JQ16" s="132"/>
      <c r="JR16" s="132"/>
      <c r="JS16" s="132"/>
      <c r="JT16" s="132"/>
      <c r="JU16" s="132"/>
      <c r="JV16" s="132"/>
      <c r="JW16" s="132"/>
      <c r="JX16" s="132"/>
      <c r="JY16" s="132"/>
      <c r="JZ16" s="132"/>
      <c r="KA16" s="132"/>
      <c r="KB16" s="132"/>
      <c r="KC16" s="132"/>
      <c r="KD16" s="132"/>
      <c r="KE16" s="132"/>
      <c r="KF16" s="132"/>
      <c r="KG16" s="132"/>
      <c r="KH16" s="132"/>
      <c r="KI16" s="132"/>
      <c r="KJ16" s="132"/>
      <c r="KK16" s="132"/>
      <c r="KL16" s="132"/>
      <c r="KM16" s="132"/>
      <c r="KN16" s="132"/>
      <c r="KO16" s="132"/>
      <c r="KP16" s="132"/>
      <c r="KQ16" s="132"/>
      <c r="KR16" s="132"/>
      <c r="KS16" s="132"/>
      <c r="KT16" s="132"/>
      <c r="KU16" s="132"/>
      <c r="KV16" s="132"/>
      <c r="KW16" s="132"/>
      <c r="KX16" s="132"/>
      <c r="KY16" s="132"/>
      <c r="KZ16" s="132"/>
      <c r="LA16" s="132"/>
      <c r="LB16" s="132"/>
      <c r="LC16" s="132"/>
      <c r="LD16" s="132"/>
      <c r="LE16" s="132"/>
      <c r="LF16" s="132"/>
      <c r="LG16" s="132"/>
      <c r="LH16" s="132"/>
      <c r="LI16" s="132"/>
      <c r="LJ16" s="132"/>
      <c r="LK16" s="132"/>
      <c r="LL16" s="132"/>
      <c r="LM16" s="132"/>
      <c r="LN16" s="132"/>
      <c r="LO16" s="132"/>
      <c r="LP16" s="132"/>
      <c r="LQ16" s="132"/>
      <c r="LR16" s="132"/>
      <c r="LS16" s="132"/>
      <c r="LT16" s="132"/>
      <c r="LU16" s="132"/>
      <c r="LV16" s="132"/>
      <c r="LW16" s="132"/>
      <c r="LX16" s="132"/>
      <c r="LY16" s="132"/>
      <c r="LZ16" s="132"/>
      <c r="MA16" s="132"/>
      <c r="MB16" s="132"/>
      <c r="MC16" s="132"/>
      <c r="MD16" s="132"/>
      <c r="ME16" s="132"/>
      <c r="MF16" s="132"/>
      <c r="MG16" s="132"/>
      <c r="MH16" s="132"/>
      <c r="MI16" s="132"/>
      <c r="MJ16" s="132"/>
      <c r="MK16" s="132"/>
      <c r="ML16" s="132"/>
      <c r="MM16" s="132"/>
      <c r="MN16" s="132"/>
      <c r="MO16" s="132"/>
      <c r="MP16" s="132"/>
      <c r="MQ16" s="132"/>
      <c r="MR16" s="132"/>
      <c r="MS16" s="132"/>
      <c r="MT16" s="132"/>
      <c r="MU16" s="132"/>
      <c r="MV16" s="132"/>
      <c r="MW16" s="132"/>
      <c r="MX16" s="132"/>
      <c r="MY16" s="132"/>
      <c r="MZ16" s="132"/>
      <c r="NA16" s="132"/>
      <c r="NB16" s="132"/>
      <c r="NC16" s="132"/>
      <c r="ND16" s="132"/>
      <c r="NE16" s="132"/>
      <c r="NF16" s="132"/>
      <c r="NG16" s="132"/>
      <c r="NH16" s="132"/>
      <c r="NI16" s="132"/>
      <c r="NJ16" s="132"/>
      <c r="NK16" s="132"/>
      <c r="NL16" s="132"/>
      <c r="NM16" s="132"/>
      <c r="NN16" s="132"/>
      <c r="NO16" s="132"/>
      <c r="NP16" s="132"/>
      <c r="NQ16" s="132"/>
      <c r="NR16" s="132"/>
      <c r="NS16" s="132"/>
      <c r="NT16" s="132"/>
      <c r="NU16" s="132"/>
      <c r="NV16" s="132"/>
      <c r="NW16" s="132"/>
      <c r="NX16" s="132"/>
      <c r="NY16" s="132"/>
      <c r="NZ16" s="132"/>
      <c r="OA16" s="132"/>
      <c r="OB16" s="132"/>
      <c r="OC16" s="132"/>
      <c r="OD16" s="132"/>
      <c r="OE16" s="132"/>
      <c r="OF16" s="132"/>
      <c r="OG16" s="132"/>
      <c r="OH16" s="132"/>
      <c r="OI16" s="132"/>
      <c r="OJ16" s="132"/>
      <c r="OK16" s="132"/>
      <c r="OL16" s="132"/>
      <c r="OM16" s="132"/>
      <c r="ON16" s="132"/>
      <c r="OO16" s="132"/>
      <c r="OP16" s="132"/>
      <c r="OQ16" s="132"/>
      <c r="OR16" s="132"/>
      <c r="OS16" s="132"/>
      <c r="OT16" s="132"/>
      <c r="OU16" s="132"/>
      <c r="OV16" s="132"/>
      <c r="OW16" s="132"/>
      <c r="OX16" s="132"/>
      <c r="OY16" s="132"/>
      <c r="OZ16" s="132"/>
      <c r="PA16" s="132"/>
      <c r="PB16" s="132"/>
      <c r="PC16" s="132"/>
      <c r="PD16" s="132"/>
      <c r="PE16" s="132"/>
      <c r="PF16" s="132"/>
      <c r="PG16" s="132"/>
      <c r="PH16" s="132"/>
      <c r="PI16" s="132"/>
      <c r="PJ16" s="132"/>
      <c r="PK16" s="132"/>
      <c r="PL16" s="132"/>
      <c r="PM16" s="132"/>
      <c r="PN16" s="132"/>
      <c r="PO16" s="132"/>
      <c r="PP16" s="132"/>
      <c r="PQ16" s="132"/>
      <c r="PR16" s="132"/>
      <c r="PS16" s="132"/>
      <c r="PT16" s="132"/>
      <c r="PU16" s="132"/>
      <c r="PV16" s="132"/>
      <c r="PW16" s="132"/>
      <c r="PX16" s="132"/>
      <c r="PY16" s="132"/>
      <c r="PZ16" s="132"/>
      <c r="QA16" s="132"/>
      <c r="QB16" s="132"/>
      <c r="QC16" s="132"/>
      <c r="QD16" s="132"/>
      <c r="QE16" s="132"/>
      <c r="QF16" s="132"/>
      <c r="QG16" s="132"/>
      <c r="QH16" s="132"/>
      <c r="QI16" s="132"/>
      <c r="QJ16" s="132"/>
      <c r="QK16" s="132"/>
      <c r="QL16" s="132"/>
      <c r="QM16" s="132"/>
      <c r="QN16" s="132"/>
      <c r="QO16" s="132"/>
      <c r="QP16" s="132"/>
      <c r="QQ16" s="132"/>
      <c r="QR16" s="132"/>
      <c r="QS16" s="132"/>
      <c r="QT16" s="132"/>
      <c r="QU16" s="132"/>
      <c r="QV16" s="132"/>
      <c r="QW16" s="132"/>
      <c r="QX16" s="132"/>
      <c r="QY16" s="132"/>
      <c r="QZ16" s="132"/>
      <c r="RA16" s="132"/>
      <c r="RB16" s="132"/>
      <c r="RC16" s="132"/>
      <c r="RD16" s="132"/>
      <c r="RE16" s="132"/>
      <c r="RF16" s="132"/>
      <c r="RG16" s="132"/>
      <c r="RH16" s="132"/>
      <c r="RI16" s="132"/>
      <c r="RJ16" s="132"/>
      <c r="RK16" s="132"/>
      <c r="RL16" s="132"/>
      <c r="RM16" s="132"/>
      <c r="RN16" s="132"/>
      <c r="RO16" s="132"/>
      <c r="RP16" s="132"/>
      <c r="RQ16" s="132"/>
      <c r="RR16" s="132"/>
      <c r="RS16" s="132"/>
      <c r="RT16" s="132"/>
      <c r="RU16" s="132"/>
      <c r="RV16" s="132"/>
      <c r="RW16" s="132"/>
      <c r="RX16" s="132"/>
      <c r="RY16" s="132"/>
      <c r="RZ16" s="132"/>
      <c r="SA16" s="132"/>
      <c r="SB16" s="132"/>
      <c r="SC16" s="132"/>
      <c r="SD16" s="132"/>
      <c r="SE16" s="132"/>
      <c r="SF16" s="132"/>
      <c r="SG16" s="132"/>
      <c r="SH16" s="132"/>
      <c r="SI16" s="132"/>
      <c r="SJ16" s="132"/>
      <c r="SK16" s="132"/>
      <c r="SL16" s="132"/>
      <c r="SM16" s="132"/>
      <c r="SN16" s="132"/>
      <c r="SO16" s="132"/>
      <c r="SP16" s="132"/>
      <c r="SQ16" s="132"/>
      <c r="SR16" s="132"/>
      <c r="SS16" s="132"/>
      <c r="ST16" s="132"/>
      <c r="SU16" s="132"/>
      <c r="SV16" s="132"/>
      <c r="SW16" s="132"/>
      <c r="SX16" s="132"/>
      <c r="SY16" s="132"/>
      <c r="SZ16" s="132"/>
      <c r="TA16" s="132"/>
      <c r="TB16" s="132"/>
      <c r="TC16" s="132"/>
      <c r="TD16" s="132"/>
      <c r="TE16" s="132"/>
      <c r="TF16" s="132"/>
      <c r="TG16" s="132"/>
      <c r="TH16" s="132"/>
      <c r="TI16" s="132"/>
      <c r="TJ16" s="132"/>
      <c r="TK16" s="132"/>
      <c r="TL16" s="132"/>
      <c r="TM16" s="132"/>
      <c r="TN16" s="132"/>
      <c r="TO16" s="132"/>
      <c r="TP16" s="132"/>
      <c r="TQ16" s="132"/>
      <c r="TR16" s="132"/>
      <c r="TS16" s="132"/>
      <c r="TT16" s="132"/>
      <c r="TU16" s="132"/>
      <c r="TV16" s="132"/>
      <c r="TW16" s="132"/>
      <c r="TX16" s="132"/>
      <c r="TY16" s="132"/>
      <c r="TZ16" s="132"/>
      <c r="UA16" s="132"/>
      <c r="UB16" s="132"/>
      <c r="UC16" s="132"/>
      <c r="UD16" s="132"/>
      <c r="UE16" s="132"/>
      <c r="UF16" s="132"/>
      <c r="UG16" s="132"/>
      <c r="UH16" s="132"/>
      <c r="UI16" s="132"/>
      <c r="UJ16" s="132"/>
      <c r="UK16" s="132"/>
      <c r="UL16" s="132"/>
      <c r="UM16" s="132"/>
      <c r="UN16" s="132"/>
      <c r="UO16" s="132"/>
      <c r="UP16" s="132"/>
      <c r="UQ16" s="132"/>
      <c r="UR16" s="132"/>
      <c r="US16" s="132"/>
      <c r="UT16" s="132"/>
      <c r="UU16" s="132"/>
      <c r="UV16" s="132"/>
      <c r="UW16" s="132"/>
      <c r="UX16" s="132"/>
      <c r="UY16" s="132"/>
      <c r="UZ16" s="132"/>
      <c r="VA16" s="132"/>
      <c r="VB16" s="132"/>
      <c r="VC16" s="132"/>
      <c r="VD16" s="132"/>
      <c r="VE16" s="132"/>
      <c r="VF16" s="132"/>
      <c r="VG16" s="132"/>
      <c r="VH16" s="132"/>
      <c r="VI16" s="132"/>
      <c r="VJ16" s="132"/>
      <c r="VK16" s="132"/>
      <c r="VL16" s="132"/>
      <c r="VM16" s="132"/>
      <c r="VN16" s="132"/>
      <c r="VO16" s="132"/>
      <c r="VP16" s="132"/>
      <c r="VQ16" s="132"/>
      <c r="VR16" s="132"/>
      <c r="VS16" s="132"/>
      <c r="VT16" s="132"/>
      <c r="VU16" s="132"/>
      <c r="VV16" s="132"/>
      <c r="VW16" s="132"/>
      <c r="VX16" s="132"/>
      <c r="VY16" s="132"/>
      <c r="VZ16" s="132"/>
      <c r="WA16" s="132"/>
      <c r="WB16" s="132"/>
      <c r="WC16" s="132"/>
      <c r="WD16" s="132"/>
      <c r="WE16" s="132"/>
      <c r="WF16" s="132"/>
      <c r="WG16" s="132"/>
      <c r="WH16" s="132"/>
      <c r="WI16" s="132"/>
      <c r="WJ16" s="132"/>
      <c r="WK16" s="132"/>
      <c r="WL16" s="132"/>
      <c r="WM16" s="132"/>
      <c r="WN16" s="132"/>
      <c r="WO16" s="132"/>
      <c r="WP16" s="132"/>
      <c r="WQ16" s="132"/>
      <c r="WR16" s="132"/>
      <c r="WS16" s="132"/>
      <c r="WT16" s="132"/>
      <c r="WU16" s="132"/>
      <c r="WV16" s="132"/>
      <c r="WW16" s="132"/>
      <c r="WX16" s="132"/>
      <c r="WY16" s="132"/>
      <c r="WZ16" s="132"/>
      <c r="XA16" s="132"/>
      <c r="XB16" s="132"/>
      <c r="XC16" s="132"/>
      <c r="XD16" s="132"/>
      <c r="XE16" s="132"/>
      <c r="XF16" s="132"/>
      <c r="XG16" s="132"/>
      <c r="XH16" s="132"/>
      <c r="XI16" s="132"/>
      <c r="XJ16" s="132"/>
      <c r="XK16" s="132"/>
      <c r="XL16" s="132"/>
      <c r="XM16" s="132"/>
      <c r="XN16" s="132"/>
      <c r="XO16" s="132"/>
      <c r="XP16" s="132"/>
      <c r="XQ16" s="132"/>
      <c r="XR16" s="132"/>
      <c r="XS16" s="132"/>
      <c r="XT16" s="132"/>
      <c r="XU16" s="132"/>
      <c r="XV16" s="132"/>
      <c r="XW16" s="132"/>
      <c r="XX16" s="132"/>
      <c r="XY16" s="132"/>
      <c r="XZ16" s="132"/>
      <c r="YA16" s="132"/>
      <c r="YB16" s="132"/>
      <c r="YC16" s="132"/>
      <c r="YD16" s="132"/>
      <c r="YE16" s="132"/>
      <c r="YF16" s="132"/>
      <c r="YG16" s="132"/>
      <c r="YH16" s="132"/>
      <c r="YI16" s="132"/>
      <c r="YJ16" s="132"/>
      <c r="YK16" s="132"/>
      <c r="YL16" s="132"/>
      <c r="YM16" s="132"/>
      <c r="YN16" s="132"/>
      <c r="YO16" s="132"/>
      <c r="YP16" s="132"/>
      <c r="YQ16" s="132"/>
      <c r="YR16" s="132"/>
      <c r="YS16" s="132"/>
      <c r="YT16" s="132"/>
      <c r="YU16" s="132"/>
      <c r="YV16" s="132"/>
      <c r="YW16" s="132"/>
      <c r="YX16" s="132"/>
      <c r="YY16" s="132"/>
      <c r="YZ16" s="132"/>
      <c r="ZA16" s="132"/>
      <c r="ZB16" s="132"/>
      <c r="ZC16" s="132"/>
      <c r="ZD16" s="132"/>
      <c r="ZE16" s="132"/>
      <c r="ZF16" s="132"/>
      <c r="ZG16" s="132"/>
      <c r="ZH16" s="132"/>
      <c r="ZI16" s="132"/>
      <c r="ZJ16" s="132"/>
      <c r="ZK16" s="132"/>
      <c r="ZL16" s="132"/>
      <c r="ZM16" s="132"/>
      <c r="ZN16" s="132"/>
      <c r="ZO16" s="132"/>
      <c r="ZP16" s="132"/>
      <c r="ZQ16" s="132"/>
      <c r="ZR16" s="132"/>
      <c r="ZS16" s="132"/>
      <c r="ZT16" s="132"/>
      <c r="ZU16" s="132"/>
      <c r="ZV16" s="132"/>
      <c r="ZW16" s="132"/>
      <c r="ZX16" s="132"/>
      <c r="ZY16" s="132"/>
      <c r="ZZ16" s="132"/>
      <c r="AAA16" s="132"/>
      <c r="AAB16" s="132"/>
      <c r="AAC16" s="132"/>
      <c r="AAD16" s="132"/>
      <c r="AAE16" s="132"/>
      <c r="AAF16" s="132"/>
      <c r="AAG16" s="132"/>
      <c r="AAH16" s="132"/>
      <c r="AAI16" s="132"/>
      <c r="AAJ16" s="132"/>
      <c r="AAK16" s="132"/>
      <c r="AAL16" s="132"/>
      <c r="AAM16" s="132"/>
      <c r="AAN16" s="132"/>
      <c r="AAO16" s="132"/>
      <c r="AAP16" s="132"/>
      <c r="AAQ16" s="132"/>
      <c r="AAR16" s="132"/>
      <c r="AAS16" s="132"/>
      <c r="AAT16" s="132"/>
      <c r="AAU16" s="132"/>
      <c r="AAV16" s="132"/>
      <c r="AAW16" s="132"/>
      <c r="AAX16" s="132"/>
    </row>
    <row r="17" spans="1:726" s="129" customFormat="1" ht="84.95" customHeight="1" thickBot="1">
      <c r="A17" s="520">
        <v>13</v>
      </c>
      <c r="B17" s="520"/>
      <c r="C17" s="521" t="s">
        <v>162</v>
      </c>
      <c r="D17" s="521"/>
      <c r="E17" s="522"/>
      <c r="F17" s="522"/>
      <c r="G17" s="522"/>
      <c r="H17" s="523"/>
      <c r="I17" s="520"/>
      <c r="J17" s="521"/>
      <c r="K17" s="524"/>
      <c r="L17" s="521" t="s">
        <v>268</v>
      </c>
      <c r="M17" s="521" t="s">
        <v>369</v>
      </c>
      <c r="N17" s="521" t="s">
        <v>367</v>
      </c>
      <c r="O17" s="521" t="s">
        <v>367</v>
      </c>
      <c r="P17" s="521" t="s">
        <v>368</v>
      </c>
      <c r="Q17" s="521" t="s">
        <v>368</v>
      </c>
      <c r="R17" s="525"/>
      <c r="S17" s="132"/>
      <c r="T17" s="132"/>
      <c r="U17" s="132"/>
      <c r="V17" s="132"/>
      <c r="W17" s="132"/>
      <c r="X17" s="132"/>
      <c r="Y17" s="132"/>
      <c r="Z17" s="132"/>
      <c r="AA17" s="132"/>
      <c r="AB17" s="132"/>
      <c r="AC17" s="132"/>
      <c r="AD17" s="132"/>
      <c r="AE17" s="132"/>
      <c r="AF17" s="132"/>
      <c r="AG17" s="132"/>
      <c r="AH17" s="132"/>
      <c r="AI17" s="132"/>
      <c r="AJ17" s="132"/>
      <c r="AK17" s="132"/>
      <c r="AL17" s="132"/>
      <c r="AM17" s="132"/>
      <c r="AN17" s="132"/>
      <c r="AO17" s="132"/>
      <c r="AP17" s="132"/>
      <c r="AQ17" s="132"/>
      <c r="AR17" s="132"/>
      <c r="AS17" s="132"/>
      <c r="AT17" s="132"/>
      <c r="AU17" s="132"/>
      <c r="AV17" s="132"/>
      <c r="AW17" s="132"/>
      <c r="AX17" s="132"/>
      <c r="AY17" s="132"/>
      <c r="AZ17" s="132"/>
      <c r="BA17" s="132"/>
      <c r="BB17" s="132"/>
      <c r="BC17" s="132"/>
      <c r="BD17" s="132"/>
      <c r="BE17" s="132"/>
      <c r="BF17" s="132"/>
      <c r="BG17" s="132"/>
      <c r="BH17" s="132"/>
      <c r="BI17" s="132"/>
      <c r="BJ17" s="263"/>
      <c r="BK17" s="132"/>
      <c r="BL17" s="132"/>
      <c r="BM17" s="132"/>
      <c r="BN17" s="132"/>
      <c r="BO17" s="132"/>
      <c r="BP17" s="132"/>
      <c r="BQ17" s="132"/>
      <c r="BR17" s="132"/>
      <c r="BS17" s="132"/>
      <c r="BT17" s="132"/>
      <c r="BU17" s="132"/>
      <c r="BV17" s="132"/>
      <c r="BW17" s="132"/>
      <c r="BX17" s="132"/>
      <c r="BY17" s="132"/>
      <c r="BZ17" s="132"/>
      <c r="CA17" s="132"/>
      <c r="CB17" s="132"/>
      <c r="CC17" s="132"/>
      <c r="CD17" s="132"/>
      <c r="CE17" s="132"/>
      <c r="CF17" s="132"/>
      <c r="CG17" s="132"/>
      <c r="CH17" s="132"/>
      <c r="CI17" s="132"/>
      <c r="CJ17" s="132"/>
      <c r="CK17" s="132"/>
      <c r="CL17" s="132"/>
      <c r="CM17" s="132"/>
      <c r="CN17" s="132"/>
      <c r="CO17" s="132"/>
      <c r="CP17" s="132"/>
      <c r="CQ17" s="132"/>
      <c r="CR17" s="132"/>
      <c r="CS17" s="132"/>
      <c r="CT17" s="132"/>
      <c r="CU17" s="132"/>
      <c r="CV17" s="132"/>
      <c r="CW17" s="132"/>
      <c r="CX17" s="132"/>
      <c r="CY17" s="132"/>
      <c r="CZ17" s="132"/>
      <c r="DA17" s="132"/>
      <c r="DB17" s="132"/>
      <c r="DC17" s="132"/>
      <c r="DD17" s="132"/>
      <c r="DE17" s="132"/>
      <c r="DF17" s="132"/>
      <c r="DG17" s="132"/>
      <c r="DH17" s="132"/>
      <c r="DI17" s="132"/>
      <c r="DJ17" s="263"/>
      <c r="DK17" s="132"/>
      <c r="DL17" s="132"/>
      <c r="DM17" s="132"/>
      <c r="DN17" s="132"/>
      <c r="DO17" s="132"/>
      <c r="DP17" s="132"/>
      <c r="DQ17" s="132"/>
      <c r="DR17" s="132"/>
      <c r="DS17" s="132"/>
      <c r="DT17" s="132"/>
      <c r="DU17" s="132"/>
      <c r="DV17" s="132"/>
      <c r="DW17" s="132"/>
      <c r="DX17" s="132"/>
      <c r="DY17" s="132"/>
      <c r="DZ17" s="132"/>
      <c r="EA17" s="132"/>
      <c r="EB17" s="132"/>
      <c r="EC17" s="132"/>
      <c r="ED17" s="132"/>
      <c r="EE17" s="132"/>
      <c r="EF17" s="132"/>
      <c r="EG17" s="132"/>
      <c r="EH17" s="132"/>
      <c r="EI17" s="132"/>
      <c r="EJ17" s="132"/>
      <c r="EK17" s="132"/>
      <c r="EL17" s="132"/>
      <c r="EM17" s="132"/>
      <c r="EN17" s="132"/>
      <c r="EO17" s="132"/>
      <c r="EP17" s="132"/>
      <c r="EQ17" s="132"/>
      <c r="ER17" s="132"/>
      <c r="ES17" s="132"/>
      <c r="ET17" s="132"/>
      <c r="EU17" s="132"/>
      <c r="EV17" s="132"/>
      <c r="EW17" s="132"/>
      <c r="EX17" s="132"/>
      <c r="EY17" s="132"/>
      <c r="EZ17" s="132"/>
      <c r="FA17" s="132"/>
      <c r="FB17" s="132"/>
      <c r="FC17" s="132"/>
      <c r="FD17" s="132"/>
      <c r="FE17" s="132"/>
      <c r="FF17" s="132"/>
      <c r="FG17" s="132"/>
      <c r="FH17" s="132"/>
      <c r="FI17" s="132"/>
      <c r="FJ17" s="132"/>
      <c r="FK17" s="132"/>
      <c r="FL17" s="132"/>
      <c r="FM17" s="132"/>
      <c r="FN17" s="132"/>
      <c r="FO17" s="132"/>
      <c r="FP17" s="132"/>
      <c r="FQ17" s="132"/>
      <c r="FR17" s="132"/>
      <c r="FS17" s="132"/>
      <c r="FT17" s="132"/>
      <c r="FU17" s="132"/>
      <c r="FV17" s="132"/>
      <c r="FW17" s="132"/>
      <c r="FX17" s="132"/>
      <c r="FY17" s="132"/>
      <c r="FZ17" s="132"/>
      <c r="GA17" s="132"/>
      <c r="GB17" s="132"/>
      <c r="GC17" s="132"/>
      <c r="GD17" s="132"/>
      <c r="GE17" s="132"/>
      <c r="GF17" s="132"/>
      <c r="GG17" s="132"/>
      <c r="GH17" s="132"/>
      <c r="GI17" s="132"/>
      <c r="GJ17" s="132"/>
      <c r="GK17" s="132"/>
      <c r="GL17" s="132"/>
      <c r="GM17" s="132"/>
      <c r="GN17" s="132"/>
      <c r="GO17" s="132"/>
      <c r="GP17" s="132"/>
      <c r="GQ17" s="132"/>
      <c r="GR17" s="132"/>
      <c r="GS17" s="132"/>
      <c r="GT17" s="132"/>
      <c r="GU17" s="132"/>
      <c r="GV17" s="132"/>
      <c r="GW17" s="132"/>
      <c r="GX17" s="132"/>
      <c r="GY17" s="132"/>
      <c r="GZ17" s="132"/>
      <c r="HA17" s="132"/>
      <c r="HB17" s="132"/>
      <c r="HC17" s="132"/>
      <c r="HD17" s="132"/>
      <c r="HE17" s="132"/>
      <c r="HF17" s="132"/>
      <c r="HG17" s="132"/>
      <c r="HH17" s="132"/>
      <c r="HI17" s="132"/>
      <c r="HJ17" s="132"/>
      <c r="HK17" s="132"/>
      <c r="HL17" s="132"/>
      <c r="HM17" s="132"/>
      <c r="HN17" s="132"/>
      <c r="HO17" s="132"/>
      <c r="HP17" s="132"/>
      <c r="HQ17" s="132"/>
      <c r="HR17" s="132"/>
      <c r="HS17" s="132"/>
      <c r="HT17" s="132"/>
      <c r="HU17" s="132"/>
      <c r="HV17" s="132"/>
      <c r="HW17" s="132"/>
      <c r="HX17" s="132"/>
      <c r="HY17" s="132"/>
      <c r="HZ17" s="132"/>
      <c r="IA17" s="132"/>
      <c r="IB17" s="132"/>
      <c r="IC17" s="132"/>
      <c r="ID17" s="132"/>
      <c r="IE17" s="132"/>
      <c r="IF17" s="132"/>
      <c r="IG17" s="132"/>
      <c r="IH17" s="132"/>
      <c r="II17" s="132"/>
      <c r="IJ17" s="132"/>
      <c r="IK17" s="132"/>
      <c r="IL17" s="132"/>
      <c r="IM17" s="132"/>
      <c r="IN17" s="132"/>
      <c r="IO17" s="132"/>
      <c r="IP17" s="132"/>
      <c r="IQ17" s="132"/>
      <c r="IR17" s="132"/>
      <c r="IS17" s="132"/>
      <c r="IT17" s="132"/>
      <c r="IU17" s="132"/>
      <c r="IV17" s="132"/>
      <c r="IW17" s="132"/>
      <c r="IX17" s="132"/>
      <c r="IY17" s="132"/>
      <c r="IZ17" s="132"/>
      <c r="JA17" s="132"/>
      <c r="JB17" s="132"/>
      <c r="JC17" s="132"/>
      <c r="JD17" s="132"/>
      <c r="JE17" s="132"/>
      <c r="JF17" s="132"/>
      <c r="JG17" s="132"/>
      <c r="JH17" s="132"/>
      <c r="JI17" s="132"/>
      <c r="JJ17" s="132"/>
      <c r="JK17" s="132"/>
      <c r="JL17" s="132"/>
      <c r="JM17" s="132"/>
      <c r="JN17" s="132"/>
      <c r="JO17" s="132"/>
      <c r="JP17" s="132"/>
      <c r="JQ17" s="132"/>
      <c r="JR17" s="132"/>
      <c r="JS17" s="132"/>
      <c r="JT17" s="132"/>
      <c r="JU17" s="132"/>
      <c r="JV17" s="132"/>
      <c r="JW17" s="132"/>
      <c r="JX17" s="132"/>
      <c r="JY17" s="132"/>
      <c r="JZ17" s="132"/>
      <c r="KA17" s="132"/>
      <c r="KB17" s="132"/>
      <c r="KC17" s="132"/>
      <c r="KD17" s="132"/>
      <c r="KE17" s="132"/>
      <c r="KF17" s="132"/>
      <c r="KG17" s="132"/>
      <c r="KH17" s="132"/>
      <c r="KI17" s="132"/>
      <c r="KJ17" s="132"/>
      <c r="KK17" s="132"/>
      <c r="KL17" s="132"/>
      <c r="KM17" s="132"/>
      <c r="KN17" s="132"/>
      <c r="KO17" s="132"/>
      <c r="KP17" s="132"/>
      <c r="KQ17" s="132"/>
      <c r="KR17" s="132"/>
      <c r="KS17" s="132"/>
      <c r="KT17" s="132"/>
      <c r="KU17" s="132"/>
      <c r="KV17" s="132"/>
      <c r="KW17" s="132"/>
      <c r="KX17" s="132"/>
      <c r="KY17" s="132"/>
      <c r="KZ17" s="132"/>
      <c r="LA17" s="132"/>
      <c r="LB17" s="132"/>
      <c r="LC17" s="132"/>
      <c r="LD17" s="132"/>
      <c r="LE17" s="132"/>
      <c r="LF17" s="132"/>
      <c r="LG17" s="132"/>
      <c r="LH17" s="132"/>
      <c r="LI17" s="132"/>
      <c r="LJ17" s="132"/>
      <c r="LK17" s="132"/>
      <c r="LL17" s="132"/>
      <c r="LM17" s="132"/>
      <c r="LN17" s="132"/>
      <c r="LO17" s="132"/>
      <c r="LP17" s="132"/>
      <c r="LQ17" s="132"/>
      <c r="LR17" s="132"/>
      <c r="LS17" s="132"/>
      <c r="LT17" s="132"/>
      <c r="LU17" s="132"/>
      <c r="LV17" s="132"/>
      <c r="LW17" s="132"/>
      <c r="LX17" s="132"/>
      <c r="LY17" s="132"/>
      <c r="LZ17" s="132"/>
      <c r="MA17" s="132"/>
      <c r="MB17" s="132"/>
      <c r="MC17" s="132"/>
      <c r="MD17" s="132"/>
      <c r="ME17" s="132"/>
      <c r="MF17" s="132"/>
      <c r="MG17" s="132"/>
      <c r="MH17" s="132"/>
      <c r="MI17" s="132"/>
      <c r="MJ17" s="132"/>
      <c r="MK17" s="132"/>
      <c r="ML17" s="132"/>
      <c r="MM17" s="132"/>
      <c r="MN17" s="132"/>
      <c r="MO17" s="132"/>
      <c r="MP17" s="132"/>
      <c r="MQ17" s="132"/>
      <c r="MR17" s="132"/>
      <c r="MS17" s="132"/>
      <c r="MT17" s="132"/>
      <c r="MU17" s="132"/>
      <c r="MV17" s="132"/>
      <c r="MW17" s="132"/>
      <c r="MX17" s="132"/>
      <c r="MY17" s="132"/>
      <c r="MZ17" s="132"/>
      <c r="NA17" s="132"/>
      <c r="NB17" s="132"/>
      <c r="NC17" s="132"/>
      <c r="ND17" s="132"/>
      <c r="NE17" s="132"/>
      <c r="NF17" s="132"/>
      <c r="NG17" s="132"/>
      <c r="NH17" s="132"/>
      <c r="NI17" s="132"/>
      <c r="NJ17" s="132"/>
      <c r="NK17" s="132"/>
      <c r="NL17" s="132"/>
      <c r="NM17" s="132"/>
      <c r="NN17" s="132"/>
      <c r="NO17" s="132"/>
      <c r="NP17" s="132"/>
      <c r="NQ17" s="132"/>
      <c r="NR17" s="132"/>
      <c r="NS17" s="132"/>
      <c r="NT17" s="132"/>
      <c r="NU17" s="132"/>
      <c r="NV17" s="132"/>
      <c r="NW17" s="132"/>
      <c r="NX17" s="132"/>
      <c r="NY17" s="132"/>
      <c r="NZ17" s="132"/>
      <c r="OA17" s="132"/>
      <c r="OB17" s="132"/>
      <c r="OC17" s="132"/>
      <c r="OD17" s="132"/>
      <c r="OE17" s="132"/>
      <c r="OF17" s="132"/>
      <c r="OG17" s="132"/>
      <c r="OH17" s="132"/>
      <c r="OI17" s="132"/>
      <c r="OJ17" s="132"/>
      <c r="OK17" s="132"/>
      <c r="OL17" s="132"/>
      <c r="OM17" s="132"/>
      <c r="ON17" s="132"/>
      <c r="OO17" s="132"/>
      <c r="OP17" s="132"/>
      <c r="OQ17" s="132"/>
      <c r="OR17" s="132"/>
      <c r="OS17" s="132"/>
      <c r="OT17" s="132"/>
      <c r="OU17" s="132"/>
      <c r="OV17" s="132"/>
      <c r="OW17" s="132"/>
      <c r="OX17" s="132"/>
      <c r="OY17" s="132"/>
      <c r="OZ17" s="132"/>
      <c r="PA17" s="132"/>
      <c r="PB17" s="132"/>
      <c r="PC17" s="132"/>
      <c r="PD17" s="132"/>
      <c r="PE17" s="132"/>
      <c r="PF17" s="132"/>
      <c r="PG17" s="132"/>
      <c r="PH17" s="132"/>
      <c r="PI17" s="132"/>
      <c r="PJ17" s="132"/>
      <c r="PK17" s="132"/>
      <c r="PL17" s="132"/>
      <c r="PM17" s="132"/>
      <c r="PN17" s="132"/>
      <c r="PO17" s="132"/>
      <c r="PP17" s="132"/>
      <c r="PQ17" s="132"/>
      <c r="PR17" s="132"/>
      <c r="PS17" s="132"/>
      <c r="PT17" s="132"/>
      <c r="PU17" s="132"/>
      <c r="PV17" s="132"/>
      <c r="PW17" s="132"/>
      <c r="PX17" s="132"/>
      <c r="PY17" s="132"/>
      <c r="PZ17" s="132"/>
      <c r="QA17" s="132"/>
      <c r="QB17" s="132"/>
      <c r="QC17" s="132"/>
      <c r="QD17" s="132"/>
      <c r="QE17" s="132"/>
      <c r="QF17" s="132"/>
      <c r="QG17" s="132"/>
      <c r="QH17" s="132"/>
      <c r="QI17" s="132"/>
      <c r="QJ17" s="132"/>
      <c r="QK17" s="132"/>
      <c r="QL17" s="132"/>
      <c r="QM17" s="132"/>
      <c r="QN17" s="132"/>
      <c r="QO17" s="132"/>
      <c r="QP17" s="132"/>
      <c r="QQ17" s="132"/>
      <c r="QR17" s="132"/>
      <c r="QS17" s="132"/>
      <c r="QT17" s="132"/>
      <c r="QU17" s="132"/>
      <c r="QV17" s="132"/>
      <c r="QW17" s="132"/>
      <c r="QX17" s="132"/>
      <c r="QY17" s="132"/>
      <c r="QZ17" s="132"/>
      <c r="RA17" s="132"/>
      <c r="RB17" s="132"/>
      <c r="RC17" s="132"/>
      <c r="RD17" s="132"/>
      <c r="RE17" s="132"/>
      <c r="RF17" s="132"/>
      <c r="RG17" s="132"/>
      <c r="RH17" s="132"/>
      <c r="RI17" s="132"/>
      <c r="RJ17" s="132"/>
      <c r="RK17" s="132"/>
      <c r="RL17" s="132"/>
      <c r="RM17" s="132"/>
      <c r="RN17" s="132"/>
      <c r="RO17" s="132"/>
      <c r="RP17" s="132"/>
      <c r="RQ17" s="132"/>
      <c r="RR17" s="132"/>
      <c r="RS17" s="132"/>
      <c r="RT17" s="132"/>
      <c r="RU17" s="132"/>
      <c r="RV17" s="132"/>
      <c r="RW17" s="132"/>
      <c r="RX17" s="132"/>
      <c r="RY17" s="132"/>
      <c r="RZ17" s="132"/>
      <c r="SA17" s="132"/>
      <c r="SB17" s="132"/>
      <c r="SC17" s="132"/>
      <c r="SD17" s="132"/>
      <c r="SE17" s="132"/>
      <c r="SF17" s="132"/>
      <c r="SG17" s="132"/>
      <c r="SH17" s="132"/>
      <c r="SI17" s="132"/>
      <c r="SJ17" s="132"/>
      <c r="SK17" s="132"/>
      <c r="SL17" s="132"/>
      <c r="SM17" s="132"/>
      <c r="SN17" s="132"/>
      <c r="SO17" s="132"/>
      <c r="SP17" s="132"/>
      <c r="SQ17" s="132"/>
      <c r="SR17" s="132"/>
      <c r="SS17" s="132"/>
      <c r="ST17" s="132"/>
      <c r="SU17" s="132"/>
      <c r="SV17" s="132"/>
      <c r="SW17" s="132"/>
      <c r="SX17" s="132"/>
      <c r="SY17" s="132"/>
      <c r="SZ17" s="132"/>
      <c r="TA17" s="132"/>
      <c r="TB17" s="132"/>
      <c r="TC17" s="132"/>
      <c r="TD17" s="132"/>
      <c r="TE17" s="132"/>
      <c r="TF17" s="132"/>
      <c r="TG17" s="132"/>
      <c r="TH17" s="132"/>
      <c r="TI17" s="132"/>
      <c r="TJ17" s="132"/>
      <c r="TK17" s="132"/>
      <c r="TL17" s="132"/>
      <c r="TM17" s="132"/>
      <c r="TN17" s="132"/>
      <c r="TO17" s="132"/>
      <c r="TP17" s="132"/>
      <c r="TQ17" s="132"/>
      <c r="TR17" s="132"/>
      <c r="TS17" s="132"/>
      <c r="TT17" s="132"/>
      <c r="TU17" s="132"/>
      <c r="TV17" s="132"/>
      <c r="TW17" s="132"/>
      <c r="TX17" s="132"/>
      <c r="TY17" s="132"/>
      <c r="TZ17" s="132"/>
      <c r="UA17" s="132"/>
      <c r="UB17" s="132"/>
      <c r="UC17" s="132"/>
      <c r="UD17" s="132"/>
      <c r="UE17" s="132"/>
      <c r="UF17" s="132"/>
      <c r="UG17" s="132"/>
      <c r="UH17" s="132"/>
      <c r="UI17" s="132"/>
      <c r="UJ17" s="132"/>
      <c r="UK17" s="132"/>
      <c r="UL17" s="132"/>
      <c r="UM17" s="132"/>
      <c r="UN17" s="132"/>
      <c r="UO17" s="132"/>
      <c r="UP17" s="132"/>
      <c r="UQ17" s="132"/>
      <c r="UR17" s="132"/>
      <c r="US17" s="132"/>
      <c r="UT17" s="132"/>
      <c r="UU17" s="132"/>
      <c r="UV17" s="132"/>
      <c r="UW17" s="132"/>
      <c r="UX17" s="132"/>
      <c r="UY17" s="132"/>
      <c r="UZ17" s="132"/>
      <c r="VA17" s="132"/>
      <c r="VB17" s="132"/>
      <c r="VC17" s="132"/>
      <c r="VD17" s="132"/>
      <c r="VE17" s="132"/>
      <c r="VF17" s="132"/>
      <c r="VG17" s="132"/>
      <c r="VH17" s="132"/>
      <c r="VI17" s="132"/>
      <c r="VJ17" s="132"/>
      <c r="VK17" s="132"/>
      <c r="VL17" s="132"/>
      <c r="VM17" s="132"/>
      <c r="VN17" s="132"/>
      <c r="VO17" s="132"/>
      <c r="VP17" s="132"/>
      <c r="VQ17" s="132"/>
      <c r="VR17" s="132"/>
      <c r="VS17" s="132"/>
      <c r="VT17" s="132"/>
      <c r="VU17" s="132"/>
      <c r="VV17" s="132"/>
      <c r="VW17" s="132"/>
      <c r="VX17" s="132"/>
      <c r="VY17" s="132"/>
      <c r="VZ17" s="132"/>
      <c r="WA17" s="132"/>
      <c r="WB17" s="132"/>
      <c r="WC17" s="132"/>
      <c r="WD17" s="132"/>
      <c r="WE17" s="132"/>
      <c r="WF17" s="132"/>
      <c r="WG17" s="132"/>
      <c r="WH17" s="132"/>
      <c r="WI17" s="132"/>
      <c r="WJ17" s="132"/>
      <c r="WK17" s="132"/>
      <c r="WL17" s="132"/>
      <c r="WM17" s="132"/>
      <c r="WN17" s="132"/>
      <c r="WO17" s="132"/>
      <c r="WP17" s="132"/>
      <c r="WQ17" s="132"/>
      <c r="WR17" s="132"/>
      <c r="WS17" s="132"/>
      <c r="WT17" s="132"/>
      <c r="WU17" s="132"/>
      <c r="WV17" s="132"/>
      <c r="WW17" s="132"/>
      <c r="WX17" s="132"/>
      <c r="WY17" s="132"/>
      <c r="WZ17" s="132"/>
      <c r="XA17" s="132"/>
      <c r="XB17" s="132"/>
      <c r="XC17" s="132"/>
      <c r="XD17" s="132"/>
      <c r="XE17" s="132"/>
      <c r="XF17" s="132"/>
      <c r="XG17" s="132"/>
      <c r="XH17" s="132"/>
      <c r="XI17" s="132"/>
      <c r="XJ17" s="132"/>
      <c r="XK17" s="132"/>
      <c r="XL17" s="132"/>
      <c r="XM17" s="132"/>
      <c r="XN17" s="132"/>
      <c r="XO17" s="132"/>
      <c r="XP17" s="132"/>
      <c r="XQ17" s="132"/>
      <c r="XR17" s="132"/>
      <c r="XS17" s="132"/>
      <c r="XT17" s="132"/>
      <c r="XU17" s="132"/>
      <c r="XV17" s="132"/>
      <c r="XW17" s="132"/>
      <c r="XX17" s="132"/>
      <c r="XY17" s="132"/>
      <c r="XZ17" s="132"/>
      <c r="YA17" s="132"/>
      <c r="YB17" s="132"/>
      <c r="YC17" s="132"/>
      <c r="YD17" s="132"/>
      <c r="YE17" s="132"/>
      <c r="YF17" s="132"/>
      <c r="YG17" s="132"/>
      <c r="YH17" s="132"/>
      <c r="YI17" s="132"/>
      <c r="YJ17" s="132"/>
      <c r="YK17" s="132"/>
      <c r="YL17" s="132"/>
      <c r="YM17" s="132"/>
      <c r="YN17" s="132"/>
      <c r="YO17" s="132"/>
      <c r="YP17" s="132"/>
      <c r="YQ17" s="132"/>
      <c r="YR17" s="132"/>
      <c r="YS17" s="132"/>
      <c r="YT17" s="132"/>
      <c r="YU17" s="132"/>
      <c r="YV17" s="132"/>
      <c r="YW17" s="132"/>
      <c r="YX17" s="132"/>
      <c r="YY17" s="132"/>
      <c r="YZ17" s="132"/>
      <c r="ZA17" s="132"/>
      <c r="ZB17" s="132"/>
      <c r="ZC17" s="132"/>
      <c r="ZD17" s="132"/>
      <c r="ZE17" s="132"/>
      <c r="ZF17" s="132"/>
      <c r="ZG17" s="132"/>
      <c r="ZH17" s="132"/>
      <c r="ZI17" s="132"/>
      <c r="ZJ17" s="132"/>
      <c r="ZK17" s="132"/>
      <c r="ZL17" s="132"/>
      <c r="ZM17" s="132"/>
      <c r="ZN17" s="132"/>
      <c r="ZO17" s="132"/>
      <c r="ZP17" s="132"/>
      <c r="ZQ17" s="132"/>
      <c r="ZR17" s="132"/>
      <c r="ZS17" s="132"/>
      <c r="ZT17" s="132"/>
      <c r="ZU17" s="132"/>
      <c r="ZV17" s="132"/>
      <c r="ZW17" s="132"/>
      <c r="ZX17" s="132"/>
      <c r="ZY17" s="132"/>
      <c r="ZZ17" s="132"/>
      <c r="AAA17" s="132"/>
      <c r="AAB17" s="132"/>
      <c r="AAC17" s="132"/>
      <c r="AAD17" s="132"/>
      <c r="AAE17" s="132"/>
      <c r="AAF17" s="132"/>
      <c r="AAG17" s="132"/>
      <c r="AAH17" s="132"/>
      <c r="AAI17" s="132"/>
      <c r="AAJ17" s="132"/>
      <c r="AAK17" s="132"/>
      <c r="AAL17" s="132"/>
      <c r="AAM17" s="132"/>
      <c r="AAN17" s="132"/>
      <c r="AAO17" s="132"/>
      <c r="AAP17" s="132"/>
      <c r="AAQ17" s="132"/>
      <c r="AAR17" s="132"/>
      <c r="AAS17" s="132"/>
      <c r="AAT17" s="132"/>
      <c r="AAU17" s="132"/>
      <c r="AAV17" s="132"/>
      <c r="AAW17" s="132"/>
      <c r="AAX17" s="132"/>
    </row>
    <row r="18" spans="1:726" s="1" customFormat="1" ht="84.95" customHeight="1" thickBot="1">
      <c r="A18" s="520">
        <v>14</v>
      </c>
      <c r="B18" s="520"/>
      <c r="C18" s="521" t="s">
        <v>162</v>
      </c>
      <c r="D18" s="521"/>
      <c r="E18" s="522"/>
      <c r="F18" s="522"/>
      <c r="G18" s="522"/>
      <c r="H18" s="523"/>
      <c r="I18" s="520"/>
      <c r="J18" s="521"/>
      <c r="K18" s="524"/>
      <c r="L18" s="521" t="s">
        <v>268</v>
      </c>
      <c r="M18" s="521" t="s">
        <v>369</v>
      </c>
      <c r="N18" s="521" t="s">
        <v>367</v>
      </c>
      <c r="O18" s="521" t="s">
        <v>367</v>
      </c>
      <c r="P18" s="521" t="s">
        <v>368</v>
      </c>
      <c r="Q18" s="521" t="s">
        <v>368</v>
      </c>
      <c r="R18" s="525"/>
      <c r="S18" s="132"/>
      <c r="T18" s="132"/>
      <c r="U18" s="132"/>
      <c r="V18" s="132"/>
      <c r="W18" s="132"/>
      <c r="X18" s="132"/>
      <c r="Y18" s="132"/>
      <c r="Z18" s="132"/>
      <c r="AA18" s="132"/>
      <c r="AB18" s="132"/>
      <c r="AC18" s="132"/>
      <c r="AD18" s="132"/>
      <c r="AE18" s="132"/>
      <c r="AF18" s="132"/>
      <c r="AG18" s="132"/>
      <c r="AH18" s="132"/>
      <c r="AI18" s="132"/>
      <c r="AJ18" s="132"/>
      <c r="AK18" s="132"/>
      <c r="AL18" s="132"/>
      <c r="AM18" s="132"/>
      <c r="AN18" s="132"/>
      <c r="AO18" s="132"/>
      <c r="AP18" s="132"/>
      <c r="AQ18" s="132"/>
      <c r="AR18" s="132"/>
      <c r="AS18" s="132"/>
      <c r="AT18" s="132"/>
      <c r="AU18" s="132"/>
      <c r="AV18" s="132"/>
      <c r="AW18" s="132"/>
      <c r="AX18" s="132"/>
      <c r="AY18" s="132"/>
      <c r="AZ18" s="132"/>
      <c r="BA18" s="132"/>
      <c r="BB18" s="132"/>
      <c r="BC18" s="132"/>
      <c r="BD18" s="132"/>
      <c r="BE18" s="132"/>
      <c r="BF18" s="132"/>
      <c r="BG18" s="132"/>
      <c r="BH18" s="132"/>
      <c r="BI18" s="132"/>
      <c r="BJ18" s="263"/>
      <c r="BK18" s="132"/>
      <c r="BL18" s="132"/>
      <c r="BM18" s="132"/>
      <c r="BN18" s="132"/>
      <c r="BO18" s="132"/>
      <c r="BP18" s="132"/>
      <c r="BQ18" s="132"/>
      <c r="BR18" s="132"/>
      <c r="BS18" s="132"/>
      <c r="BT18" s="132"/>
      <c r="BU18" s="132"/>
      <c r="BV18" s="132"/>
      <c r="BW18" s="132"/>
      <c r="BX18" s="132"/>
      <c r="BY18" s="132"/>
      <c r="BZ18" s="132"/>
      <c r="CA18" s="132"/>
      <c r="CB18" s="132"/>
      <c r="CC18" s="132"/>
      <c r="CD18" s="132"/>
      <c r="CE18" s="132"/>
      <c r="CF18" s="132"/>
      <c r="CG18" s="132"/>
      <c r="CH18" s="132"/>
      <c r="CI18" s="132"/>
      <c r="CJ18" s="132"/>
      <c r="CK18" s="132"/>
      <c r="CL18" s="132"/>
      <c r="CM18" s="132"/>
      <c r="CN18" s="132"/>
      <c r="CO18" s="132"/>
      <c r="CP18" s="132"/>
      <c r="CQ18" s="132"/>
      <c r="CR18" s="132"/>
      <c r="CS18" s="132"/>
      <c r="CT18" s="132"/>
      <c r="CU18" s="132"/>
      <c r="CV18" s="132"/>
      <c r="CW18" s="132"/>
      <c r="CX18" s="132"/>
      <c r="CY18" s="132"/>
      <c r="CZ18" s="132"/>
      <c r="DA18" s="132"/>
      <c r="DB18" s="132"/>
      <c r="DC18" s="132"/>
      <c r="DD18" s="132"/>
      <c r="DE18" s="132"/>
      <c r="DF18" s="132"/>
      <c r="DG18" s="132"/>
      <c r="DH18" s="132"/>
      <c r="DI18" s="132"/>
      <c r="DJ18" s="263"/>
      <c r="DK18" s="132"/>
      <c r="DL18" s="132"/>
      <c r="DM18" s="132"/>
      <c r="DN18" s="132"/>
      <c r="DO18" s="132"/>
      <c r="DP18" s="132"/>
      <c r="DQ18" s="132"/>
      <c r="DR18" s="132"/>
      <c r="DS18" s="132"/>
      <c r="DT18" s="132"/>
      <c r="DU18" s="132"/>
      <c r="DV18" s="132"/>
      <c r="DW18" s="132"/>
      <c r="DX18" s="132"/>
      <c r="DY18" s="132"/>
      <c r="DZ18" s="132"/>
      <c r="EA18" s="132"/>
      <c r="EB18" s="132"/>
      <c r="EC18" s="132"/>
      <c r="ED18" s="132"/>
      <c r="EE18" s="132"/>
      <c r="EF18" s="132"/>
      <c r="EG18" s="132"/>
      <c r="EH18" s="132"/>
      <c r="EI18" s="132"/>
      <c r="EJ18" s="132"/>
      <c r="EK18" s="132"/>
      <c r="EL18" s="132"/>
      <c r="EM18" s="132"/>
      <c r="EN18" s="132"/>
      <c r="EO18" s="132"/>
      <c r="EP18" s="132"/>
      <c r="EQ18" s="132"/>
      <c r="ER18" s="132"/>
      <c r="ES18" s="132"/>
      <c r="ET18" s="132"/>
      <c r="EU18" s="132"/>
      <c r="EV18" s="132"/>
      <c r="EW18" s="132"/>
      <c r="EX18" s="132"/>
      <c r="EY18" s="132"/>
      <c r="EZ18" s="132"/>
      <c r="FA18" s="132"/>
      <c r="FB18" s="132"/>
      <c r="FC18" s="132"/>
      <c r="FD18" s="132"/>
      <c r="FE18" s="132"/>
      <c r="FF18" s="132"/>
      <c r="FG18" s="132"/>
      <c r="FH18" s="132"/>
      <c r="FI18" s="132"/>
      <c r="FJ18" s="132"/>
      <c r="FK18" s="132"/>
      <c r="FL18" s="132"/>
      <c r="FM18" s="132"/>
      <c r="FN18" s="132"/>
      <c r="FO18" s="132"/>
      <c r="FP18" s="132"/>
      <c r="FQ18" s="132"/>
      <c r="FR18" s="132"/>
      <c r="FS18" s="132"/>
      <c r="FT18" s="132"/>
      <c r="FU18" s="132"/>
      <c r="FV18" s="132"/>
      <c r="FW18" s="132"/>
      <c r="FX18" s="132"/>
      <c r="FY18" s="132"/>
      <c r="FZ18" s="132"/>
      <c r="GA18" s="132"/>
      <c r="GB18" s="132"/>
      <c r="GC18" s="132"/>
      <c r="GD18" s="132"/>
      <c r="GE18" s="132"/>
      <c r="GF18" s="132"/>
      <c r="GG18" s="132"/>
      <c r="GH18" s="132"/>
      <c r="GI18" s="132"/>
      <c r="GJ18" s="132"/>
      <c r="GK18" s="132"/>
      <c r="GL18" s="132"/>
      <c r="GM18" s="132"/>
      <c r="GN18" s="132"/>
      <c r="GO18" s="132"/>
      <c r="GP18" s="132"/>
      <c r="GQ18" s="132"/>
      <c r="GR18" s="132"/>
      <c r="GS18" s="132"/>
      <c r="GT18" s="132"/>
      <c r="GU18" s="132"/>
      <c r="GV18" s="132"/>
      <c r="GW18" s="132"/>
      <c r="GX18" s="132"/>
      <c r="GY18" s="132"/>
      <c r="GZ18" s="132"/>
      <c r="HA18" s="132"/>
      <c r="HB18" s="132"/>
      <c r="HC18" s="132"/>
      <c r="HD18" s="132"/>
      <c r="HE18" s="132"/>
      <c r="HF18" s="132"/>
      <c r="HG18" s="132"/>
      <c r="HH18" s="132"/>
      <c r="HI18" s="132"/>
      <c r="HJ18" s="132"/>
      <c r="HK18" s="132"/>
      <c r="HL18" s="132"/>
      <c r="HM18" s="132"/>
      <c r="HN18" s="132"/>
      <c r="HO18" s="132"/>
      <c r="HP18" s="132"/>
      <c r="HQ18" s="132"/>
      <c r="HR18" s="132"/>
      <c r="HS18" s="132"/>
      <c r="HT18" s="132"/>
      <c r="HU18" s="132"/>
      <c r="HV18" s="132"/>
      <c r="HW18" s="132"/>
      <c r="HX18" s="132"/>
      <c r="HY18" s="132"/>
      <c r="HZ18" s="132"/>
      <c r="IA18" s="132"/>
      <c r="IB18" s="132"/>
      <c r="IC18" s="132"/>
      <c r="ID18" s="132"/>
      <c r="IE18" s="132"/>
      <c r="IF18" s="132"/>
      <c r="IG18" s="132"/>
      <c r="IH18" s="132"/>
      <c r="II18" s="132"/>
      <c r="IJ18" s="132"/>
      <c r="IK18" s="132"/>
      <c r="IL18" s="132"/>
      <c r="IM18" s="132"/>
      <c r="IN18" s="132"/>
      <c r="IO18" s="132"/>
      <c r="IP18" s="132"/>
      <c r="IQ18" s="132"/>
      <c r="IR18" s="132"/>
      <c r="IS18" s="132"/>
      <c r="IT18" s="132"/>
      <c r="IU18" s="132"/>
      <c r="IV18" s="132"/>
      <c r="IW18" s="132"/>
      <c r="IX18" s="132"/>
      <c r="IY18" s="132"/>
      <c r="IZ18" s="132"/>
      <c r="JA18" s="132"/>
      <c r="JB18" s="132"/>
      <c r="JC18" s="132"/>
      <c r="JD18" s="132"/>
      <c r="JE18" s="132"/>
      <c r="JF18" s="132"/>
      <c r="JG18" s="132"/>
      <c r="JH18" s="132"/>
      <c r="JI18" s="132"/>
      <c r="JJ18" s="132"/>
      <c r="JK18" s="132"/>
      <c r="JL18" s="132"/>
      <c r="JM18" s="132"/>
      <c r="JN18" s="132"/>
      <c r="JO18" s="132"/>
      <c r="JP18" s="132"/>
      <c r="JQ18" s="132"/>
      <c r="JR18" s="132"/>
      <c r="JS18" s="132"/>
      <c r="JT18" s="132"/>
      <c r="JU18" s="132"/>
      <c r="JV18" s="132"/>
      <c r="JW18" s="132"/>
      <c r="JX18" s="132"/>
      <c r="JY18" s="132"/>
      <c r="JZ18" s="132"/>
      <c r="KA18" s="132"/>
      <c r="KB18" s="132"/>
      <c r="KC18" s="132"/>
      <c r="KD18" s="132"/>
      <c r="KE18" s="132"/>
      <c r="KF18" s="132"/>
      <c r="KG18" s="132"/>
      <c r="KH18" s="132"/>
      <c r="KI18" s="132"/>
      <c r="KJ18" s="132"/>
      <c r="KK18" s="132"/>
      <c r="KL18" s="132"/>
      <c r="KM18" s="132"/>
      <c r="KN18" s="132"/>
      <c r="KO18" s="132"/>
      <c r="KP18" s="132"/>
      <c r="KQ18" s="132"/>
      <c r="KR18" s="132"/>
      <c r="KS18" s="132"/>
      <c r="KT18" s="132"/>
      <c r="KU18" s="132"/>
      <c r="KV18" s="132"/>
      <c r="KW18" s="132"/>
      <c r="KX18" s="132"/>
      <c r="KY18" s="132"/>
      <c r="KZ18" s="132"/>
      <c r="LA18" s="132"/>
      <c r="LB18" s="132"/>
      <c r="LC18" s="132"/>
      <c r="LD18" s="132"/>
      <c r="LE18" s="132"/>
      <c r="LF18" s="132"/>
      <c r="LG18" s="132"/>
      <c r="LH18" s="132"/>
      <c r="LI18" s="132"/>
      <c r="LJ18" s="132"/>
      <c r="LK18" s="132"/>
      <c r="LL18" s="132"/>
      <c r="LM18" s="132"/>
      <c r="LN18" s="132"/>
      <c r="LO18" s="132"/>
      <c r="LP18" s="132"/>
      <c r="LQ18" s="132"/>
      <c r="LR18" s="132"/>
      <c r="LS18" s="132"/>
      <c r="LT18" s="132"/>
      <c r="LU18" s="132"/>
      <c r="LV18" s="132"/>
      <c r="LW18" s="132"/>
      <c r="LX18" s="132"/>
      <c r="LY18" s="132"/>
      <c r="LZ18" s="132"/>
      <c r="MA18" s="132"/>
      <c r="MB18" s="132"/>
      <c r="MC18" s="132"/>
      <c r="MD18" s="132"/>
      <c r="ME18" s="132"/>
      <c r="MF18" s="132"/>
      <c r="MG18" s="132"/>
      <c r="MH18" s="132"/>
      <c r="MI18" s="132"/>
      <c r="MJ18" s="132"/>
      <c r="MK18" s="132"/>
      <c r="ML18" s="132"/>
      <c r="MM18" s="132"/>
      <c r="MN18" s="132"/>
      <c r="MO18" s="132"/>
      <c r="MP18" s="132"/>
      <c r="MQ18" s="132"/>
      <c r="MR18" s="132"/>
      <c r="MS18" s="132"/>
      <c r="MT18" s="132"/>
      <c r="MU18" s="132"/>
      <c r="MV18" s="132"/>
      <c r="MW18" s="132"/>
      <c r="MX18" s="132"/>
      <c r="MY18" s="132"/>
      <c r="MZ18" s="132"/>
      <c r="NA18" s="132"/>
      <c r="NB18" s="132"/>
      <c r="NC18" s="132"/>
      <c r="ND18" s="132"/>
      <c r="NE18" s="132"/>
      <c r="NF18" s="132"/>
      <c r="NG18" s="132"/>
      <c r="NH18" s="132"/>
      <c r="NI18" s="132"/>
      <c r="NJ18" s="132"/>
      <c r="NK18" s="132"/>
      <c r="NL18" s="132"/>
      <c r="NM18" s="132"/>
      <c r="NN18" s="132"/>
      <c r="NO18" s="132"/>
      <c r="NP18" s="132"/>
      <c r="NQ18" s="132"/>
      <c r="NR18" s="132"/>
      <c r="NS18" s="132"/>
      <c r="NT18" s="132"/>
      <c r="NU18" s="132"/>
      <c r="NV18" s="132"/>
      <c r="NW18" s="132"/>
      <c r="NX18" s="132"/>
      <c r="NY18" s="132"/>
      <c r="NZ18" s="132"/>
      <c r="OA18" s="132"/>
      <c r="OB18" s="132"/>
      <c r="OC18" s="132"/>
      <c r="OD18" s="132"/>
      <c r="OE18" s="132"/>
      <c r="OF18" s="132"/>
      <c r="OG18" s="132"/>
      <c r="OH18" s="132"/>
      <c r="OI18" s="132"/>
      <c r="OJ18" s="132"/>
      <c r="OK18" s="132"/>
      <c r="OL18" s="132"/>
      <c r="OM18" s="132"/>
      <c r="ON18" s="132"/>
      <c r="OO18" s="132"/>
      <c r="OP18" s="132"/>
      <c r="OQ18" s="132"/>
      <c r="OR18" s="132"/>
      <c r="OS18" s="132"/>
      <c r="OT18" s="132"/>
      <c r="OU18" s="132"/>
      <c r="OV18" s="132"/>
      <c r="OW18" s="132"/>
      <c r="OX18" s="132"/>
      <c r="OY18" s="132"/>
      <c r="OZ18" s="132"/>
      <c r="PA18" s="132"/>
      <c r="PB18" s="132"/>
      <c r="PC18" s="132"/>
      <c r="PD18" s="132"/>
      <c r="PE18" s="132"/>
      <c r="PF18" s="132"/>
      <c r="PG18" s="132"/>
      <c r="PH18" s="132"/>
      <c r="PI18" s="132"/>
      <c r="PJ18" s="132"/>
      <c r="PK18" s="132"/>
      <c r="PL18" s="132"/>
      <c r="PM18" s="132"/>
      <c r="PN18" s="132"/>
      <c r="PO18" s="132"/>
      <c r="PP18" s="132"/>
      <c r="PQ18" s="132"/>
      <c r="PR18" s="132"/>
      <c r="PS18" s="132"/>
      <c r="PT18" s="132"/>
      <c r="PU18" s="132"/>
      <c r="PV18" s="132"/>
      <c r="PW18" s="132"/>
      <c r="PX18" s="132"/>
      <c r="PY18" s="132"/>
      <c r="PZ18" s="132"/>
      <c r="QA18" s="132"/>
      <c r="QB18" s="132"/>
      <c r="QC18" s="132"/>
      <c r="QD18" s="132"/>
      <c r="QE18" s="132"/>
      <c r="QF18" s="132"/>
      <c r="QG18" s="132"/>
      <c r="QH18" s="132"/>
      <c r="QI18" s="132"/>
      <c r="QJ18" s="132"/>
      <c r="QK18" s="132"/>
      <c r="QL18" s="132"/>
      <c r="QM18" s="132"/>
      <c r="QN18" s="132"/>
      <c r="QO18" s="132"/>
      <c r="QP18" s="132"/>
      <c r="QQ18" s="132"/>
      <c r="QR18" s="132"/>
      <c r="QS18" s="132"/>
      <c r="QT18" s="132"/>
      <c r="QU18" s="132"/>
      <c r="QV18" s="132"/>
      <c r="QW18" s="132"/>
      <c r="QX18" s="132"/>
      <c r="QY18" s="132"/>
      <c r="QZ18" s="132"/>
      <c r="RA18" s="132"/>
      <c r="RB18" s="132"/>
      <c r="RC18" s="132"/>
      <c r="RD18" s="132"/>
      <c r="RE18" s="132"/>
      <c r="RF18" s="132"/>
      <c r="RG18" s="132"/>
      <c r="RH18" s="132"/>
      <c r="RI18" s="132"/>
      <c r="RJ18" s="132"/>
      <c r="RK18" s="132"/>
      <c r="RL18" s="132"/>
      <c r="RM18" s="132"/>
      <c r="RN18" s="132"/>
      <c r="RO18" s="132"/>
      <c r="RP18" s="132"/>
      <c r="RQ18" s="132"/>
      <c r="RR18" s="132"/>
      <c r="RS18" s="132"/>
      <c r="RT18" s="132"/>
      <c r="RU18" s="132"/>
      <c r="RV18" s="132"/>
      <c r="RW18" s="132"/>
      <c r="RX18" s="132"/>
      <c r="RY18" s="132"/>
      <c r="RZ18" s="132"/>
      <c r="SA18" s="132"/>
      <c r="SB18" s="132"/>
      <c r="SC18" s="132"/>
      <c r="SD18" s="132"/>
      <c r="SE18" s="132"/>
      <c r="SF18" s="132"/>
      <c r="SG18" s="132"/>
      <c r="SH18" s="132"/>
      <c r="SI18" s="132"/>
      <c r="SJ18" s="132"/>
      <c r="SK18" s="132"/>
      <c r="SL18" s="132"/>
      <c r="SM18" s="132"/>
      <c r="SN18" s="132"/>
      <c r="SO18" s="132"/>
      <c r="SP18" s="132"/>
      <c r="SQ18" s="132"/>
      <c r="SR18" s="132"/>
      <c r="SS18" s="132"/>
      <c r="ST18" s="132"/>
      <c r="SU18" s="132"/>
      <c r="SV18" s="132"/>
      <c r="SW18" s="132"/>
      <c r="SX18" s="132"/>
      <c r="SY18" s="132"/>
      <c r="SZ18" s="132"/>
      <c r="TA18" s="132"/>
      <c r="TB18" s="132"/>
      <c r="TC18" s="132"/>
      <c r="TD18" s="132"/>
      <c r="TE18" s="132"/>
      <c r="TF18" s="132"/>
      <c r="TG18" s="132"/>
      <c r="TH18" s="132"/>
      <c r="TI18" s="132"/>
      <c r="TJ18" s="132"/>
      <c r="TK18" s="132"/>
      <c r="TL18" s="132"/>
      <c r="TM18" s="132"/>
      <c r="TN18" s="132"/>
      <c r="TO18" s="132"/>
      <c r="TP18" s="132"/>
      <c r="TQ18" s="132"/>
      <c r="TR18" s="132"/>
      <c r="TS18" s="132"/>
      <c r="TT18" s="132"/>
      <c r="TU18" s="132"/>
      <c r="TV18" s="132"/>
      <c r="TW18" s="132"/>
      <c r="TX18" s="132"/>
      <c r="TY18" s="132"/>
      <c r="TZ18" s="132"/>
      <c r="UA18" s="132"/>
      <c r="UB18" s="132"/>
      <c r="UC18" s="132"/>
      <c r="UD18" s="132"/>
      <c r="UE18" s="132"/>
      <c r="UF18" s="132"/>
      <c r="UG18" s="132"/>
      <c r="UH18" s="132"/>
      <c r="UI18" s="132"/>
      <c r="UJ18" s="132"/>
      <c r="UK18" s="132"/>
      <c r="UL18" s="132"/>
      <c r="UM18" s="132"/>
      <c r="UN18" s="132"/>
      <c r="UO18" s="132"/>
      <c r="UP18" s="132"/>
      <c r="UQ18" s="132"/>
      <c r="UR18" s="132"/>
      <c r="US18" s="132"/>
      <c r="UT18" s="132"/>
      <c r="UU18" s="132"/>
      <c r="UV18" s="132"/>
      <c r="UW18" s="132"/>
      <c r="UX18" s="132"/>
      <c r="UY18" s="132"/>
      <c r="UZ18" s="132"/>
      <c r="VA18" s="132"/>
      <c r="VB18" s="132"/>
      <c r="VC18" s="132"/>
      <c r="VD18" s="132"/>
      <c r="VE18" s="132"/>
      <c r="VF18" s="132"/>
      <c r="VG18" s="132"/>
      <c r="VH18" s="132"/>
      <c r="VI18" s="132"/>
      <c r="VJ18" s="132"/>
      <c r="VK18" s="132"/>
      <c r="VL18" s="132"/>
      <c r="VM18" s="132"/>
      <c r="VN18" s="132"/>
      <c r="VO18" s="132"/>
      <c r="VP18" s="132"/>
      <c r="VQ18" s="132"/>
      <c r="VR18" s="132"/>
      <c r="VS18" s="132"/>
      <c r="VT18" s="132"/>
      <c r="VU18" s="132"/>
      <c r="VV18" s="132"/>
      <c r="VW18" s="132"/>
      <c r="VX18" s="132"/>
      <c r="VY18" s="132"/>
      <c r="VZ18" s="132"/>
      <c r="WA18" s="132"/>
      <c r="WB18" s="132"/>
      <c r="WC18" s="132"/>
      <c r="WD18" s="132"/>
      <c r="WE18" s="132"/>
      <c r="WF18" s="132"/>
      <c r="WG18" s="132"/>
      <c r="WH18" s="132"/>
      <c r="WI18" s="132"/>
      <c r="WJ18" s="132"/>
      <c r="WK18" s="132"/>
      <c r="WL18" s="132"/>
      <c r="WM18" s="132"/>
      <c r="WN18" s="132"/>
      <c r="WO18" s="132"/>
      <c r="WP18" s="132"/>
      <c r="WQ18" s="132"/>
      <c r="WR18" s="132"/>
      <c r="WS18" s="132"/>
      <c r="WT18" s="132"/>
      <c r="WU18" s="132"/>
      <c r="WV18" s="132"/>
      <c r="WW18" s="132"/>
      <c r="WX18" s="132"/>
      <c r="WY18" s="132"/>
      <c r="WZ18" s="132"/>
      <c r="XA18" s="132"/>
      <c r="XB18" s="132"/>
      <c r="XC18" s="132"/>
      <c r="XD18" s="132"/>
      <c r="XE18" s="132"/>
      <c r="XF18" s="132"/>
      <c r="XG18" s="132"/>
      <c r="XH18" s="132"/>
      <c r="XI18" s="132"/>
      <c r="XJ18" s="132"/>
      <c r="XK18" s="132"/>
      <c r="XL18" s="132"/>
      <c r="XM18" s="132"/>
      <c r="XN18" s="132"/>
      <c r="XO18" s="132"/>
      <c r="XP18" s="132"/>
      <c r="XQ18" s="132"/>
      <c r="XR18" s="132"/>
      <c r="XS18" s="132"/>
      <c r="XT18" s="132"/>
      <c r="XU18" s="132"/>
      <c r="XV18" s="132"/>
      <c r="XW18" s="132"/>
      <c r="XX18" s="132"/>
      <c r="XY18" s="132"/>
      <c r="XZ18" s="132"/>
      <c r="YA18" s="132"/>
      <c r="YB18" s="132"/>
      <c r="YC18" s="132"/>
      <c r="YD18" s="132"/>
      <c r="YE18" s="132"/>
      <c r="YF18" s="132"/>
      <c r="YG18" s="132"/>
      <c r="YH18" s="132"/>
      <c r="YI18" s="132"/>
      <c r="YJ18" s="132"/>
      <c r="YK18" s="132"/>
      <c r="YL18" s="132"/>
      <c r="YM18" s="132"/>
      <c r="YN18" s="132"/>
      <c r="YO18" s="132"/>
      <c r="YP18" s="132"/>
      <c r="YQ18" s="132"/>
      <c r="YR18" s="132"/>
      <c r="YS18" s="132"/>
      <c r="YT18" s="132"/>
      <c r="YU18" s="132"/>
      <c r="YV18" s="132"/>
      <c r="YW18" s="132"/>
      <c r="YX18" s="132"/>
      <c r="YY18" s="132"/>
      <c r="YZ18" s="132"/>
      <c r="ZA18" s="132"/>
      <c r="ZB18" s="132"/>
      <c r="ZC18" s="132"/>
      <c r="ZD18" s="132"/>
      <c r="ZE18" s="132"/>
      <c r="ZF18" s="132"/>
      <c r="ZG18" s="132"/>
      <c r="ZH18" s="132"/>
      <c r="ZI18" s="132"/>
      <c r="ZJ18" s="132"/>
      <c r="ZK18" s="132"/>
      <c r="ZL18" s="132"/>
      <c r="ZM18" s="132"/>
      <c r="ZN18" s="132"/>
      <c r="ZO18" s="132"/>
      <c r="ZP18" s="132"/>
      <c r="ZQ18" s="132"/>
      <c r="ZR18" s="132"/>
      <c r="ZS18" s="132"/>
      <c r="ZT18" s="132"/>
      <c r="ZU18" s="132"/>
      <c r="ZV18" s="132"/>
      <c r="ZW18" s="132"/>
      <c r="ZX18" s="132"/>
      <c r="ZY18" s="132"/>
      <c r="ZZ18" s="132"/>
      <c r="AAA18" s="132"/>
      <c r="AAB18" s="132"/>
      <c r="AAC18" s="132"/>
      <c r="AAD18" s="132"/>
      <c r="AAE18" s="132"/>
      <c r="AAF18" s="132"/>
      <c r="AAG18" s="132"/>
      <c r="AAH18" s="132"/>
      <c r="AAI18" s="132"/>
      <c r="AAJ18" s="132"/>
      <c r="AAK18" s="132"/>
      <c r="AAL18" s="132"/>
      <c r="AAM18" s="132"/>
      <c r="AAN18" s="132"/>
      <c r="AAO18" s="132"/>
      <c r="AAP18" s="132"/>
      <c r="AAQ18" s="132"/>
      <c r="AAR18" s="132"/>
      <c r="AAS18" s="132"/>
      <c r="AAT18" s="132"/>
      <c r="AAU18" s="132"/>
      <c r="AAV18" s="132"/>
      <c r="AAW18" s="132"/>
      <c r="AAX18" s="132"/>
    </row>
    <row r="19" spans="1:726" s="129" customFormat="1" ht="84.95" customHeight="1" thickBot="1">
      <c r="A19" s="520">
        <v>15</v>
      </c>
      <c r="B19" s="520"/>
      <c r="C19" s="521" t="s">
        <v>162</v>
      </c>
      <c r="D19" s="521"/>
      <c r="E19" s="522"/>
      <c r="F19" s="522"/>
      <c r="G19" s="522"/>
      <c r="H19" s="523"/>
      <c r="I19" s="520"/>
      <c r="J19" s="521"/>
      <c r="K19" s="524"/>
      <c r="L19" s="521" t="s">
        <v>268</v>
      </c>
      <c r="M19" s="521" t="s">
        <v>369</v>
      </c>
      <c r="N19" s="521" t="s">
        <v>367</v>
      </c>
      <c r="O19" s="521" t="s">
        <v>367</v>
      </c>
      <c r="P19" s="521" t="s">
        <v>368</v>
      </c>
      <c r="Q19" s="521" t="s">
        <v>368</v>
      </c>
      <c r="R19" s="525"/>
      <c r="S19" s="132"/>
      <c r="T19" s="132"/>
      <c r="U19" s="132"/>
      <c r="V19" s="132"/>
      <c r="W19" s="132"/>
      <c r="X19" s="132"/>
      <c r="Y19" s="132"/>
      <c r="Z19" s="132"/>
      <c r="AA19" s="132"/>
      <c r="AB19" s="132"/>
      <c r="AC19" s="132"/>
      <c r="AD19" s="132"/>
      <c r="AE19" s="132"/>
      <c r="AF19" s="132"/>
      <c r="AG19" s="132"/>
      <c r="AH19" s="132"/>
      <c r="AI19" s="132"/>
      <c r="AJ19" s="132"/>
      <c r="AK19" s="132"/>
      <c r="AL19" s="132"/>
      <c r="AM19" s="132"/>
      <c r="AN19" s="132"/>
      <c r="AO19" s="132"/>
      <c r="AP19" s="132"/>
      <c r="AQ19" s="132"/>
      <c r="AR19" s="132"/>
      <c r="AS19" s="132"/>
      <c r="AT19" s="132"/>
      <c r="AU19" s="132"/>
      <c r="AV19" s="132"/>
      <c r="AW19" s="132"/>
      <c r="AX19" s="132"/>
      <c r="AY19" s="132"/>
      <c r="AZ19" s="132"/>
      <c r="BA19" s="132"/>
      <c r="BB19" s="132"/>
      <c r="BC19" s="132"/>
      <c r="BD19" s="132"/>
      <c r="BE19" s="132"/>
      <c r="BF19" s="132"/>
      <c r="BG19" s="132"/>
      <c r="BH19" s="132"/>
      <c r="BI19" s="132"/>
      <c r="BJ19" s="263"/>
      <c r="BK19" s="132"/>
      <c r="BL19" s="132"/>
      <c r="BM19" s="132"/>
      <c r="BN19" s="132"/>
      <c r="BO19" s="132"/>
      <c r="BP19" s="132"/>
      <c r="BQ19" s="132"/>
      <c r="BR19" s="132"/>
      <c r="BS19" s="132"/>
      <c r="BT19" s="132"/>
      <c r="BU19" s="132"/>
      <c r="BV19" s="132"/>
      <c r="BW19" s="132"/>
      <c r="BX19" s="132"/>
      <c r="BY19" s="132"/>
      <c r="BZ19" s="132"/>
      <c r="CA19" s="132"/>
      <c r="CB19" s="132"/>
      <c r="CC19" s="132"/>
      <c r="CD19" s="132"/>
      <c r="CE19" s="132"/>
      <c r="CF19" s="132"/>
      <c r="CG19" s="132"/>
      <c r="CH19" s="132"/>
      <c r="CI19" s="132"/>
      <c r="CJ19" s="132"/>
      <c r="CK19" s="132"/>
      <c r="CL19" s="132"/>
      <c r="CM19" s="132"/>
      <c r="CN19" s="132"/>
      <c r="CO19" s="132"/>
      <c r="CP19" s="132"/>
      <c r="CQ19" s="132"/>
      <c r="CR19" s="132"/>
      <c r="CS19" s="132"/>
      <c r="CT19" s="132"/>
      <c r="CU19" s="132"/>
      <c r="CV19" s="132"/>
      <c r="CW19" s="132"/>
      <c r="CX19" s="132"/>
      <c r="CY19" s="132"/>
      <c r="CZ19" s="132"/>
      <c r="DA19" s="132"/>
      <c r="DB19" s="132"/>
      <c r="DC19" s="132"/>
      <c r="DD19" s="132"/>
      <c r="DE19" s="132"/>
      <c r="DF19" s="132"/>
      <c r="DG19" s="132"/>
      <c r="DH19" s="132"/>
      <c r="DI19" s="132"/>
      <c r="DJ19" s="263"/>
      <c r="DK19" s="132"/>
      <c r="DL19" s="132"/>
      <c r="DM19" s="132"/>
      <c r="DN19" s="132"/>
      <c r="DO19" s="132"/>
      <c r="DP19" s="132"/>
      <c r="DQ19" s="132"/>
      <c r="DR19" s="132"/>
      <c r="DS19" s="132"/>
      <c r="DT19" s="132"/>
      <c r="DU19" s="132"/>
      <c r="DV19" s="132"/>
      <c r="DW19" s="132"/>
      <c r="DX19" s="132"/>
      <c r="DY19" s="132"/>
      <c r="DZ19" s="132"/>
      <c r="EA19" s="132"/>
      <c r="EB19" s="132"/>
      <c r="EC19" s="132"/>
      <c r="ED19" s="132"/>
      <c r="EE19" s="132"/>
      <c r="EF19" s="132"/>
      <c r="EG19" s="132"/>
      <c r="EH19" s="132"/>
      <c r="EI19" s="132"/>
      <c r="EJ19" s="132"/>
      <c r="EK19" s="132"/>
      <c r="EL19" s="132"/>
      <c r="EM19" s="132"/>
      <c r="EN19" s="132"/>
      <c r="EO19" s="132"/>
      <c r="EP19" s="132"/>
      <c r="EQ19" s="132"/>
      <c r="ER19" s="132"/>
      <c r="ES19" s="132"/>
      <c r="ET19" s="132"/>
      <c r="EU19" s="132"/>
      <c r="EV19" s="132"/>
      <c r="EW19" s="132"/>
      <c r="EX19" s="132"/>
      <c r="EY19" s="132"/>
      <c r="EZ19" s="132"/>
      <c r="FA19" s="132"/>
      <c r="FB19" s="132"/>
      <c r="FC19" s="132"/>
      <c r="FD19" s="132"/>
      <c r="FE19" s="132"/>
      <c r="FF19" s="132"/>
      <c r="FG19" s="132"/>
      <c r="FH19" s="132"/>
      <c r="FI19" s="132"/>
      <c r="FJ19" s="132"/>
      <c r="FK19" s="132"/>
      <c r="FL19" s="132"/>
      <c r="FM19" s="132"/>
      <c r="FN19" s="132"/>
      <c r="FO19" s="132"/>
      <c r="FP19" s="132"/>
      <c r="FQ19" s="132"/>
      <c r="FR19" s="132"/>
      <c r="FS19" s="132"/>
      <c r="FT19" s="132"/>
      <c r="FU19" s="132"/>
      <c r="FV19" s="132"/>
      <c r="FW19" s="132"/>
      <c r="FX19" s="132"/>
      <c r="FY19" s="132"/>
      <c r="FZ19" s="132"/>
      <c r="GA19" s="132"/>
      <c r="GB19" s="132"/>
      <c r="GC19" s="132"/>
      <c r="GD19" s="132"/>
      <c r="GE19" s="132"/>
      <c r="GF19" s="132"/>
      <c r="GG19" s="132"/>
      <c r="GH19" s="132"/>
      <c r="GI19" s="132"/>
      <c r="GJ19" s="132"/>
      <c r="GK19" s="132"/>
      <c r="GL19" s="132"/>
      <c r="GM19" s="132"/>
      <c r="GN19" s="132"/>
      <c r="GO19" s="132"/>
      <c r="GP19" s="132"/>
      <c r="GQ19" s="132"/>
      <c r="GR19" s="132"/>
      <c r="GS19" s="132"/>
      <c r="GT19" s="132"/>
      <c r="GU19" s="132"/>
      <c r="GV19" s="132"/>
      <c r="GW19" s="132"/>
      <c r="GX19" s="132"/>
      <c r="GY19" s="132"/>
      <c r="GZ19" s="132"/>
      <c r="HA19" s="132"/>
      <c r="HB19" s="132"/>
      <c r="HC19" s="132"/>
      <c r="HD19" s="132"/>
      <c r="HE19" s="132"/>
      <c r="HF19" s="132"/>
      <c r="HG19" s="132"/>
      <c r="HH19" s="132"/>
      <c r="HI19" s="132"/>
      <c r="HJ19" s="132"/>
      <c r="HK19" s="132"/>
      <c r="HL19" s="132"/>
      <c r="HM19" s="132"/>
      <c r="HN19" s="132"/>
      <c r="HO19" s="132"/>
      <c r="HP19" s="132"/>
      <c r="HQ19" s="132"/>
      <c r="HR19" s="132"/>
      <c r="HS19" s="132"/>
      <c r="HT19" s="132"/>
      <c r="HU19" s="132"/>
      <c r="HV19" s="132"/>
      <c r="HW19" s="132"/>
      <c r="HX19" s="132"/>
      <c r="HY19" s="132"/>
      <c r="HZ19" s="132"/>
      <c r="IA19" s="132"/>
      <c r="IB19" s="132"/>
      <c r="IC19" s="132"/>
      <c r="ID19" s="132"/>
      <c r="IE19" s="132"/>
      <c r="IF19" s="132"/>
      <c r="IG19" s="132"/>
      <c r="IH19" s="132"/>
      <c r="II19" s="132"/>
      <c r="IJ19" s="132"/>
      <c r="IK19" s="132"/>
      <c r="IL19" s="132"/>
      <c r="IM19" s="132"/>
      <c r="IN19" s="132"/>
      <c r="IO19" s="132"/>
      <c r="IP19" s="132"/>
      <c r="IQ19" s="132"/>
      <c r="IR19" s="132"/>
      <c r="IS19" s="132"/>
      <c r="IT19" s="132"/>
      <c r="IU19" s="132"/>
      <c r="IV19" s="132"/>
      <c r="IW19" s="132"/>
      <c r="IX19" s="132"/>
      <c r="IY19" s="132"/>
      <c r="IZ19" s="132"/>
      <c r="JA19" s="132"/>
      <c r="JB19" s="132"/>
      <c r="JC19" s="132"/>
      <c r="JD19" s="132"/>
      <c r="JE19" s="132"/>
      <c r="JF19" s="132"/>
      <c r="JG19" s="132"/>
      <c r="JH19" s="132"/>
      <c r="JI19" s="132"/>
      <c r="JJ19" s="132"/>
      <c r="JK19" s="132"/>
      <c r="JL19" s="132"/>
      <c r="JM19" s="132"/>
      <c r="JN19" s="132"/>
      <c r="JO19" s="132"/>
      <c r="JP19" s="132"/>
      <c r="JQ19" s="132"/>
      <c r="JR19" s="132"/>
      <c r="JS19" s="132"/>
      <c r="JT19" s="132"/>
      <c r="JU19" s="132"/>
      <c r="JV19" s="132"/>
      <c r="JW19" s="132"/>
      <c r="JX19" s="132"/>
      <c r="JY19" s="132"/>
      <c r="JZ19" s="132"/>
      <c r="KA19" s="132"/>
      <c r="KB19" s="132"/>
      <c r="KC19" s="132"/>
      <c r="KD19" s="132"/>
      <c r="KE19" s="132"/>
      <c r="KF19" s="132"/>
      <c r="KG19" s="132"/>
      <c r="KH19" s="132"/>
      <c r="KI19" s="132"/>
      <c r="KJ19" s="132"/>
      <c r="KK19" s="132"/>
      <c r="KL19" s="132"/>
      <c r="KM19" s="132"/>
      <c r="KN19" s="132"/>
      <c r="KO19" s="132"/>
      <c r="KP19" s="132"/>
      <c r="KQ19" s="132"/>
      <c r="KR19" s="132"/>
      <c r="KS19" s="132"/>
      <c r="KT19" s="132"/>
      <c r="KU19" s="132"/>
      <c r="KV19" s="132"/>
      <c r="KW19" s="132"/>
      <c r="KX19" s="132"/>
      <c r="KY19" s="132"/>
      <c r="KZ19" s="132"/>
      <c r="LA19" s="132"/>
      <c r="LB19" s="132"/>
      <c r="LC19" s="132"/>
      <c r="LD19" s="132"/>
      <c r="LE19" s="132"/>
      <c r="LF19" s="132"/>
      <c r="LG19" s="132"/>
      <c r="LH19" s="132"/>
      <c r="LI19" s="132"/>
      <c r="LJ19" s="132"/>
      <c r="LK19" s="132"/>
      <c r="LL19" s="132"/>
      <c r="LM19" s="132"/>
      <c r="LN19" s="132"/>
      <c r="LO19" s="132"/>
      <c r="LP19" s="132"/>
      <c r="LQ19" s="132"/>
      <c r="LR19" s="132"/>
      <c r="LS19" s="132"/>
      <c r="LT19" s="132"/>
      <c r="LU19" s="132"/>
      <c r="LV19" s="132"/>
      <c r="LW19" s="132"/>
      <c r="LX19" s="132"/>
      <c r="LY19" s="132"/>
      <c r="LZ19" s="132"/>
      <c r="MA19" s="132"/>
      <c r="MB19" s="132"/>
      <c r="MC19" s="132"/>
      <c r="MD19" s="132"/>
      <c r="ME19" s="132"/>
      <c r="MF19" s="132"/>
      <c r="MG19" s="132"/>
      <c r="MH19" s="132"/>
      <c r="MI19" s="132"/>
      <c r="MJ19" s="132"/>
      <c r="MK19" s="132"/>
      <c r="ML19" s="132"/>
      <c r="MM19" s="132"/>
      <c r="MN19" s="132"/>
      <c r="MO19" s="132"/>
      <c r="MP19" s="132"/>
      <c r="MQ19" s="132"/>
      <c r="MR19" s="132"/>
      <c r="MS19" s="132"/>
      <c r="MT19" s="132"/>
      <c r="MU19" s="132"/>
      <c r="MV19" s="132"/>
      <c r="MW19" s="132"/>
      <c r="MX19" s="132"/>
      <c r="MY19" s="132"/>
      <c r="MZ19" s="132"/>
      <c r="NA19" s="132"/>
      <c r="NB19" s="132"/>
      <c r="NC19" s="132"/>
      <c r="ND19" s="132"/>
      <c r="NE19" s="132"/>
      <c r="NF19" s="132"/>
      <c r="NG19" s="132"/>
      <c r="NH19" s="132"/>
      <c r="NI19" s="132"/>
      <c r="NJ19" s="132"/>
      <c r="NK19" s="132"/>
      <c r="NL19" s="132"/>
      <c r="NM19" s="132"/>
      <c r="NN19" s="132"/>
      <c r="NO19" s="132"/>
      <c r="NP19" s="132"/>
      <c r="NQ19" s="132"/>
      <c r="NR19" s="132"/>
      <c r="NS19" s="132"/>
      <c r="NT19" s="132"/>
      <c r="NU19" s="132"/>
      <c r="NV19" s="132"/>
      <c r="NW19" s="132"/>
      <c r="NX19" s="132"/>
      <c r="NY19" s="132"/>
      <c r="NZ19" s="132"/>
      <c r="OA19" s="132"/>
      <c r="OB19" s="132"/>
      <c r="OC19" s="132"/>
      <c r="OD19" s="132"/>
      <c r="OE19" s="132"/>
      <c r="OF19" s="132"/>
      <c r="OG19" s="132"/>
      <c r="OH19" s="132"/>
      <c r="OI19" s="132"/>
      <c r="OJ19" s="132"/>
      <c r="OK19" s="132"/>
      <c r="OL19" s="132"/>
      <c r="OM19" s="132"/>
      <c r="ON19" s="132"/>
      <c r="OO19" s="132"/>
      <c r="OP19" s="132"/>
      <c r="OQ19" s="132"/>
      <c r="OR19" s="132"/>
      <c r="OS19" s="132"/>
      <c r="OT19" s="132"/>
      <c r="OU19" s="132"/>
      <c r="OV19" s="132"/>
      <c r="OW19" s="132"/>
      <c r="OX19" s="132"/>
      <c r="OY19" s="132"/>
      <c r="OZ19" s="132"/>
      <c r="PA19" s="132"/>
      <c r="PB19" s="132"/>
      <c r="PC19" s="132"/>
      <c r="PD19" s="132"/>
      <c r="PE19" s="132"/>
      <c r="PF19" s="132"/>
      <c r="PG19" s="132"/>
      <c r="PH19" s="132"/>
      <c r="PI19" s="132"/>
      <c r="PJ19" s="132"/>
      <c r="PK19" s="132"/>
      <c r="PL19" s="132"/>
      <c r="PM19" s="132"/>
      <c r="PN19" s="132"/>
      <c r="PO19" s="132"/>
      <c r="PP19" s="132"/>
      <c r="PQ19" s="132"/>
      <c r="PR19" s="132"/>
      <c r="PS19" s="132"/>
      <c r="PT19" s="132"/>
      <c r="PU19" s="132"/>
      <c r="PV19" s="132"/>
      <c r="PW19" s="132"/>
      <c r="PX19" s="132"/>
      <c r="PY19" s="132"/>
      <c r="PZ19" s="132"/>
      <c r="QA19" s="132"/>
      <c r="QB19" s="132"/>
      <c r="QC19" s="132"/>
      <c r="QD19" s="132"/>
      <c r="QE19" s="132"/>
      <c r="QF19" s="132"/>
      <c r="QG19" s="132"/>
      <c r="QH19" s="132"/>
      <c r="QI19" s="132"/>
      <c r="QJ19" s="132"/>
      <c r="QK19" s="132"/>
      <c r="QL19" s="132"/>
      <c r="QM19" s="132"/>
      <c r="QN19" s="132"/>
      <c r="QO19" s="132"/>
      <c r="QP19" s="132"/>
      <c r="QQ19" s="132"/>
      <c r="QR19" s="132"/>
      <c r="QS19" s="132"/>
      <c r="QT19" s="132"/>
      <c r="QU19" s="132"/>
      <c r="QV19" s="132"/>
      <c r="QW19" s="132"/>
      <c r="QX19" s="132"/>
      <c r="QY19" s="132"/>
      <c r="QZ19" s="132"/>
      <c r="RA19" s="132"/>
      <c r="RB19" s="132"/>
      <c r="RC19" s="132"/>
      <c r="RD19" s="132"/>
      <c r="RE19" s="132"/>
      <c r="RF19" s="132"/>
      <c r="RG19" s="132"/>
      <c r="RH19" s="132"/>
      <c r="RI19" s="132"/>
      <c r="RJ19" s="132"/>
      <c r="RK19" s="132"/>
      <c r="RL19" s="132"/>
      <c r="RM19" s="132"/>
      <c r="RN19" s="132"/>
      <c r="RO19" s="132"/>
      <c r="RP19" s="132"/>
      <c r="RQ19" s="132"/>
      <c r="RR19" s="132"/>
      <c r="RS19" s="132"/>
      <c r="RT19" s="132"/>
      <c r="RU19" s="132"/>
      <c r="RV19" s="132"/>
      <c r="RW19" s="132"/>
      <c r="RX19" s="132"/>
      <c r="RY19" s="132"/>
      <c r="RZ19" s="132"/>
      <c r="SA19" s="132"/>
      <c r="SB19" s="132"/>
      <c r="SC19" s="132"/>
      <c r="SD19" s="132"/>
      <c r="SE19" s="132"/>
      <c r="SF19" s="132"/>
      <c r="SG19" s="132"/>
      <c r="SH19" s="132"/>
      <c r="SI19" s="132"/>
      <c r="SJ19" s="132"/>
      <c r="SK19" s="132"/>
      <c r="SL19" s="132"/>
      <c r="SM19" s="132"/>
      <c r="SN19" s="132"/>
      <c r="SO19" s="132"/>
      <c r="SP19" s="132"/>
      <c r="SQ19" s="132"/>
      <c r="SR19" s="132"/>
      <c r="SS19" s="132"/>
      <c r="ST19" s="132"/>
      <c r="SU19" s="132"/>
      <c r="SV19" s="132"/>
      <c r="SW19" s="132"/>
      <c r="SX19" s="132"/>
      <c r="SY19" s="132"/>
      <c r="SZ19" s="132"/>
      <c r="TA19" s="132"/>
      <c r="TB19" s="132"/>
      <c r="TC19" s="132"/>
      <c r="TD19" s="132"/>
      <c r="TE19" s="132"/>
      <c r="TF19" s="132"/>
      <c r="TG19" s="132"/>
      <c r="TH19" s="132"/>
      <c r="TI19" s="132"/>
      <c r="TJ19" s="132"/>
      <c r="TK19" s="132"/>
      <c r="TL19" s="132"/>
      <c r="TM19" s="132"/>
      <c r="TN19" s="132"/>
      <c r="TO19" s="132"/>
      <c r="TP19" s="132"/>
      <c r="TQ19" s="132"/>
      <c r="TR19" s="132"/>
      <c r="TS19" s="132"/>
      <c r="TT19" s="132"/>
      <c r="TU19" s="132"/>
      <c r="TV19" s="132"/>
      <c r="TW19" s="132"/>
      <c r="TX19" s="132"/>
      <c r="TY19" s="132"/>
      <c r="TZ19" s="132"/>
      <c r="UA19" s="132"/>
      <c r="UB19" s="132"/>
      <c r="UC19" s="132"/>
      <c r="UD19" s="132"/>
      <c r="UE19" s="132"/>
      <c r="UF19" s="132"/>
      <c r="UG19" s="132"/>
      <c r="UH19" s="132"/>
      <c r="UI19" s="132"/>
      <c r="UJ19" s="132"/>
      <c r="UK19" s="132"/>
      <c r="UL19" s="132"/>
      <c r="UM19" s="132"/>
      <c r="UN19" s="132"/>
      <c r="UO19" s="132"/>
      <c r="UP19" s="132"/>
      <c r="UQ19" s="132"/>
      <c r="UR19" s="132"/>
      <c r="US19" s="132"/>
      <c r="UT19" s="132"/>
      <c r="UU19" s="132"/>
      <c r="UV19" s="132"/>
      <c r="UW19" s="132"/>
      <c r="UX19" s="132"/>
      <c r="UY19" s="132"/>
      <c r="UZ19" s="132"/>
      <c r="VA19" s="132"/>
      <c r="VB19" s="132"/>
      <c r="VC19" s="132"/>
      <c r="VD19" s="132"/>
      <c r="VE19" s="132"/>
      <c r="VF19" s="132"/>
      <c r="VG19" s="132"/>
      <c r="VH19" s="132"/>
      <c r="VI19" s="132"/>
      <c r="VJ19" s="132"/>
      <c r="VK19" s="132"/>
      <c r="VL19" s="132"/>
      <c r="VM19" s="132"/>
      <c r="VN19" s="132"/>
      <c r="VO19" s="132"/>
      <c r="VP19" s="132"/>
      <c r="VQ19" s="132"/>
      <c r="VR19" s="132"/>
      <c r="VS19" s="132"/>
      <c r="VT19" s="132"/>
      <c r="VU19" s="132"/>
      <c r="VV19" s="132"/>
      <c r="VW19" s="132"/>
      <c r="VX19" s="132"/>
      <c r="VY19" s="132"/>
      <c r="VZ19" s="132"/>
      <c r="WA19" s="132"/>
      <c r="WB19" s="132"/>
      <c r="WC19" s="132"/>
      <c r="WD19" s="132"/>
      <c r="WE19" s="132"/>
      <c r="WF19" s="132"/>
      <c r="WG19" s="132"/>
      <c r="WH19" s="132"/>
      <c r="WI19" s="132"/>
      <c r="WJ19" s="132"/>
      <c r="WK19" s="132"/>
      <c r="WL19" s="132"/>
      <c r="WM19" s="132"/>
      <c r="WN19" s="132"/>
      <c r="WO19" s="132"/>
      <c r="WP19" s="132"/>
      <c r="WQ19" s="132"/>
      <c r="WR19" s="132"/>
      <c r="WS19" s="132"/>
      <c r="WT19" s="132"/>
      <c r="WU19" s="132"/>
      <c r="WV19" s="132"/>
      <c r="WW19" s="132"/>
      <c r="WX19" s="132"/>
      <c r="WY19" s="132"/>
      <c r="WZ19" s="132"/>
      <c r="XA19" s="132"/>
      <c r="XB19" s="132"/>
      <c r="XC19" s="132"/>
      <c r="XD19" s="132"/>
      <c r="XE19" s="132"/>
      <c r="XF19" s="132"/>
      <c r="XG19" s="132"/>
      <c r="XH19" s="132"/>
      <c r="XI19" s="132"/>
      <c r="XJ19" s="132"/>
      <c r="XK19" s="132"/>
      <c r="XL19" s="132"/>
      <c r="XM19" s="132"/>
      <c r="XN19" s="132"/>
      <c r="XO19" s="132"/>
      <c r="XP19" s="132"/>
      <c r="XQ19" s="132"/>
      <c r="XR19" s="132"/>
      <c r="XS19" s="132"/>
      <c r="XT19" s="132"/>
      <c r="XU19" s="132"/>
      <c r="XV19" s="132"/>
      <c r="XW19" s="132"/>
      <c r="XX19" s="132"/>
      <c r="XY19" s="132"/>
      <c r="XZ19" s="132"/>
      <c r="YA19" s="132"/>
      <c r="YB19" s="132"/>
      <c r="YC19" s="132"/>
      <c r="YD19" s="132"/>
      <c r="YE19" s="132"/>
      <c r="YF19" s="132"/>
      <c r="YG19" s="132"/>
      <c r="YH19" s="132"/>
      <c r="YI19" s="132"/>
      <c r="YJ19" s="132"/>
      <c r="YK19" s="132"/>
      <c r="YL19" s="132"/>
      <c r="YM19" s="132"/>
      <c r="YN19" s="132"/>
      <c r="YO19" s="132"/>
      <c r="YP19" s="132"/>
      <c r="YQ19" s="132"/>
      <c r="YR19" s="132"/>
      <c r="YS19" s="132"/>
      <c r="YT19" s="132"/>
      <c r="YU19" s="132"/>
      <c r="YV19" s="132"/>
      <c r="YW19" s="132"/>
      <c r="YX19" s="132"/>
      <c r="YY19" s="132"/>
      <c r="YZ19" s="132"/>
      <c r="ZA19" s="132"/>
      <c r="ZB19" s="132"/>
      <c r="ZC19" s="132"/>
      <c r="ZD19" s="132"/>
      <c r="ZE19" s="132"/>
      <c r="ZF19" s="132"/>
      <c r="ZG19" s="132"/>
      <c r="ZH19" s="132"/>
      <c r="ZI19" s="132"/>
      <c r="ZJ19" s="132"/>
      <c r="ZK19" s="132"/>
      <c r="ZL19" s="132"/>
      <c r="ZM19" s="132"/>
      <c r="ZN19" s="132"/>
      <c r="ZO19" s="132"/>
      <c r="ZP19" s="132"/>
      <c r="ZQ19" s="132"/>
      <c r="ZR19" s="132"/>
      <c r="ZS19" s="132"/>
      <c r="ZT19" s="132"/>
      <c r="ZU19" s="132"/>
      <c r="ZV19" s="132"/>
      <c r="ZW19" s="132"/>
      <c r="ZX19" s="132"/>
      <c r="ZY19" s="132"/>
      <c r="ZZ19" s="132"/>
      <c r="AAA19" s="132"/>
      <c r="AAB19" s="132"/>
      <c r="AAC19" s="132"/>
      <c r="AAD19" s="132"/>
      <c r="AAE19" s="132"/>
      <c r="AAF19" s="132"/>
      <c r="AAG19" s="132"/>
      <c r="AAH19" s="132"/>
      <c r="AAI19" s="132"/>
      <c r="AAJ19" s="132"/>
      <c r="AAK19" s="132"/>
      <c r="AAL19" s="132"/>
      <c r="AAM19" s="132"/>
      <c r="AAN19" s="132"/>
      <c r="AAO19" s="132"/>
      <c r="AAP19" s="132"/>
      <c r="AAQ19" s="132"/>
      <c r="AAR19" s="132"/>
      <c r="AAS19" s="132"/>
      <c r="AAT19" s="132"/>
      <c r="AAU19" s="132"/>
      <c r="AAV19" s="132"/>
      <c r="AAW19" s="132"/>
      <c r="AAX19" s="132"/>
    </row>
    <row r="20" spans="1:726" s="1" customFormat="1" ht="84.95" customHeight="1" thickBot="1">
      <c r="A20" s="520">
        <v>16</v>
      </c>
      <c r="B20" s="520"/>
      <c r="C20" s="521" t="s">
        <v>490</v>
      </c>
      <c r="D20" s="521"/>
      <c r="E20" s="522"/>
      <c r="F20" s="522"/>
      <c r="G20" s="522"/>
      <c r="H20" s="523"/>
      <c r="I20" s="520"/>
      <c r="J20" s="521"/>
      <c r="K20" s="524"/>
      <c r="L20" s="521" t="s">
        <v>268</v>
      </c>
      <c r="M20" s="521" t="s">
        <v>369</v>
      </c>
      <c r="N20" s="521" t="s">
        <v>367</v>
      </c>
      <c r="O20" s="521" t="s">
        <v>367</v>
      </c>
      <c r="P20" s="521" t="s">
        <v>368</v>
      </c>
      <c r="Q20" s="521" t="s">
        <v>368</v>
      </c>
      <c r="R20" s="525"/>
      <c r="S20" s="132"/>
      <c r="T20" s="132"/>
      <c r="U20" s="132"/>
      <c r="V20" s="132"/>
      <c r="W20" s="132"/>
      <c r="X20" s="132"/>
      <c r="Y20" s="132"/>
      <c r="Z20" s="132"/>
      <c r="AA20" s="132"/>
      <c r="AB20" s="132"/>
      <c r="AC20" s="132"/>
      <c r="AD20" s="132"/>
      <c r="AE20" s="132"/>
      <c r="AF20" s="132"/>
      <c r="AG20" s="132"/>
      <c r="AH20" s="132"/>
      <c r="AI20" s="132"/>
      <c r="AJ20" s="132"/>
      <c r="AK20" s="132"/>
      <c r="AL20" s="132"/>
      <c r="AM20" s="132"/>
      <c r="AN20" s="132"/>
      <c r="AO20" s="132"/>
      <c r="AP20" s="132"/>
      <c r="AQ20" s="132"/>
      <c r="AR20" s="132"/>
      <c r="AS20" s="132"/>
      <c r="AT20" s="132"/>
      <c r="AU20" s="132"/>
      <c r="AV20" s="132"/>
      <c r="AW20" s="132"/>
      <c r="AX20" s="132"/>
      <c r="AY20" s="132"/>
      <c r="AZ20" s="132"/>
      <c r="BA20" s="132"/>
      <c r="BB20" s="132"/>
      <c r="BC20" s="132"/>
      <c r="BD20" s="132"/>
      <c r="BE20" s="132"/>
      <c r="BF20" s="132"/>
      <c r="BG20" s="132"/>
      <c r="BH20" s="132"/>
      <c r="BI20" s="132"/>
      <c r="BJ20" s="263"/>
      <c r="BK20" s="132"/>
      <c r="BL20" s="132"/>
      <c r="BM20" s="132"/>
      <c r="BN20" s="132"/>
      <c r="BO20" s="132"/>
      <c r="BP20" s="132"/>
      <c r="BQ20" s="132"/>
      <c r="BR20" s="132"/>
      <c r="BS20" s="132"/>
      <c r="BT20" s="132"/>
      <c r="BU20" s="132"/>
      <c r="BV20" s="132"/>
      <c r="BW20" s="132"/>
      <c r="BX20" s="132"/>
      <c r="BY20" s="132"/>
      <c r="BZ20" s="132"/>
      <c r="CA20" s="132"/>
      <c r="CB20" s="132"/>
      <c r="CC20" s="132"/>
      <c r="CD20" s="132"/>
      <c r="CE20" s="132"/>
      <c r="CF20" s="132"/>
      <c r="CG20" s="132"/>
      <c r="CH20" s="132"/>
      <c r="CI20" s="132"/>
      <c r="CJ20" s="132"/>
      <c r="CK20" s="132"/>
      <c r="CL20" s="132"/>
      <c r="CM20" s="132"/>
      <c r="CN20" s="132"/>
      <c r="CO20" s="132"/>
      <c r="CP20" s="132"/>
      <c r="CQ20" s="132"/>
      <c r="CR20" s="132"/>
      <c r="CS20" s="132"/>
      <c r="CT20" s="132"/>
      <c r="CU20" s="132"/>
      <c r="CV20" s="132"/>
      <c r="CW20" s="132"/>
      <c r="CX20" s="132"/>
      <c r="CY20" s="132"/>
      <c r="CZ20" s="132"/>
      <c r="DA20" s="132"/>
      <c r="DB20" s="132"/>
      <c r="DC20" s="132"/>
      <c r="DD20" s="132"/>
      <c r="DE20" s="132"/>
      <c r="DF20" s="132"/>
      <c r="DG20" s="132"/>
      <c r="DH20" s="132"/>
      <c r="DI20" s="132"/>
      <c r="DJ20" s="263"/>
      <c r="DK20" s="132"/>
      <c r="DL20" s="132"/>
      <c r="DM20" s="132"/>
      <c r="DN20" s="132"/>
      <c r="DO20" s="132"/>
      <c r="DP20" s="132"/>
      <c r="DQ20" s="132"/>
      <c r="DR20" s="132"/>
      <c r="DS20" s="132"/>
      <c r="DT20" s="132"/>
      <c r="DU20" s="132"/>
      <c r="DV20" s="132"/>
      <c r="DW20" s="132"/>
      <c r="DX20" s="132"/>
      <c r="DY20" s="132"/>
      <c r="DZ20" s="132"/>
      <c r="EA20" s="132"/>
      <c r="EB20" s="132"/>
      <c r="EC20" s="132"/>
      <c r="ED20" s="132"/>
      <c r="EE20" s="132"/>
      <c r="EF20" s="132"/>
      <c r="EG20" s="132"/>
      <c r="EH20" s="132"/>
      <c r="EI20" s="132"/>
      <c r="EJ20" s="132"/>
      <c r="EK20" s="132"/>
      <c r="EL20" s="132"/>
      <c r="EM20" s="132"/>
      <c r="EN20" s="132"/>
      <c r="EO20" s="132"/>
      <c r="EP20" s="132"/>
      <c r="EQ20" s="132"/>
      <c r="ER20" s="132"/>
      <c r="ES20" s="132"/>
      <c r="ET20" s="132"/>
      <c r="EU20" s="132"/>
      <c r="EV20" s="132"/>
      <c r="EW20" s="132"/>
      <c r="EX20" s="132"/>
      <c r="EY20" s="132"/>
      <c r="EZ20" s="132"/>
      <c r="FA20" s="132"/>
      <c r="FB20" s="132"/>
      <c r="FC20" s="132"/>
      <c r="FD20" s="132"/>
      <c r="FE20" s="132"/>
      <c r="FF20" s="132"/>
      <c r="FG20" s="132"/>
      <c r="FH20" s="132"/>
      <c r="FI20" s="132"/>
      <c r="FJ20" s="132"/>
      <c r="FK20" s="132"/>
      <c r="FL20" s="132"/>
      <c r="FM20" s="132"/>
      <c r="FN20" s="132"/>
      <c r="FO20" s="132"/>
      <c r="FP20" s="132"/>
      <c r="FQ20" s="132"/>
      <c r="FR20" s="132"/>
      <c r="FS20" s="132"/>
      <c r="FT20" s="132"/>
      <c r="FU20" s="132"/>
      <c r="FV20" s="132"/>
      <c r="FW20" s="132"/>
      <c r="FX20" s="132"/>
      <c r="FY20" s="132"/>
      <c r="FZ20" s="132"/>
      <c r="GA20" s="132"/>
      <c r="GB20" s="132"/>
      <c r="GC20" s="132"/>
      <c r="GD20" s="132"/>
      <c r="GE20" s="132"/>
      <c r="GF20" s="132"/>
      <c r="GG20" s="132"/>
      <c r="GH20" s="132"/>
      <c r="GI20" s="132"/>
      <c r="GJ20" s="132"/>
      <c r="GK20" s="132"/>
      <c r="GL20" s="132"/>
      <c r="GM20" s="132"/>
      <c r="GN20" s="132"/>
      <c r="GO20" s="132"/>
      <c r="GP20" s="132"/>
      <c r="GQ20" s="132"/>
      <c r="GR20" s="132"/>
      <c r="GS20" s="132"/>
      <c r="GT20" s="132"/>
      <c r="GU20" s="132"/>
      <c r="GV20" s="132"/>
      <c r="GW20" s="132"/>
      <c r="GX20" s="132"/>
      <c r="GY20" s="132"/>
      <c r="GZ20" s="132"/>
      <c r="HA20" s="132"/>
      <c r="HB20" s="132"/>
      <c r="HC20" s="132"/>
      <c r="HD20" s="132"/>
      <c r="HE20" s="132"/>
      <c r="HF20" s="132"/>
      <c r="HG20" s="132"/>
      <c r="HH20" s="132"/>
      <c r="HI20" s="132"/>
      <c r="HJ20" s="132"/>
      <c r="HK20" s="132"/>
      <c r="HL20" s="132"/>
      <c r="HM20" s="132"/>
      <c r="HN20" s="132"/>
      <c r="HO20" s="132"/>
      <c r="HP20" s="132"/>
      <c r="HQ20" s="132"/>
      <c r="HR20" s="132"/>
      <c r="HS20" s="132"/>
      <c r="HT20" s="132"/>
      <c r="HU20" s="132"/>
      <c r="HV20" s="132"/>
      <c r="HW20" s="132"/>
      <c r="HX20" s="132"/>
      <c r="HY20" s="132"/>
      <c r="HZ20" s="132"/>
      <c r="IA20" s="132"/>
      <c r="IB20" s="132"/>
      <c r="IC20" s="132"/>
      <c r="ID20" s="132"/>
      <c r="IE20" s="132"/>
      <c r="IF20" s="132"/>
      <c r="IG20" s="132"/>
      <c r="IH20" s="132"/>
      <c r="II20" s="132"/>
      <c r="IJ20" s="132"/>
      <c r="IK20" s="132"/>
      <c r="IL20" s="132"/>
      <c r="IM20" s="132"/>
      <c r="IN20" s="132"/>
      <c r="IO20" s="132"/>
      <c r="IP20" s="132"/>
      <c r="IQ20" s="132"/>
      <c r="IR20" s="132"/>
      <c r="IS20" s="132"/>
      <c r="IT20" s="132"/>
      <c r="IU20" s="132"/>
      <c r="IV20" s="132"/>
      <c r="IW20" s="132"/>
      <c r="IX20" s="132"/>
      <c r="IY20" s="132"/>
      <c r="IZ20" s="132"/>
      <c r="JA20" s="132"/>
      <c r="JB20" s="132"/>
      <c r="JC20" s="132"/>
      <c r="JD20" s="132"/>
      <c r="JE20" s="132"/>
      <c r="JF20" s="132"/>
      <c r="JG20" s="132"/>
      <c r="JH20" s="132"/>
      <c r="JI20" s="132"/>
      <c r="JJ20" s="132"/>
      <c r="JK20" s="132"/>
      <c r="JL20" s="132"/>
      <c r="JM20" s="132"/>
      <c r="JN20" s="132"/>
      <c r="JO20" s="132"/>
      <c r="JP20" s="132"/>
      <c r="JQ20" s="132"/>
      <c r="JR20" s="132"/>
      <c r="JS20" s="132"/>
      <c r="JT20" s="132"/>
      <c r="JU20" s="132"/>
      <c r="JV20" s="132"/>
      <c r="JW20" s="132"/>
      <c r="JX20" s="132"/>
      <c r="JY20" s="132"/>
      <c r="JZ20" s="132"/>
      <c r="KA20" s="132"/>
      <c r="KB20" s="132"/>
      <c r="KC20" s="132"/>
      <c r="KD20" s="132"/>
      <c r="KE20" s="132"/>
      <c r="KF20" s="132"/>
      <c r="KG20" s="132"/>
      <c r="KH20" s="132"/>
      <c r="KI20" s="132"/>
      <c r="KJ20" s="132"/>
      <c r="KK20" s="132"/>
      <c r="KL20" s="132"/>
      <c r="KM20" s="132"/>
      <c r="KN20" s="132"/>
      <c r="KO20" s="132"/>
      <c r="KP20" s="132"/>
      <c r="KQ20" s="132"/>
      <c r="KR20" s="132"/>
      <c r="KS20" s="132"/>
      <c r="KT20" s="132"/>
      <c r="KU20" s="132"/>
      <c r="KV20" s="132"/>
      <c r="KW20" s="132"/>
      <c r="KX20" s="132"/>
      <c r="KY20" s="132"/>
      <c r="KZ20" s="132"/>
      <c r="LA20" s="132"/>
      <c r="LB20" s="132"/>
      <c r="LC20" s="132"/>
      <c r="LD20" s="132"/>
      <c r="LE20" s="132"/>
      <c r="LF20" s="132"/>
      <c r="LG20" s="132"/>
      <c r="LH20" s="132"/>
      <c r="LI20" s="132"/>
      <c r="LJ20" s="132"/>
      <c r="LK20" s="132"/>
      <c r="LL20" s="132"/>
      <c r="LM20" s="132"/>
      <c r="LN20" s="132"/>
      <c r="LO20" s="132"/>
      <c r="LP20" s="132"/>
      <c r="LQ20" s="132"/>
      <c r="LR20" s="132"/>
      <c r="LS20" s="132"/>
      <c r="LT20" s="132"/>
      <c r="LU20" s="132"/>
      <c r="LV20" s="132"/>
      <c r="LW20" s="132"/>
      <c r="LX20" s="132"/>
      <c r="LY20" s="132"/>
      <c r="LZ20" s="132"/>
      <c r="MA20" s="132"/>
      <c r="MB20" s="132"/>
      <c r="MC20" s="132"/>
      <c r="MD20" s="132"/>
      <c r="ME20" s="132"/>
      <c r="MF20" s="132"/>
      <c r="MG20" s="132"/>
      <c r="MH20" s="132"/>
      <c r="MI20" s="132"/>
      <c r="MJ20" s="132"/>
      <c r="MK20" s="132"/>
      <c r="ML20" s="132"/>
      <c r="MM20" s="132"/>
      <c r="MN20" s="132"/>
      <c r="MO20" s="132"/>
      <c r="MP20" s="132"/>
      <c r="MQ20" s="132"/>
      <c r="MR20" s="132"/>
      <c r="MS20" s="132"/>
      <c r="MT20" s="132"/>
      <c r="MU20" s="132"/>
      <c r="MV20" s="132"/>
      <c r="MW20" s="132"/>
      <c r="MX20" s="132"/>
      <c r="MY20" s="132"/>
      <c r="MZ20" s="132"/>
      <c r="NA20" s="132"/>
      <c r="NB20" s="132"/>
      <c r="NC20" s="132"/>
      <c r="ND20" s="132"/>
      <c r="NE20" s="132"/>
      <c r="NF20" s="132"/>
      <c r="NG20" s="132"/>
      <c r="NH20" s="132"/>
      <c r="NI20" s="132"/>
      <c r="NJ20" s="132"/>
      <c r="NK20" s="132"/>
      <c r="NL20" s="132"/>
      <c r="NM20" s="132"/>
      <c r="NN20" s="132"/>
      <c r="NO20" s="132"/>
      <c r="NP20" s="132"/>
      <c r="NQ20" s="132"/>
      <c r="NR20" s="132"/>
      <c r="NS20" s="132"/>
      <c r="NT20" s="132"/>
      <c r="NU20" s="132"/>
      <c r="NV20" s="132"/>
      <c r="NW20" s="132"/>
      <c r="NX20" s="132"/>
      <c r="NY20" s="132"/>
      <c r="NZ20" s="132"/>
      <c r="OA20" s="132"/>
      <c r="OB20" s="132"/>
      <c r="OC20" s="132"/>
      <c r="OD20" s="132"/>
      <c r="OE20" s="132"/>
      <c r="OF20" s="132"/>
      <c r="OG20" s="132"/>
      <c r="OH20" s="132"/>
      <c r="OI20" s="132"/>
      <c r="OJ20" s="132"/>
      <c r="OK20" s="132"/>
      <c r="OL20" s="132"/>
      <c r="OM20" s="132"/>
      <c r="ON20" s="132"/>
      <c r="OO20" s="132"/>
      <c r="OP20" s="132"/>
      <c r="OQ20" s="132"/>
      <c r="OR20" s="132"/>
      <c r="OS20" s="132"/>
      <c r="OT20" s="132"/>
      <c r="OU20" s="132"/>
      <c r="OV20" s="132"/>
      <c r="OW20" s="132"/>
      <c r="OX20" s="132"/>
      <c r="OY20" s="132"/>
      <c r="OZ20" s="132"/>
      <c r="PA20" s="132"/>
      <c r="PB20" s="132"/>
      <c r="PC20" s="132"/>
      <c r="PD20" s="132"/>
      <c r="PE20" s="132"/>
      <c r="PF20" s="132"/>
      <c r="PG20" s="132"/>
      <c r="PH20" s="132"/>
      <c r="PI20" s="132"/>
      <c r="PJ20" s="132"/>
      <c r="PK20" s="132"/>
      <c r="PL20" s="132"/>
      <c r="PM20" s="132"/>
      <c r="PN20" s="132"/>
      <c r="PO20" s="132"/>
      <c r="PP20" s="132"/>
      <c r="PQ20" s="132"/>
      <c r="PR20" s="132"/>
      <c r="PS20" s="132"/>
      <c r="PT20" s="132"/>
      <c r="PU20" s="132"/>
      <c r="PV20" s="132"/>
      <c r="PW20" s="132"/>
      <c r="PX20" s="132"/>
      <c r="PY20" s="132"/>
      <c r="PZ20" s="132"/>
      <c r="QA20" s="132"/>
      <c r="QB20" s="132"/>
      <c r="QC20" s="132"/>
      <c r="QD20" s="132"/>
      <c r="QE20" s="132"/>
      <c r="QF20" s="132"/>
      <c r="QG20" s="132"/>
      <c r="QH20" s="132"/>
      <c r="QI20" s="132"/>
      <c r="QJ20" s="132"/>
      <c r="QK20" s="132"/>
      <c r="QL20" s="132"/>
      <c r="QM20" s="132"/>
      <c r="QN20" s="132"/>
      <c r="QO20" s="132"/>
      <c r="QP20" s="132"/>
      <c r="QQ20" s="132"/>
      <c r="QR20" s="132"/>
      <c r="QS20" s="132"/>
      <c r="QT20" s="132"/>
      <c r="QU20" s="132"/>
      <c r="QV20" s="132"/>
      <c r="QW20" s="132"/>
      <c r="QX20" s="132"/>
      <c r="QY20" s="132"/>
      <c r="QZ20" s="132"/>
      <c r="RA20" s="132"/>
      <c r="RB20" s="132"/>
      <c r="RC20" s="132"/>
      <c r="RD20" s="132"/>
      <c r="RE20" s="132"/>
      <c r="RF20" s="132"/>
      <c r="RG20" s="132"/>
      <c r="RH20" s="132"/>
      <c r="RI20" s="132"/>
      <c r="RJ20" s="132"/>
      <c r="RK20" s="132"/>
      <c r="RL20" s="132"/>
      <c r="RM20" s="132"/>
      <c r="RN20" s="132"/>
      <c r="RO20" s="132"/>
      <c r="RP20" s="132"/>
      <c r="RQ20" s="132"/>
      <c r="RR20" s="132"/>
      <c r="RS20" s="132"/>
      <c r="RT20" s="132"/>
      <c r="RU20" s="132"/>
      <c r="RV20" s="132"/>
      <c r="RW20" s="132"/>
      <c r="RX20" s="132"/>
      <c r="RY20" s="132"/>
      <c r="RZ20" s="132"/>
      <c r="SA20" s="132"/>
      <c r="SB20" s="132"/>
      <c r="SC20" s="132"/>
      <c r="SD20" s="132"/>
      <c r="SE20" s="132"/>
      <c r="SF20" s="132"/>
      <c r="SG20" s="132"/>
      <c r="SH20" s="132"/>
      <c r="SI20" s="132"/>
      <c r="SJ20" s="132"/>
      <c r="SK20" s="132"/>
      <c r="SL20" s="132"/>
      <c r="SM20" s="132"/>
      <c r="SN20" s="132"/>
      <c r="SO20" s="132"/>
      <c r="SP20" s="132"/>
      <c r="SQ20" s="132"/>
      <c r="SR20" s="132"/>
      <c r="SS20" s="132"/>
      <c r="ST20" s="132"/>
      <c r="SU20" s="132"/>
      <c r="SV20" s="132"/>
      <c r="SW20" s="132"/>
      <c r="SX20" s="132"/>
      <c r="SY20" s="132"/>
      <c r="SZ20" s="132"/>
      <c r="TA20" s="132"/>
      <c r="TB20" s="132"/>
      <c r="TC20" s="132"/>
      <c r="TD20" s="132"/>
      <c r="TE20" s="132"/>
      <c r="TF20" s="132"/>
      <c r="TG20" s="132"/>
      <c r="TH20" s="132"/>
      <c r="TI20" s="132"/>
      <c r="TJ20" s="132"/>
      <c r="TK20" s="132"/>
      <c r="TL20" s="132"/>
      <c r="TM20" s="132"/>
      <c r="TN20" s="132"/>
      <c r="TO20" s="132"/>
      <c r="TP20" s="132"/>
      <c r="TQ20" s="132"/>
      <c r="TR20" s="132"/>
      <c r="TS20" s="132"/>
      <c r="TT20" s="132"/>
      <c r="TU20" s="132"/>
      <c r="TV20" s="132"/>
      <c r="TW20" s="132"/>
      <c r="TX20" s="132"/>
      <c r="TY20" s="132"/>
      <c r="TZ20" s="132"/>
      <c r="UA20" s="132"/>
      <c r="UB20" s="132"/>
      <c r="UC20" s="132"/>
      <c r="UD20" s="132"/>
      <c r="UE20" s="132"/>
      <c r="UF20" s="132"/>
      <c r="UG20" s="132"/>
      <c r="UH20" s="132"/>
      <c r="UI20" s="132"/>
      <c r="UJ20" s="132"/>
      <c r="UK20" s="132"/>
      <c r="UL20" s="132"/>
      <c r="UM20" s="132"/>
      <c r="UN20" s="132"/>
      <c r="UO20" s="132"/>
      <c r="UP20" s="132"/>
      <c r="UQ20" s="132"/>
      <c r="UR20" s="132"/>
      <c r="US20" s="132"/>
      <c r="UT20" s="132"/>
      <c r="UU20" s="132"/>
      <c r="UV20" s="132"/>
      <c r="UW20" s="132"/>
      <c r="UX20" s="132"/>
      <c r="UY20" s="132"/>
      <c r="UZ20" s="132"/>
      <c r="VA20" s="132"/>
      <c r="VB20" s="132"/>
      <c r="VC20" s="132"/>
      <c r="VD20" s="132"/>
      <c r="VE20" s="132"/>
      <c r="VF20" s="132"/>
      <c r="VG20" s="132"/>
      <c r="VH20" s="132"/>
      <c r="VI20" s="132"/>
      <c r="VJ20" s="132"/>
      <c r="VK20" s="132"/>
      <c r="VL20" s="132"/>
      <c r="VM20" s="132"/>
      <c r="VN20" s="132"/>
      <c r="VO20" s="132"/>
      <c r="VP20" s="132"/>
      <c r="VQ20" s="132"/>
      <c r="VR20" s="132"/>
      <c r="VS20" s="132"/>
      <c r="VT20" s="132"/>
      <c r="VU20" s="132"/>
      <c r="VV20" s="132"/>
      <c r="VW20" s="132"/>
      <c r="VX20" s="132"/>
      <c r="VY20" s="132"/>
      <c r="VZ20" s="132"/>
      <c r="WA20" s="132"/>
      <c r="WB20" s="132"/>
      <c r="WC20" s="132"/>
      <c r="WD20" s="132"/>
      <c r="WE20" s="132"/>
      <c r="WF20" s="132"/>
      <c r="WG20" s="132"/>
      <c r="WH20" s="132"/>
      <c r="WI20" s="132"/>
      <c r="WJ20" s="132"/>
      <c r="WK20" s="132"/>
      <c r="WL20" s="132"/>
      <c r="WM20" s="132"/>
      <c r="WN20" s="132"/>
      <c r="WO20" s="132"/>
      <c r="WP20" s="132"/>
      <c r="WQ20" s="132"/>
      <c r="WR20" s="132"/>
      <c r="WS20" s="132"/>
      <c r="WT20" s="132"/>
      <c r="WU20" s="132"/>
      <c r="WV20" s="132"/>
      <c r="WW20" s="132"/>
      <c r="WX20" s="132"/>
      <c r="WY20" s="132"/>
      <c r="WZ20" s="132"/>
      <c r="XA20" s="132"/>
      <c r="XB20" s="132"/>
      <c r="XC20" s="132"/>
      <c r="XD20" s="132"/>
      <c r="XE20" s="132"/>
      <c r="XF20" s="132"/>
      <c r="XG20" s="132"/>
      <c r="XH20" s="132"/>
      <c r="XI20" s="132"/>
      <c r="XJ20" s="132"/>
      <c r="XK20" s="132"/>
      <c r="XL20" s="132"/>
      <c r="XM20" s="132"/>
      <c r="XN20" s="132"/>
      <c r="XO20" s="132"/>
      <c r="XP20" s="132"/>
      <c r="XQ20" s="132"/>
      <c r="XR20" s="132"/>
      <c r="XS20" s="132"/>
      <c r="XT20" s="132"/>
      <c r="XU20" s="132"/>
      <c r="XV20" s="132"/>
      <c r="XW20" s="132"/>
      <c r="XX20" s="132"/>
      <c r="XY20" s="132"/>
      <c r="XZ20" s="132"/>
      <c r="YA20" s="132"/>
      <c r="YB20" s="132"/>
      <c r="YC20" s="132"/>
      <c r="YD20" s="132"/>
      <c r="YE20" s="132"/>
      <c r="YF20" s="132"/>
      <c r="YG20" s="132"/>
      <c r="YH20" s="132"/>
      <c r="YI20" s="132"/>
      <c r="YJ20" s="132"/>
      <c r="YK20" s="132"/>
      <c r="YL20" s="132"/>
      <c r="YM20" s="132"/>
      <c r="YN20" s="132"/>
      <c r="YO20" s="132"/>
      <c r="YP20" s="132"/>
      <c r="YQ20" s="132"/>
      <c r="YR20" s="132"/>
      <c r="YS20" s="132"/>
      <c r="YT20" s="132"/>
      <c r="YU20" s="132"/>
      <c r="YV20" s="132"/>
      <c r="YW20" s="132"/>
      <c r="YX20" s="132"/>
      <c r="YY20" s="132"/>
      <c r="YZ20" s="132"/>
      <c r="ZA20" s="132"/>
      <c r="ZB20" s="132"/>
      <c r="ZC20" s="132"/>
      <c r="ZD20" s="132"/>
      <c r="ZE20" s="132"/>
      <c r="ZF20" s="132"/>
      <c r="ZG20" s="132"/>
      <c r="ZH20" s="132"/>
      <c r="ZI20" s="132"/>
      <c r="ZJ20" s="132"/>
      <c r="ZK20" s="132"/>
      <c r="ZL20" s="132"/>
      <c r="ZM20" s="132"/>
      <c r="ZN20" s="132"/>
      <c r="ZO20" s="132"/>
      <c r="ZP20" s="132"/>
      <c r="ZQ20" s="132"/>
      <c r="ZR20" s="132"/>
      <c r="ZS20" s="132"/>
      <c r="ZT20" s="132"/>
      <c r="ZU20" s="132"/>
      <c r="ZV20" s="132"/>
      <c r="ZW20" s="132"/>
      <c r="ZX20" s="132"/>
      <c r="ZY20" s="132"/>
      <c r="ZZ20" s="132"/>
      <c r="AAA20" s="132"/>
      <c r="AAB20" s="132"/>
      <c r="AAC20" s="132"/>
      <c r="AAD20" s="132"/>
      <c r="AAE20" s="132"/>
      <c r="AAF20" s="132"/>
      <c r="AAG20" s="132"/>
      <c r="AAH20" s="132"/>
      <c r="AAI20" s="132"/>
      <c r="AAJ20" s="132"/>
      <c r="AAK20" s="132"/>
      <c r="AAL20" s="132"/>
      <c r="AAM20" s="132"/>
      <c r="AAN20" s="132"/>
      <c r="AAO20" s="132"/>
      <c r="AAP20" s="132"/>
      <c r="AAQ20" s="132"/>
      <c r="AAR20" s="132"/>
      <c r="AAS20" s="132"/>
      <c r="AAT20" s="132"/>
      <c r="AAU20" s="132"/>
      <c r="AAV20" s="132"/>
      <c r="AAW20" s="132"/>
      <c r="AAX20" s="132"/>
    </row>
    <row r="21" spans="1:726" s="129" customFormat="1" ht="84.95" customHeight="1" thickBot="1">
      <c r="A21" s="520">
        <v>17</v>
      </c>
      <c r="B21" s="520"/>
      <c r="C21" s="521" t="s">
        <v>162</v>
      </c>
      <c r="D21" s="521"/>
      <c r="E21" s="522"/>
      <c r="F21" s="522"/>
      <c r="G21" s="522"/>
      <c r="H21" s="523"/>
      <c r="I21" s="520"/>
      <c r="J21" s="521"/>
      <c r="K21" s="524"/>
      <c r="L21" s="521" t="s">
        <v>268</v>
      </c>
      <c r="M21" s="521" t="s">
        <v>369</v>
      </c>
      <c r="N21" s="521" t="s">
        <v>367</v>
      </c>
      <c r="O21" s="521" t="s">
        <v>367</v>
      </c>
      <c r="P21" s="521" t="s">
        <v>368</v>
      </c>
      <c r="Q21" s="521" t="s">
        <v>368</v>
      </c>
      <c r="R21" s="525"/>
      <c r="S21" s="132"/>
      <c r="T21" s="132"/>
      <c r="U21" s="132"/>
      <c r="V21" s="132"/>
      <c r="W21" s="132"/>
      <c r="X21" s="132"/>
      <c r="Y21" s="132"/>
      <c r="Z21" s="132"/>
      <c r="AA21" s="132"/>
      <c r="AB21" s="132"/>
      <c r="AC21" s="132"/>
      <c r="AD21" s="132"/>
      <c r="AE21" s="132"/>
      <c r="AF21" s="132"/>
      <c r="AG21" s="132"/>
      <c r="AH21" s="132"/>
      <c r="AI21" s="132"/>
      <c r="AJ21" s="132"/>
      <c r="AK21" s="132"/>
      <c r="AL21" s="132"/>
      <c r="AM21" s="132"/>
      <c r="AN21" s="132"/>
      <c r="AO21" s="132"/>
      <c r="AP21" s="132"/>
      <c r="AQ21" s="132"/>
      <c r="AR21" s="132"/>
      <c r="AS21" s="132"/>
      <c r="AT21" s="132"/>
      <c r="AU21" s="132"/>
      <c r="AV21" s="132"/>
      <c r="AW21" s="132"/>
      <c r="AX21" s="132"/>
      <c r="AY21" s="132"/>
      <c r="AZ21" s="132"/>
      <c r="BA21" s="132"/>
      <c r="BB21" s="132"/>
      <c r="BC21" s="132"/>
      <c r="BD21" s="132"/>
      <c r="BE21" s="132"/>
      <c r="BF21" s="132"/>
      <c r="BG21" s="132"/>
      <c r="BH21" s="132"/>
      <c r="BI21" s="132"/>
      <c r="BJ21" s="263"/>
      <c r="BK21" s="132"/>
      <c r="BL21" s="132"/>
      <c r="BM21" s="132"/>
      <c r="BN21" s="132"/>
      <c r="BO21" s="132"/>
      <c r="BP21" s="132"/>
      <c r="BQ21" s="132"/>
      <c r="BR21" s="132"/>
      <c r="BS21" s="132"/>
      <c r="BT21" s="132"/>
      <c r="BU21" s="132"/>
      <c r="BV21" s="132"/>
      <c r="BW21" s="132"/>
      <c r="BX21" s="132"/>
      <c r="BY21" s="132"/>
      <c r="BZ21" s="132"/>
      <c r="CA21" s="132"/>
      <c r="CB21" s="132"/>
      <c r="CC21" s="132"/>
      <c r="CD21" s="132"/>
      <c r="CE21" s="132"/>
      <c r="CF21" s="132"/>
      <c r="CG21" s="132"/>
      <c r="CH21" s="132"/>
      <c r="CI21" s="132"/>
      <c r="CJ21" s="132"/>
      <c r="CK21" s="132"/>
      <c r="CL21" s="132"/>
      <c r="CM21" s="132"/>
      <c r="CN21" s="132"/>
      <c r="CO21" s="132"/>
      <c r="CP21" s="132"/>
      <c r="CQ21" s="132"/>
      <c r="CR21" s="132"/>
      <c r="CS21" s="132"/>
      <c r="CT21" s="132"/>
      <c r="CU21" s="132"/>
      <c r="CV21" s="132"/>
      <c r="CW21" s="132"/>
      <c r="CX21" s="132"/>
      <c r="CY21" s="132"/>
      <c r="CZ21" s="132"/>
      <c r="DA21" s="132"/>
      <c r="DB21" s="132"/>
      <c r="DC21" s="132"/>
      <c r="DD21" s="132"/>
      <c r="DE21" s="132"/>
      <c r="DF21" s="132"/>
      <c r="DG21" s="132"/>
      <c r="DH21" s="132"/>
      <c r="DI21" s="132"/>
      <c r="DJ21" s="263"/>
      <c r="DK21" s="132"/>
      <c r="DL21" s="132"/>
      <c r="DM21" s="132"/>
      <c r="DN21" s="132"/>
      <c r="DO21" s="132"/>
      <c r="DP21" s="132"/>
      <c r="DQ21" s="132"/>
      <c r="DR21" s="132"/>
      <c r="DS21" s="132"/>
      <c r="DT21" s="132"/>
      <c r="DU21" s="132"/>
      <c r="DV21" s="132"/>
      <c r="DW21" s="132"/>
      <c r="DX21" s="132"/>
      <c r="DY21" s="132"/>
      <c r="DZ21" s="132"/>
      <c r="EA21" s="132"/>
      <c r="EB21" s="132"/>
      <c r="EC21" s="132"/>
      <c r="ED21" s="132"/>
      <c r="EE21" s="132"/>
      <c r="EF21" s="132"/>
      <c r="EG21" s="132"/>
      <c r="EH21" s="132"/>
      <c r="EI21" s="132"/>
      <c r="EJ21" s="132"/>
      <c r="EK21" s="132"/>
      <c r="EL21" s="132"/>
      <c r="EM21" s="132"/>
      <c r="EN21" s="132"/>
      <c r="EO21" s="132"/>
      <c r="EP21" s="132"/>
      <c r="EQ21" s="132"/>
      <c r="ER21" s="132"/>
      <c r="ES21" s="132"/>
      <c r="ET21" s="132"/>
      <c r="EU21" s="132"/>
      <c r="EV21" s="132"/>
      <c r="EW21" s="132"/>
      <c r="EX21" s="132"/>
      <c r="EY21" s="132"/>
      <c r="EZ21" s="132"/>
      <c r="FA21" s="132"/>
      <c r="FB21" s="132"/>
      <c r="FC21" s="132"/>
      <c r="FD21" s="132"/>
      <c r="FE21" s="132"/>
      <c r="FF21" s="132"/>
      <c r="FG21" s="132"/>
      <c r="FH21" s="132"/>
      <c r="FI21" s="132"/>
      <c r="FJ21" s="132"/>
      <c r="FK21" s="132"/>
      <c r="FL21" s="132"/>
      <c r="FM21" s="132"/>
      <c r="FN21" s="132"/>
      <c r="FO21" s="132"/>
      <c r="FP21" s="132"/>
      <c r="FQ21" s="132"/>
      <c r="FR21" s="132"/>
      <c r="FS21" s="132"/>
      <c r="FT21" s="132"/>
      <c r="FU21" s="132"/>
      <c r="FV21" s="132"/>
      <c r="FW21" s="132"/>
      <c r="FX21" s="132"/>
      <c r="FY21" s="132"/>
      <c r="FZ21" s="132"/>
      <c r="GA21" s="132"/>
      <c r="GB21" s="132"/>
      <c r="GC21" s="132"/>
      <c r="GD21" s="132"/>
      <c r="GE21" s="132"/>
      <c r="GF21" s="132"/>
      <c r="GG21" s="132"/>
      <c r="GH21" s="132"/>
      <c r="GI21" s="132"/>
      <c r="GJ21" s="132"/>
      <c r="GK21" s="132"/>
      <c r="GL21" s="132"/>
      <c r="GM21" s="132"/>
      <c r="GN21" s="132"/>
      <c r="GO21" s="132"/>
      <c r="GP21" s="132"/>
      <c r="GQ21" s="132"/>
      <c r="GR21" s="132"/>
      <c r="GS21" s="132"/>
      <c r="GT21" s="132"/>
      <c r="GU21" s="132"/>
      <c r="GV21" s="132"/>
      <c r="GW21" s="132"/>
      <c r="GX21" s="132"/>
      <c r="GY21" s="132"/>
      <c r="GZ21" s="132"/>
      <c r="HA21" s="132"/>
      <c r="HB21" s="132"/>
      <c r="HC21" s="132"/>
      <c r="HD21" s="132"/>
      <c r="HE21" s="132"/>
      <c r="HF21" s="132"/>
      <c r="HG21" s="132"/>
      <c r="HH21" s="132"/>
      <c r="HI21" s="132"/>
      <c r="HJ21" s="132"/>
      <c r="HK21" s="132"/>
      <c r="HL21" s="132"/>
      <c r="HM21" s="132"/>
      <c r="HN21" s="132"/>
      <c r="HO21" s="132"/>
      <c r="HP21" s="132"/>
      <c r="HQ21" s="132"/>
      <c r="HR21" s="132"/>
      <c r="HS21" s="132"/>
      <c r="HT21" s="132"/>
      <c r="HU21" s="132"/>
      <c r="HV21" s="132"/>
      <c r="HW21" s="132"/>
      <c r="HX21" s="132"/>
      <c r="HY21" s="132"/>
      <c r="HZ21" s="132"/>
      <c r="IA21" s="132"/>
      <c r="IB21" s="132"/>
      <c r="IC21" s="132"/>
      <c r="ID21" s="132"/>
      <c r="IE21" s="132"/>
      <c r="IF21" s="132"/>
      <c r="IG21" s="132"/>
      <c r="IH21" s="132"/>
      <c r="II21" s="132"/>
      <c r="IJ21" s="132"/>
      <c r="IK21" s="132"/>
      <c r="IL21" s="132"/>
      <c r="IM21" s="132"/>
      <c r="IN21" s="132"/>
      <c r="IO21" s="132"/>
      <c r="IP21" s="132"/>
      <c r="IQ21" s="132"/>
      <c r="IR21" s="132"/>
      <c r="IS21" s="132"/>
      <c r="IT21" s="132"/>
      <c r="IU21" s="132"/>
      <c r="IV21" s="132"/>
      <c r="IW21" s="132"/>
      <c r="IX21" s="132"/>
      <c r="IY21" s="132"/>
      <c r="IZ21" s="132"/>
      <c r="JA21" s="132"/>
      <c r="JB21" s="132"/>
      <c r="JC21" s="132"/>
      <c r="JD21" s="132"/>
      <c r="JE21" s="132"/>
      <c r="JF21" s="132"/>
      <c r="JG21" s="132"/>
      <c r="JH21" s="132"/>
      <c r="JI21" s="132"/>
      <c r="JJ21" s="132"/>
      <c r="JK21" s="132"/>
      <c r="JL21" s="132"/>
      <c r="JM21" s="132"/>
      <c r="JN21" s="132"/>
      <c r="JO21" s="132"/>
      <c r="JP21" s="132"/>
      <c r="JQ21" s="132"/>
      <c r="JR21" s="132"/>
      <c r="JS21" s="132"/>
      <c r="JT21" s="132"/>
      <c r="JU21" s="132"/>
      <c r="JV21" s="132"/>
      <c r="JW21" s="132"/>
      <c r="JX21" s="132"/>
      <c r="JY21" s="132"/>
      <c r="JZ21" s="132"/>
      <c r="KA21" s="132"/>
      <c r="KB21" s="132"/>
      <c r="KC21" s="132"/>
      <c r="KD21" s="132"/>
      <c r="KE21" s="132"/>
      <c r="KF21" s="132"/>
      <c r="KG21" s="132"/>
      <c r="KH21" s="132"/>
      <c r="KI21" s="132"/>
      <c r="KJ21" s="132"/>
      <c r="KK21" s="132"/>
      <c r="KL21" s="132"/>
      <c r="KM21" s="132"/>
      <c r="KN21" s="132"/>
      <c r="KO21" s="132"/>
      <c r="KP21" s="132"/>
      <c r="KQ21" s="132"/>
      <c r="KR21" s="132"/>
      <c r="KS21" s="132"/>
      <c r="KT21" s="132"/>
      <c r="KU21" s="132"/>
      <c r="KV21" s="132"/>
      <c r="KW21" s="132"/>
      <c r="KX21" s="132"/>
      <c r="KY21" s="132"/>
      <c r="KZ21" s="132"/>
      <c r="LA21" s="132"/>
      <c r="LB21" s="132"/>
      <c r="LC21" s="132"/>
      <c r="LD21" s="132"/>
      <c r="LE21" s="132"/>
      <c r="LF21" s="132"/>
      <c r="LG21" s="132"/>
      <c r="LH21" s="132"/>
      <c r="LI21" s="132"/>
      <c r="LJ21" s="132"/>
      <c r="LK21" s="132"/>
      <c r="LL21" s="132"/>
      <c r="LM21" s="132"/>
      <c r="LN21" s="132"/>
      <c r="LO21" s="132"/>
      <c r="LP21" s="132"/>
      <c r="LQ21" s="132"/>
      <c r="LR21" s="132"/>
      <c r="LS21" s="132"/>
      <c r="LT21" s="132"/>
      <c r="LU21" s="132"/>
      <c r="LV21" s="132"/>
      <c r="LW21" s="132"/>
      <c r="LX21" s="132"/>
      <c r="LY21" s="132"/>
      <c r="LZ21" s="132"/>
      <c r="MA21" s="132"/>
      <c r="MB21" s="132"/>
      <c r="MC21" s="132"/>
      <c r="MD21" s="132"/>
      <c r="ME21" s="132"/>
      <c r="MF21" s="132"/>
      <c r="MG21" s="132"/>
      <c r="MH21" s="132"/>
      <c r="MI21" s="132"/>
      <c r="MJ21" s="132"/>
      <c r="MK21" s="132"/>
      <c r="ML21" s="132"/>
      <c r="MM21" s="132"/>
      <c r="MN21" s="132"/>
      <c r="MO21" s="132"/>
      <c r="MP21" s="132"/>
      <c r="MQ21" s="132"/>
      <c r="MR21" s="132"/>
      <c r="MS21" s="132"/>
      <c r="MT21" s="132"/>
      <c r="MU21" s="132"/>
      <c r="MV21" s="132"/>
      <c r="MW21" s="132"/>
      <c r="MX21" s="132"/>
      <c r="MY21" s="132"/>
      <c r="MZ21" s="132"/>
      <c r="NA21" s="132"/>
      <c r="NB21" s="132"/>
      <c r="NC21" s="132"/>
      <c r="ND21" s="132"/>
      <c r="NE21" s="132"/>
      <c r="NF21" s="132"/>
      <c r="NG21" s="132"/>
      <c r="NH21" s="132"/>
      <c r="NI21" s="132"/>
      <c r="NJ21" s="132"/>
      <c r="NK21" s="132"/>
      <c r="NL21" s="132"/>
      <c r="NM21" s="132"/>
      <c r="NN21" s="132"/>
      <c r="NO21" s="132"/>
      <c r="NP21" s="132"/>
      <c r="NQ21" s="132"/>
      <c r="NR21" s="132"/>
      <c r="NS21" s="132"/>
      <c r="NT21" s="132"/>
      <c r="NU21" s="132"/>
      <c r="NV21" s="132"/>
      <c r="NW21" s="132"/>
      <c r="NX21" s="132"/>
      <c r="NY21" s="132"/>
      <c r="NZ21" s="132"/>
      <c r="OA21" s="132"/>
      <c r="OB21" s="132"/>
      <c r="OC21" s="132"/>
      <c r="OD21" s="132"/>
      <c r="OE21" s="132"/>
      <c r="OF21" s="132"/>
      <c r="OG21" s="132"/>
      <c r="OH21" s="132"/>
      <c r="OI21" s="132"/>
      <c r="OJ21" s="132"/>
      <c r="OK21" s="132"/>
      <c r="OL21" s="132"/>
      <c r="OM21" s="132"/>
      <c r="ON21" s="132"/>
      <c r="OO21" s="132"/>
      <c r="OP21" s="132"/>
      <c r="OQ21" s="132"/>
      <c r="OR21" s="132"/>
      <c r="OS21" s="132"/>
      <c r="OT21" s="132"/>
      <c r="OU21" s="132"/>
      <c r="OV21" s="132"/>
      <c r="OW21" s="132"/>
      <c r="OX21" s="132"/>
      <c r="OY21" s="132"/>
      <c r="OZ21" s="132"/>
      <c r="PA21" s="132"/>
      <c r="PB21" s="132"/>
      <c r="PC21" s="132"/>
      <c r="PD21" s="132"/>
      <c r="PE21" s="132"/>
      <c r="PF21" s="132"/>
      <c r="PG21" s="132"/>
      <c r="PH21" s="132"/>
      <c r="PI21" s="132"/>
      <c r="PJ21" s="132"/>
      <c r="PK21" s="132"/>
      <c r="PL21" s="132"/>
      <c r="PM21" s="132"/>
      <c r="PN21" s="132"/>
      <c r="PO21" s="132"/>
      <c r="PP21" s="132"/>
      <c r="PQ21" s="132"/>
      <c r="PR21" s="132"/>
      <c r="PS21" s="132"/>
      <c r="PT21" s="132"/>
      <c r="PU21" s="132"/>
      <c r="PV21" s="132"/>
      <c r="PW21" s="132"/>
      <c r="PX21" s="132"/>
      <c r="PY21" s="132"/>
      <c r="PZ21" s="132"/>
      <c r="QA21" s="132"/>
      <c r="QB21" s="132"/>
      <c r="QC21" s="132"/>
      <c r="QD21" s="132"/>
      <c r="QE21" s="132"/>
      <c r="QF21" s="132"/>
      <c r="QG21" s="132"/>
      <c r="QH21" s="132"/>
      <c r="QI21" s="132"/>
      <c r="QJ21" s="132"/>
      <c r="QK21" s="132"/>
      <c r="QL21" s="132"/>
      <c r="QM21" s="132"/>
      <c r="QN21" s="132"/>
      <c r="QO21" s="132"/>
      <c r="QP21" s="132"/>
      <c r="QQ21" s="132"/>
      <c r="QR21" s="132"/>
      <c r="QS21" s="132"/>
      <c r="QT21" s="132"/>
      <c r="QU21" s="132"/>
      <c r="QV21" s="132"/>
      <c r="QW21" s="132"/>
      <c r="QX21" s="132"/>
      <c r="QY21" s="132"/>
      <c r="QZ21" s="132"/>
      <c r="RA21" s="132"/>
      <c r="RB21" s="132"/>
      <c r="RC21" s="132"/>
      <c r="RD21" s="132"/>
      <c r="RE21" s="132"/>
      <c r="RF21" s="132"/>
      <c r="RG21" s="132"/>
      <c r="RH21" s="132"/>
      <c r="RI21" s="132"/>
      <c r="RJ21" s="132"/>
      <c r="RK21" s="132"/>
      <c r="RL21" s="132"/>
      <c r="RM21" s="132"/>
      <c r="RN21" s="132"/>
      <c r="RO21" s="132"/>
      <c r="RP21" s="132"/>
      <c r="RQ21" s="132"/>
      <c r="RR21" s="132"/>
      <c r="RS21" s="132"/>
      <c r="RT21" s="132"/>
      <c r="RU21" s="132"/>
      <c r="RV21" s="132"/>
      <c r="RW21" s="132"/>
      <c r="RX21" s="132"/>
      <c r="RY21" s="132"/>
      <c r="RZ21" s="132"/>
      <c r="SA21" s="132"/>
      <c r="SB21" s="132"/>
      <c r="SC21" s="132"/>
      <c r="SD21" s="132"/>
      <c r="SE21" s="132"/>
      <c r="SF21" s="132"/>
      <c r="SG21" s="132"/>
      <c r="SH21" s="132"/>
      <c r="SI21" s="132"/>
      <c r="SJ21" s="132"/>
      <c r="SK21" s="132"/>
      <c r="SL21" s="132"/>
      <c r="SM21" s="132"/>
      <c r="SN21" s="132"/>
      <c r="SO21" s="132"/>
      <c r="SP21" s="132"/>
      <c r="SQ21" s="132"/>
      <c r="SR21" s="132"/>
      <c r="SS21" s="132"/>
      <c r="ST21" s="132"/>
      <c r="SU21" s="132"/>
      <c r="SV21" s="132"/>
      <c r="SW21" s="132"/>
      <c r="SX21" s="132"/>
      <c r="SY21" s="132"/>
      <c r="SZ21" s="132"/>
      <c r="TA21" s="132"/>
      <c r="TB21" s="132"/>
      <c r="TC21" s="132"/>
      <c r="TD21" s="132"/>
      <c r="TE21" s="132"/>
      <c r="TF21" s="132"/>
      <c r="TG21" s="132"/>
      <c r="TH21" s="132"/>
      <c r="TI21" s="132"/>
      <c r="TJ21" s="132"/>
      <c r="TK21" s="132"/>
      <c r="TL21" s="132"/>
      <c r="TM21" s="132"/>
      <c r="TN21" s="132"/>
      <c r="TO21" s="132"/>
      <c r="TP21" s="132"/>
      <c r="TQ21" s="132"/>
      <c r="TR21" s="132"/>
      <c r="TS21" s="132"/>
      <c r="TT21" s="132"/>
      <c r="TU21" s="132"/>
      <c r="TV21" s="132"/>
      <c r="TW21" s="132"/>
      <c r="TX21" s="132"/>
      <c r="TY21" s="132"/>
      <c r="TZ21" s="132"/>
      <c r="UA21" s="132"/>
      <c r="UB21" s="132"/>
      <c r="UC21" s="132"/>
      <c r="UD21" s="132"/>
      <c r="UE21" s="132"/>
      <c r="UF21" s="132"/>
      <c r="UG21" s="132"/>
      <c r="UH21" s="132"/>
      <c r="UI21" s="132"/>
      <c r="UJ21" s="132"/>
      <c r="UK21" s="132"/>
      <c r="UL21" s="132"/>
      <c r="UM21" s="132"/>
      <c r="UN21" s="132"/>
      <c r="UO21" s="132"/>
      <c r="UP21" s="132"/>
      <c r="UQ21" s="132"/>
      <c r="UR21" s="132"/>
      <c r="US21" s="132"/>
      <c r="UT21" s="132"/>
      <c r="UU21" s="132"/>
      <c r="UV21" s="132"/>
      <c r="UW21" s="132"/>
      <c r="UX21" s="132"/>
      <c r="UY21" s="132"/>
      <c r="UZ21" s="132"/>
      <c r="VA21" s="132"/>
      <c r="VB21" s="132"/>
      <c r="VC21" s="132"/>
      <c r="VD21" s="132"/>
      <c r="VE21" s="132"/>
      <c r="VF21" s="132"/>
      <c r="VG21" s="132"/>
      <c r="VH21" s="132"/>
      <c r="VI21" s="132"/>
      <c r="VJ21" s="132"/>
      <c r="VK21" s="132"/>
      <c r="VL21" s="132"/>
      <c r="VM21" s="132"/>
      <c r="VN21" s="132"/>
      <c r="VO21" s="132"/>
      <c r="VP21" s="132"/>
      <c r="VQ21" s="132"/>
      <c r="VR21" s="132"/>
      <c r="VS21" s="132"/>
      <c r="VT21" s="132"/>
      <c r="VU21" s="132"/>
      <c r="VV21" s="132"/>
      <c r="VW21" s="132"/>
      <c r="VX21" s="132"/>
      <c r="VY21" s="132"/>
      <c r="VZ21" s="132"/>
      <c r="WA21" s="132"/>
      <c r="WB21" s="132"/>
      <c r="WC21" s="132"/>
      <c r="WD21" s="132"/>
      <c r="WE21" s="132"/>
      <c r="WF21" s="132"/>
      <c r="WG21" s="132"/>
      <c r="WH21" s="132"/>
      <c r="WI21" s="132"/>
      <c r="WJ21" s="132"/>
      <c r="WK21" s="132"/>
      <c r="WL21" s="132"/>
      <c r="WM21" s="132"/>
      <c r="WN21" s="132"/>
      <c r="WO21" s="132"/>
      <c r="WP21" s="132"/>
      <c r="WQ21" s="132"/>
      <c r="WR21" s="132"/>
      <c r="WS21" s="132"/>
      <c r="WT21" s="132"/>
      <c r="WU21" s="132"/>
      <c r="WV21" s="132"/>
      <c r="WW21" s="132"/>
      <c r="WX21" s="132"/>
      <c r="WY21" s="132"/>
      <c r="WZ21" s="132"/>
      <c r="XA21" s="132"/>
      <c r="XB21" s="132"/>
      <c r="XC21" s="132"/>
      <c r="XD21" s="132"/>
      <c r="XE21" s="132"/>
      <c r="XF21" s="132"/>
      <c r="XG21" s="132"/>
      <c r="XH21" s="132"/>
      <c r="XI21" s="132"/>
      <c r="XJ21" s="132"/>
      <c r="XK21" s="132"/>
      <c r="XL21" s="132"/>
      <c r="XM21" s="132"/>
      <c r="XN21" s="132"/>
      <c r="XO21" s="132"/>
      <c r="XP21" s="132"/>
      <c r="XQ21" s="132"/>
      <c r="XR21" s="132"/>
      <c r="XS21" s="132"/>
      <c r="XT21" s="132"/>
      <c r="XU21" s="132"/>
      <c r="XV21" s="132"/>
      <c r="XW21" s="132"/>
      <c r="XX21" s="132"/>
      <c r="XY21" s="132"/>
      <c r="XZ21" s="132"/>
      <c r="YA21" s="132"/>
      <c r="YB21" s="132"/>
      <c r="YC21" s="132"/>
      <c r="YD21" s="132"/>
      <c r="YE21" s="132"/>
      <c r="YF21" s="132"/>
      <c r="YG21" s="132"/>
      <c r="YH21" s="132"/>
      <c r="YI21" s="132"/>
      <c r="YJ21" s="132"/>
      <c r="YK21" s="132"/>
      <c r="YL21" s="132"/>
      <c r="YM21" s="132"/>
      <c r="YN21" s="132"/>
      <c r="YO21" s="132"/>
      <c r="YP21" s="132"/>
      <c r="YQ21" s="132"/>
      <c r="YR21" s="132"/>
      <c r="YS21" s="132"/>
      <c r="YT21" s="132"/>
      <c r="YU21" s="132"/>
      <c r="YV21" s="132"/>
      <c r="YW21" s="132"/>
      <c r="YX21" s="132"/>
      <c r="YY21" s="132"/>
      <c r="YZ21" s="132"/>
      <c r="ZA21" s="132"/>
      <c r="ZB21" s="132"/>
      <c r="ZC21" s="132"/>
      <c r="ZD21" s="132"/>
      <c r="ZE21" s="132"/>
      <c r="ZF21" s="132"/>
      <c r="ZG21" s="132"/>
      <c r="ZH21" s="132"/>
      <c r="ZI21" s="132"/>
      <c r="ZJ21" s="132"/>
      <c r="ZK21" s="132"/>
      <c r="ZL21" s="132"/>
      <c r="ZM21" s="132"/>
      <c r="ZN21" s="132"/>
      <c r="ZO21" s="132"/>
      <c r="ZP21" s="132"/>
      <c r="ZQ21" s="132"/>
      <c r="ZR21" s="132"/>
      <c r="ZS21" s="132"/>
      <c r="ZT21" s="132"/>
      <c r="ZU21" s="132"/>
      <c r="ZV21" s="132"/>
      <c r="ZW21" s="132"/>
      <c r="ZX21" s="132"/>
      <c r="ZY21" s="132"/>
      <c r="ZZ21" s="132"/>
      <c r="AAA21" s="132"/>
      <c r="AAB21" s="132"/>
      <c r="AAC21" s="132"/>
      <c r="AAD21" s="132"/>
      <c r="AAE21" s="132"/>
      <c r="AAF21" s="132"/>
      <c r="AAG21" s="132"/>
      <c r="AAH21" s="132"/>
      <c r="AAI21" s="132"/>
      <c r="AAJ21" s="132"/>
      <c r="AAK21" s="132"/>
      <c r="AAL21" s="132"/>
      <c r="AAM21" s="132"/>
      <c r="AAN21" s="132"/>
      <c r="AAO21" s="132"/>
      <c r="AAP21" s="132"/>
      <c r="AAQ21" s="132"/>
      <c r="AAR21" s="132"/>
      <c r="AAS21" s="132"/>
      <c r="AAT21" s="132"/>
      <c r="AAU21" s="132"/>
      <c r="AAV21" s="132"/>
      <c r="AAW21" s="132"/>
      <c r="AAX21" s="132"/>
    </row>
    <row r="22" spans="1:726" s="1" customFormat="1" ht="84.95" customHeight="1" thickBot="1">
      <c r="A22" s="520">
        <v>18</v>
      </c>
      <c r="B22" s="520"/>
      <c r="C22" s="521" t="s">
        <v>162</v>
      </c>
      <c r="D22" s="521"/>
      <c r="E22" s="522"/>
      <c r="F22" s="522"/>
      <c r="G22" s="522"/>
      <c r="H22" s="523"/>
      <c r="I22" s="520"/>
      <c r="J22" s="521"/>
      <c r="K22" s="524"/>
      <c r="L22" s="521" t="s">
        <v>268</v>
      </c>
      <c r="M22" s="521" t="s">
        <v>369</v>
      </c>
      <c r="N22" s="521" t="s">
        <v>367</v>
      </c>
      <c r="O22" s="521" t="s">
        <v>367</v>
      </c>
      <c r="P22" s="521" t="s">
        <v>368</v>
      </c>
      <c r="Q22" s="521" t="s">
        <v>368</v>
      </c>
      <c r="R22" s="525"/>
      <c r="S22" s="132"/>
      <c r="T22" s="132"/>
      <c r="U22" s="132"/>
      <c r="V22" s="132"/>
      <c r="W22" s="132"/>
      <c r="X22" s="132"/>
      <c r="Y22" s="132"/>
      <c r="Z22" s="132"/>
      <c r="AA22" s="132"/>
      <c r="AB22" s="132"/>
      <c r="AC22" s="132"/>
      <c r="AD22" s="132"/>
      <c r="AE22" s="132"/>
      <c r="AF22" s="132"/>
      <c r="AG22" s="132"/>
      <c r="AH22" s="132"/>
      <c r="AI22" s="132"/>
      <c r="AJ22" s="132"/>
      <c r="AK22" s="132"/>
      <c r="AL22" s="132"/>
      <c r="AM22" s="132"/>
      <c r="AN22" s="132"/>
      <c r="AO22" s="132"/>
      <c r="AP22" s="132"/>
      <c r="AQ22" s="132"/>
      <c r="AR22" s="132"/>
      <c r="AS22" s="132"/>
      <c r="AT22" s="132"/>
      <c r="AU22" s="132"/>
      <c r="AV22" s="132"/>
      <c r="AW22" s="132"/>
      <c r="AX22" s="132"/>
      <c r="AY22" s="132"/>
      <c r="AZ22" s="132"/>
      <c r="BA22" s="132"/>
      <c r="BB22" s="132"/>
      <c r="BC22" s="132"/>
      <c r="BD22" s="132"/>
      <c r="BE22" s="132"/>
      <c r="BF22" s="132"/>
      <c r="BG22" s="132"/>
      <c r="BH22" s="132"/>
      <c r="BI22" s="132"/>
      <c r="BJ22" s="263"/>
      <c r="BK22" s="132"/>
      <c r="BL22" s="132"/>
      <c r="BM22" s="132"/>
      <c r="BN22" s="132"/>
      <c r="BO22" s="132"/>
      <c r="BP22" s="132"/>
      <c r="BQ22" s="132"/>
      <c r="BR22" s="132"/>
      <c r="BS22" s="132"/>
      <c r="BT22" s="132"/>
      <c r="BU22" s="132"/>
      <c r="BV22" s="132"/>
      <c r="BW22" s="132"/>
      <c r="BX22" s="132"/>
      <c r="BY22" s="132"/>
      <c r="BZ22" s="132"/>
      <c r="CA22" s="132"/>
      <c r="CB22" s="132"/>
      <c r="CC22" s="132"/>
      <c r="CD22" s="132"/>
      <c r="CE22" s="132"/>
      <c r="CF22" s="132"/>
      <c r="CG22" s="132"/>
      <c r="CH22" s="132"/>
      <c r="CI22" s="132"/>
      <c r="CJ22" s="132"/>
      <c r="CK22" s="132"/>
      <c r="CL22" s="132"/>
      <c r="CM22" s="132"/>
      <c r="CN22" s="132"/>
      <c r="CO22" s="132"/>
      <c r="CP22" s="132"/>
      <c r="CQ22" s="132"/>
      <c r="CR22" s="132"/>
      <c r="CS22" s="132"/>
      <c r="CT22" s="132"/>
      <c r="CU22" s="132"/>
      <c r="CV22" s="132"/>
      <c r="CW22" s="132"/>
      <c r="CX22" s="132"/>
      <c r="CY22" s="132"/>
      <c r="CZ22" s="132"/>
      <c r="DA22" s="132"/>
      <c r="DB22" s="132"/>
      <c r="DC22" s="132"/>
      <c r="DD22" s="132"/>
      <c r="DE22" s="132"/>
      <c r="DF22" s="132"/>
      <c r="DG22" s="132"/>
      <c r="DH22" s="132"/>
      <c r="DI22" s="132"/>
      <c r="DJ22" s="263"/>
      <c r="DK22" s="132"/>
      <c r="DL22" s="132"/>
      <c r="DM22" s="132"/>
      <c r="DN22" s="132"/>
      <c r="DO22" s="132"/>
      <c r="DP22" s="132"/>
      <c r="DQ22" s="132"/>
      <c r="DR22" s="132"/>
      <c r="DS22" s="132"/>
      <c r="DT22" s="132"/>
      <c r="DU22" s="132"/>
      <c r="DV22" s="132"/>
      <c r="DW22" s="132"/>
      <c r="DX22" s="132"/>
      <c r="DY22" s="132"/>
      <c r="DZ22" s="132"/>
      <c r="EA22" s="132"/>
      <c r="EB22" s="132"/>
      <c r="EC22" s="132"/>
      <c r="ED22" s="132"/>
      <c r="EE22" s="132"/>
      <c r="EF22" s="132"/>
      <c r="EG22" s="132"/>
      <c r="EH22" s="132"/>
      <c r="EI22" s="132"/>
      <c r="EJ22" s="132"/>
      <c r="EK22" s="132"/>
      <c r="EL22" s="132"/>
      <c r="EM22" s="132"/>
      <c r="EN22" s="132"/>
      <c r="EO22" s="132"/>
      <c r="EP22" s="132"/>
      <c r="EQ22" s="132"/>
      <c r="ER22" s="132"/>
      <c r="ES22" s="132"/>
      <c r="ET22" s="132"/>
      <c r="EU22" s="132"/>
      <c r="EV22" s="132"/>
      <c r="EW22" s="132"/>
      <c r="EX22" s="132"/>
      <c r="EY22" s="132"/>
      <c r="EZ22" s="132"/>
      <c r="FA22" s="132"/>
      <c r="FB22" s="132"/>
      <c r="FC22" s="132"/>
      <c r="FD22" s="132"/>
      <c r="FE22" s="132"/>
      <c r="FF22" s="132"/>
      <c r="FG22" s="132"/>
      <c r="FH22" s="132"/>
      <c r="FI22" s="132"/>
      <c r="FJ22" s="132"/>
      <c r="FK22" s="132"/>
      <c r="FL22" s="132"/>
      <c r="FM22" s="132"/>
      <c r="FN22" s="132"/>
      <c r="FO22" s="132"/>
      <c r="FP22" s="132"/>
      <c r="FQ22" s="132"/>
      <c r="FR22" s="132"/>
      <c r="FS22" s="132"/>
      <c r="FT22" s="132"/>
      <c r="FU22" s="132"/>
      <c r="FV22" s="132"/>
      <c r="FW22" s="132"/>
      <c r="FX22" s="132"/>
      <c r="FY22" s="132"/>
      <c r="FZ22" s="132"/>
      <c r="GA22" s="132"/>
      <c r="GB22" s="132"/>
      <c r="GC22" s="132"/>
      <c r="GD22" s="132"/>
      <c r="GE22" s="132"/>
      <c r="GF22" s="132"/>
      <c r="GG22" s="132"/>
      <c r="GH22" s="132"/>
      <c r="GI22" s="132"/>
      <c r="GJ22" s="132"/>
      <c r="GK22" s="132"/>
      <c r="GL22" s="132"/>
      <c r="GM22" s="132"/>
      <c r="GN22" s="132"/>
      <c r="GO22" s="132"/>
      <c r="GP22" s="132"/>
      <c r="GQ22" s="132"/>
      <c r="GR22" s="132"/>
      <c r="GS22" s="132"/>
      <c r="GT22" s="132"/>
      <c r="GU22" s="132"/>
      <c r="GV22" s="132"/>
      <c r="GW22" s="132"/>
      <c r="GX22" s="132"/>
      <c r="GY22" s="132"/>
      <c r="GZ22" s="132"/>
      <c r="HA22" s="132"/>
      <c r="HB22" s="132"/>
      <c r="HC22" s="132"/>
      <c r="HD22" s="132"/>
      <c r="HE22" s="132"/>
      <c r="HF22" s="132"/>
      <c r="HG22" s="132"/>
      <c r="HH22" s="132"/>
      <c r="HI22" s="132"/>
      <c r="HJ22" s="132"/>
      <c r="HK22" s="132"/>
      <c r="HL22" s="132"/>
      <c r="HM22" s="132"/>
      <c r="HN22" s="132"/>
      <c r="HO22" s="132"/>
      <c r="HP22" s="132"/>
      <c r="HQ22" s="132"/>
      <c r="HR22" s="132"/>
      <c r="HS22" s="132"/>
      <c r="HT22" s="132"/>
      <c r="HU22" s="132"/>
      <c r="HV22" s="132"/>
      <c r="HW22" s="132"/>
      <c r="HX22" s="132"/>
      <c r="HY22" s="132"/>
      <c r="HZ22" s="132"/>
      <c r="IA22" s="132"/>
      <c r="IB22" s="132"/>
      <c r="IC22" s="132"/>
      <c r="ID22" s="132"/>
      <c r="IE22" s="132"/>
      <c r="IF22" s="132"/>
      <c r="IG22" s="132"/>
      <c r="IH22" s="132"/>
      <c r="II22" s="132"/>
      <c r="IJ22" s="132"/>
      <c r="IK22" s="132"/>
      <c r="IL22" s="132"/>
      <c r="IM22" s="132"/>
      <c r="IN22" s="132"/>
      <c r="IO22" s="132"/>
      <c r="IP22" s="132"/>
      <c r="IQ22" s="132"/>
      <c r="IR22" s="132"/>
      <c r="IS22" s="132"/>
      <c r="IT22" s="132"/>
      <c r="IU22" s="132"/>
      <c r="IV22" s="132"/>
      <c r="IW22" s="132"/>
      <c r="IX22" s="132"/>
      <c r="IY22" s="132"/>
      <c r="IZ22" s="132"/>
      <c r="JA22" s="132"/>
      <c r="JB22" s="132"/>
      <c r="JC22" s="132"/>
      <c r="JD22" s="132"/>
      <c r="JE22" s="132"/>
      <c r="JF22" s="132"/>
      <c r="JG22" s="132"/>
      <c r="JH22" s="132"/>
      <c r="JI22" s="132"/>
      <c r="JJ22" s="132"/>
      <c r="JK22" s="132"/>
      <c r="JL22" s="132"/>
      <c r="JM22" s="132"/>
      <c r="JN22" s="132"/>
      <c r="JO22" s="132"/>
      <c r="JP22" s="132"/>
      <c r="JQ22" s="132"/>
      <c r="JR22" s="132"/>
      <c r="JS22" s="132"/>
      <c r="JT22" s="132"/>
      <c r="JU22" s="132"/>
      <c r="JV22" s="132"/>
      <c r="JW22" s="132"/>
      <c r="JX22" s="132"/>
      <c r="JY22" s="132"/>
      <c r="JZ22" s="132"/>
      <c r="KA22" s="132"/>
      <c r="KB22" s="132"/>
      <c r="KC22" s="132"/>
      <c r="KD22" s="132"/>
      <c r="KE22" s="132"/>
      <c r="KF22" s="132"/>
      <c r="KG22" s="132"/>
      <c r="KH22" s="132"/>
      <c r="KI22" s="132"/>
      <c r="KJ22" s="132"/>
      <c r="KK22" s="132"/>
      <c r="KL22" s="132"/>
      <c r="KM22" s="132"/>
      <c r="KN22" s="132"/>
      <c r="KO22" s="132"/>
      <c r="KP22" s="132"/>
      <c r="KQ22" s="132"/>
      <c r="KR22" s="132"/>
      <c r="KS22" s="132"/>
      <c r="KT22" s="132"/>
      <c r="KU22" s="132"/>
      <c r="KV22" s="132"/>
      <c r="KW22" s="132"/>
      <c r="KX22" s="132"/>
      <c r="KY22" s="132"/>
      <c r="KZ22" s="132"/>
      <c r="LA22" s="132"/>
      <c r="LB22" s="132"/>
      <c r="LC22" s="132"/>
      <c r="LD22" s="132"/>
      <c r="LE22" s="132"/>
      <c r="LF22" s="132"/>
      <c r="LG22" s="132"/>
      <c r="LH22" s="132"/>
      <c r="LI22" s="132"/>
      <c r="LJ22" s="132"/>
      <c r="LK22" s="132"/>
      <c r="LL22" s="132"/>
      <c r="LM22" s="132"/>
      <c r="LN22" s="132"/>
      <c r="LO22" s="132"/>
      <c r="LP22" s="132"/>
      <c r="LQ22" s="132"/>
      <c r="LR22" s="132"/>
      <c r="LS22" s="132"/>
      <c r="LT22" s="132"/>
      <c r="LU22" s="132"/>
      <c r="LV22" s="132"/>
      <c r="LW22" s="132"/>
      <c r="LX22" s="132"/>
      <c r="LY22" s="132"/>
      <c r="LZ22" s="132"/>
      <c r="MA22" s="132"/>
      <c r="MB22" s="132"/>
      <c r="MC22" s="132"/>
      <c r="MD22" s="132"/>
      <c r="ME22" s="132"/>
      <c r="MF22" s="132"/>
      <c r="MG22" s="132"/>
      <c r="MH22" s="132"/>
      <c r="MI22" s="132"/>
      <c r="MJ22" s="132"/>
      <c r="MK22" s="132"/>
      <c r="ML22" s="132"/>
      <c r="MM22" s="132"/>
      <c r="MN22" s="132"/>
      <c r="MO22" s="132"/>
      <c r="MP22" s="132"/>
      <c r="MQ22" s="132"/>
      <c r="MR22" s="132"/>
      <c r="MS22" s="132"/>
      <c r="MT22" s="132"/>
      <c r="MU22" s="132"/>
      <c r="MV22" s="132"/>
      <c r="MW22" s="132"/>
      <c r="MX22" s="132"/>
      <c r="MY22" s="132"/>
      <c r="MZ22" s="132"/>
      <c r="NA22" s="132"/>
      <c r="NB22" s="132"/>
      <c r="NC22" s="132"/>
      <c r="ND22" s="132"/>
      <c r="NE22" s="132"/>
      <c r="NF22" s="132"/>
      <c r="NG22" s="132"/>
      <c r="NH22" s="132"/>
      <c r="NI22" s="132"/>
      <c r="NJ22" s="132"/>
      <c r="NK22" s="132"/>
      <c r="NL22" s="132"/>
      <c r="NM22" s="132"/>
      <c r="NN22" s="132"/>
      <c r="NO22" s="132"/>
      <c r="NP22" s="132"/>
      <c r="NQ22" s="132"/>
      <c r="NR22" s="132"/>
      <c r="NS22" s="132"/>
      <c r="NT22" s="132"/>
      <c r="NU22" s="132"/>
      <c r="NV22" s="132"/>
      <c r="NW22" s="132"/>
      <c r="NX22" s="132"/>
      <c r="NY22" s="132"/>
      <c r="NZ22" s="132"/>
      <c r="OA22" s="132"/>
      <c r="OB22" s="132"/>
      <c r="OC22" s="132"/>
      <c r="OD22" s="132"/>
      <c r="OE22" s="132"/>
      <c r="OF22" s="132"/>
      <c r="OG22" s="132"/>
      <c r="OH22" s="132"/>
      <c r="OI22" s="132"/>
      <c r="OJ22" s="132"/>
      <c r="OK22" s="132"/>
      <c r="OL22" s="132"/>
      <c r="OM22" s="132"/>
      <c r="ON22" s="132"/>
      <c r="OO22" s="132"/>
      <c r="OP22" s="132"/>
      <c r="OQ22" s="132"/>
      <c r="OR22" s="132"/>
      <c r="OS22" s="132"/>
      <c r="OT22" s="132"/>
      <c r="OU22" s="132"/>
      <c r="OV22" s="132"/>
      <c r="OW22" s="132"/>
      <c r="OX22" s="132"/>
      <c r="OY22" s="132"/>
      <c r="OZ22" s="132"/>
      <c r="PA22" s="132"/>
      <c r="PB22" s="132"/>
      <c r="PC22" s="132"/>
      <c r="PD22" s="132"/>
      <c r="PE22" s="132"/>
      <c r="PF22" s="132"/>
      <c r="PG22" s="132"/>
      <c r="PH22" s="132"/>
      <c r="PI22" s="132"/>
      <c r="PJ22" s="132"/>
      <c r="PK22" s="132"/>
      <c r="PL22" s="132"/>
      <c r="PM22" s="132"/>
      <c r="PN22" s="132"/>
      <c r="PO22" s="132"/>
      <c r="PP22" s="132"/>
      <c r="PQ22" s="132"/>
      <c r="PR22" s="132"/>
      <c r="PS22" s="132"/>
      <c r="PT22" s="132"/>
      <c r="PU22" s="132"/>
      <c r="PV22" s="132"/>
      <c r="PW22" s="132"/>
      <c r="PX22" s="132"/>
      <c r="PY22" s="132"/>
      <c r="PZ22" s="132"/>
      <c r="QA22" s="132"/>
      <c r="QB22" s="132"/>
      <c r="QC22" s="132"/>
      <c r="QD22" s="132"/>
      <c r="QE22" s="132"/>
      <c r="QF22" s="132"/>
      <c r="QG22" s="132"/>
      <c r="QH22" s="132"/>
      <c r="QI22" s="132"/>
      <c r="QJ22" s="132"/>
      <c r="QK22" s="132"/>
      <c r="QL22" s="132"/>
      <c r="QM22" s="132"/>
      <c r="QN22" s="132"/>
      <c r="QO22" s="132"/>
      <c r="QP22" s="132"/>
      <c r="QQ22" s="132"/>
      <c r="QR22" s="132"/>
      <c r="QS22" s="132"/>
      <c r="QT22" s="132"/>
      <c r="QU22" s="132"/>
      <c r="QV22" s="132"/>
      <c r="QW22" s="132"/>
      <c r="QX22" s="132"/>
      <c r="QY22" s="132"/>
      <c r="QZ22" s="132"/>
      <c r="RA22" s="132"/>
      <c r="RB22" s="132"/>
      <c r="RC22" s="132"/>
      <c r="RD22" s="132"/>
      <c r="RE22" s="132"/>
      <c r="RF22" s="132"/>
      <c r="RG22" s="132"/>
      <c r="RH22" s="132"/>
      <c r="RI22" s="132"/>
      <c r="RJ22" s="132"/>
      <c r="RK22" s="132"/>
      <c r="RL22" s="132"/>
      <c r="RM22" s="132"/>
      <c r="RN22" s="132"/>
      <c r="RO22" s="132"/>
      <c r="RP22" s="132"/>
      <c r="RQ22" s="132"/>
      <c r="RR22" s="132"/>
      <c r="RS22" s="132"/>
      <c r="RT22" s="132"/>
      <c r="RU22" s="132"/>
      <c r="RV22" s="132"/>
      <c r="RW22" s="132"/>
      <c r="RX22" s="132"/>
      <c r="RY22" s="132"/>
      <c r="RZ22" s="132"/>
      <c r="SA22" s="132"/>
      <c r="SB22" s="132"/>
      <c r="SC22" s="132"/>
      <c r="SD22" s="132"/>
      <c r="SE22" s="132"/>
      <c r="SF22" s="132"/>
      <c r="SG22" s="132"/>
      <c r="SH22" s="132"/>
      <c r="SI22" s="132"/>
      <c r="SJ22" s="132"/>
      <c r="SK22" s="132"/>
      <c r="SL22" s="132"/>
      <c r="SM22" s="132"/>
      <c r="SN22" s="132"/>
      <c r="SO22" s="132"/>
      <c r="SP22" s="132"/>
      <c r="SQ22" s="132"/>
      <c r="SR22" s="132"/>
      <c r="SS22" s="132"/>
      <c r="ST22" s="132"/>
      <c r="SU22" s="132"/>
      <c r="SV22" s="132"/>
      <c r="SW22" s="132"/>
      <c r="SX22" s="132"/>
      <c r="SY22" s="132"/>
      <c r="SZ22" s="132"/>
      <c r="TA22" s="132"/>
      <c r="TB22" s="132"/>
      <c r="TC22" s="132"/>
      <c r="TD22" s="132"/>
      <c r="TE22" s="132"/>
      <c r="TF22" s="132"/>
      <c r="TG22" s="132"/>
      <c r="TH22" s="132"/>
      <c r="TI22" s="132"/>
      <c r="TJ22" s="132"/>
      <c r="TK22" s="132"/>
      <c r="TL22" s="132"/>
      <c r="TM22" s="132"/>
      <c r="TN22" s="132"/>
      <c r="TO22" s="132"/>
      <c r="TP22" s="132"/>
      <c r="TQ22" s="132"/>
      <c r="TR22" s="132"/>
      <c r="TS22" s="132"/>
      <c r="TT22" s="132"/>
      <c r="TU22" s="132"/>
      <c r="TV22" s="132"/>
      <c r="TW22" s="132"/>
      <c r="TX22" s="132"/>
      <c r="TY22" s="132"/>
      <c r="TZ22" s="132"/>
      <c r="UA22" s="132"/>
      <c r="UB22" s="132"/>
      <c r="UC22" s="132"/>
      <c r="UD22" s="132"/>
      <c r="UE22" s="132"/>
      <c r="UF22" s="132"/>
      <c r="UG22" s="132"/>
      <c r="UH22" s="132"/>
      <c r="UI22" s="132"/>
      <c r="UJ22" s="132"/>
      <c r="UK22" s="132"/>
      <c r="UL22" s="132"/>
      <c r="UM22" s="132"/>
      <c r="UN22" s="132"/>
      <c r="UO22" s="132"/>
      <c r="UP22" s="132"/>
      <c r="UQ22" s="132"/>
      <c r="UR22" s="132"/>
      <c r="US22" s="132"/>
      <c r="UT22" s="132"/>
      <c r="UU22" s="132"/>
      <c r="UV22" s="132"/>
      <c r="UW22" s="132"/>
      <c r="UX22" s="132"/>
      <c r="UY22" s="132"/>
      <c r="UZ22" s="132"/>
      <c r="VA22" s="132"/>
      <c r="VB22" s="132"/>
      <c r="VC22" s="132"/>
      <c r="VD22" s="132"/>
      <c r="VE22" s="132"/>
      <c r="VF22" s="132"/>
      <c r="VG22" s="132"/>
      <c r="VH22" s="132"/>
      <c r="VI22" s="132"/>
      <c r="VJ22" s="132"/>
      <c r="VK22" s="132"/>
      <c r="VL22" s="132"/>
      <c r="VM22" s="132"/>
      <c r="VN22" s="132"/>
      <c r="VO22" s="132"/>
      <c r="VP22" s="132"/>
      <c r="VQ22" s="132"/>
      <c r="VR22" s="132"/>
      <c r="VS22" s="132"/>
      <c r="VT22" s="132"/>
      <c r="VU22" s="132"/>
      <c r="VV22" s="132"/>
      <c r="VW22" s="132"/>
      <c r="VX22" s="132"/>
      <c r="VY22" s="132"/>
      <c r="VZ22" s="132"/>
      <c r="WA22" s="132"/>
      <c r="WB22" s="132"/>
      <c r="WC22" s="132"/>
      <c r="WD22" s="132"/>
      <c r="WE22" s="132"/>
      <c r="WF22" s="132"/>
      <c r="WG22" s="132"/>
      <c r="WH22" s="132"/>
      <c r="WI22" s="132"/>
      <c r="WJ22" s="132"/>
      <c r="WK22" s="132"/>
      <c r="WL22" s="132"/>
      <c r="WM22" s="132"/>
      <c r="WN22" s="132"/>
      <c r="WO22" s="132"/>
      <c r="WP22" s="132"/>
      <c r="WQ22" s="132"/>
      <c r="WR22" s="132"/>
      <c r="WS22" s="132"/>
      <c r="WT22" s="132"/>
      <c r="WU22" s="132"/>
      <c r="WV22" s="132"/>
      <c r="WW22" s="132"/>
      <c r="WX22" s="132"/>
      <c r="WY22" s="132"/>
      <c r="WZ22" s="132"/>
      <c r="XA22" s="132"/>
      <c r="XB22" s="132"/>
      <c r="XC22" s="132"/>
      <c r="XD22" s="132"/>
      <c r="XE22" s="132"/>
      <c r="XF22" s="132"/>
      <c r="XG22" s="132"/>
      <c r="XH22" s="132"/>
      <c r="XI22" s="132"/>
      <c r="XJ22" s="132"/>
      <c r="XK22" s="132"/>
      <c r="XL22" s="132"/>
      <c r="XM22" s="132"/>
      <c r="XN22" s="132"/>
      <c r="XO22" s="132"/>
      <c r="XP22" s="132"/>
      <c r="XQ22" s="132"/>
      <c r="XR22" s="132"/>
      <c r="XS22" s="132"/>
      <c r="XT22" s="132"/>
      <c r="XU22" s="132"/>
      <c r="XV22" s="132"/>
      <c r="XW22" s="132"/>
      <c r="XX22" s="132"/>
      <c r="XY22" s="132"/>
      <c r="XZ22" s="132"/>
      <c r="YA22" s="132"/>
      <c r="YB22" s="132"/>
      <c r="YC22" s="132"/>
      <c r="YD22" s="132"/>
      <c r="YE22" s="132"/>
      <c r="YF22" s="132"/>
      <c r="YG22" s="132"/>
      <c r="YH22" s="132"/>
      <c r="YI22" s="132"/>
      <c r="YJ22" s="132"/>
      <c r="YK22" s="132"/>
      <c r="YL22" s="132"/>
      <c r="YM22" s="132"/>
      <c r="YN22" s="132"/>
      <c r="YO22" s="132"/>
      <c r="YP22" s="132"/>
      <c r="YQ22" s="132"/>
      <c r="YR22" s="132"/>
      <c r="YS22" s="132"/>
      <c r="YT22" s="132"/>
      <c r="YU22" s="132"/>
      <c r="YV22" s="132"/>
      <c r="YW22" s="132"/>
      <c r="YX22" s="132"/>
      <c r="YY22" s="132"/>
      <c r="YZ22" s="132"/>
      <c r="ZA22" s="132"/>
      <c r="ZB22" s="132"/>
      <c r="ZC22" s="132"/>
      <c r="ZD22" s="132"/>
      <c r="ZE22" s="132"/>
      <c r="ZF22" s="132"/>
      <c r="ZG22" s="132"/>
      <c r="ZH22" s="132"/>
      <c r="ZI22" s="132"/>
      <c r="ZJ22" s="132"/>
      <c r="ZK22" s="132"/>
      <c r="ZL22" s="132"/>
      <c r="ZM22" s="132"/>
      <c r="ZN22" s="132"/>
      <c r="ZO22" s="132"/>
      <c r="ZP22" s="132"/>
      <c r="ZQ22" s="132"/>
      <c r="ZR22" s="132"/>
      <c r="ZS22" s="132"/>
      <c r="ZT22" s="132"/>
      <c r="ZU22" s="132"/>
      <c r="ZV22" s="132"/>
      <c r="ZW22" s="132"/>
      <c r="ZX22" s="132"/>
      <c r="ZY22" s="132"/>
      <c r="ZZ22" s="132"/>
      <c r="AAA22" s="132"/>
      <c r="AAB22" s="132"/>
      <c r="AAC22" s="132"/>
      <c r="AAD22" s="132"/>
      <c r="AAE22" s="132"/>
      <c r="AAF22" s="132"/>
      <c r="AAG22" s="132"/>
      <c r="AAH22" s="132"/>
      <c r="AAI22" s="132"/>
      <c r="AAJ22" s="132"/>
      <c r="AAK22" s="132"/>
      <c r="AAL22" s="132"/>
      <c r="AAM22" s="132"/>
      <c r="AAN22" s="132"/>
      <c r="AAO22" s="132"/>
      <c r="AAP22" s="132"/>
      <c r="AAQ22" s="132"/>
      <c r="AAR22" s="132"/>
      <c r="AAS22" s="132"/>
      <c r="AAT22" s="132"/>
      <c r="AAU22" s="132"/>
      <c r="AAV22" s="132"/>
      <c r="AAW22" s="132"/>
      <c r="AAX22" s="132"/>
    </row>
    <row r="23" spans="1:726" s="129" customFormat="1" ht="84.95" customHeight="1" thickBot="1">
      <c r="A23" s="520">
        <v>19</v>
      </c>
      <c r="B23" s="520"/>
      <c r="C23" s="521" t="s">
        <v>162</v>
      </c>
      <c r="D23" s="521"/>
      <c r="E23" s="522"/>
      <c r="F23" s="522"/>
      <c r="G23" s="522"/>
      <c r="H23" s="523"/>
      <c r="I23" s="520"/>
      <c r="J23" s="521"/>
      <c r="K23" s="524"/>
      <c r="L23" s="521" t="s">
        <v>268</v>
      </c>
      <c r="M23" s="521" t="s">
        <v>369</v>
      </c>
      <c r="N23" s="521" t="s">
        <v>367</v>
      </c>
      <c r="O23" s="521" t="s">
        <v>367</v>
      </c>
      <c r="P23" s="521" t="s">
        <v>368</v>
      </c>
      <c r="Q23" s="521" t="s">
        <v>368</v>
      </c>
      <c r="R23" s="525"/>
      <c r="S23" s="132"/>
      <c r="T23" s="132"/>
      <c r="U23" s="132"/>
      <c r="V23" s="132"/>
      <c r="W23" s="132"/>
      <c r="X23" s="132"/>
      <c r="Y23" s="132"/>
      <c r="Z23" s="132"/>
      <c r="AA23" s="132"/>
      <c r="AB23" s="132"/>
      <c r="AC23" s="132"/>
      <c r="AD23" s="132"/>
      <c r="AE23" s="132"/>
      <c r="AF23" s="132"/>
      <c r="AG23" s="132"/>
      <c r="AH23" s="132"/>
      <c r="AI23" s="132"/>
      <c r="AJ23" s="132"/>
      <c r="AK23" s="132"/>
      <c r="AL23" s="132"/>
      <c r="AM23" s="132"/>
      <c r="AN23" s="132"/>
      <c r="AO23" s="132"/>
      <c r="AP23" s="132"/>
      <c r="AQ23" s="132"/>
      <c r="AR23" s="132"/>
      <c r="AS23" s="132"/>
      <c r="AT23" s="132"/>
      <c r="AU23" s="132"/>
      <c r="AV23" s="132"/>
      <c r="AW23" s="132"/>
      <c r="AX23" s="132"/>
      <c r="AY23" s="132"/>
      <c r="AZ23" s="132"/>
      <c r="BA23" s="132"/>
      <c r="BB23" s="132"/>
      <c r="BC23" s="132"/>
      <c r="BD23" s="132"/>
      <c r="BE23" s="132"/>
      <c r="BF23" s="132"/>
      <c r="BG23" s="132"/>
      <c r="BH23" s="132"/>
      <c r="BI23" s="132"/>
      <c r="BJ23" s="263"/>
      <c r="BK23" s="132"/>
      <c r="BL23" s="132"/>
      <c r="BM23" s="132"/>
      <c r="BN23" s="132"/>
      <c r="BO23" s="132"/>
      <c r="BP23" s="132"/>
      <c r="BQ23" s="132"/>
      <c r="BR23" s="132"/>
      <c r="BS23" s="132"/>
      <c r="BT23" s="132"/>
      <c r="BU23" s="132"/>
      <c r="BV23" s="132"/>
      <c r="BW23" s="132"/>
      <c r="BX23" s="132"/>
      <c r="BY23" s="132"/>
      <c r="BZ23" s="132"/>
      <c r="CA23" s="132"/>
      <c r="CB23" s="132"/>
      <c r="CC23" s="132"/>
      <c r="CD23" s="132"/>
      <c r="CE23" s="132"/>
      <c r="CF23" s="132"/>
      <c r="CG23" s="132"/>
      <c r="CH23" s="132"/>
      <c r="CI23" s="132"/>
      <c r="CJ23" s="132"/>
      <c r="CK23" s="132"/>
      <c r="CL23" s="132"/>
      <c r="CM23" s="132"/>
      <c r="CN23" s="132"/>
      <c r="CO23" s="132"/>
      <c r="CP23" s="132"/>
      <c r="CQ23" s="132"/>
      <c r="CR23" s="132"/>
      <c r="CS23" s="132"/>
      <c r="CT23" s="132"/>
      <c r="CU23" s="132"/>
      <c r="CV23" s="132"/>
      <c r="CW23" s="132"/>
      <c r="CX23" s="132"/>
      <c r="CY23" s="132"/>
      <c r="CZ23" s="132"/>
      <c r="DA23" s="132"/>
      <c r="DB23" s="132"/>
      <c r="DC23" s="132"/>
      <c r="DD23" s="132"/>
      <c r="DE23" s="132"/>
      <c r="DF23" s="132"/>
      <c r="DG23" s="132"/>
      <c r="DH23" s="132"/>
      <c r="DI23" s="132"/>
      <c r="DJ23" s="263"/>
      <c r="DK23" s="132"/>
      <c r="DL23" s="132"/>
      <c r="DM23" s="132"/>
      <c r="DN23" s="132"/>
      <c r="DO23" s="132"/>
      <c r="DP23" s="132"/>
      <c r="DQ23" s="132"/>
      <c r="DR23" s="132"/>
      <c r="DS23" s="132"/>
      <c r="DT23" s="132"/>
      <c r="DU23" s="132"/>
      <c r="DV23" s="132"/>
      <c r="DW23" s="132"/>
      <c r="DX23" s="132"/>
      <c r="DY23" s="132"/>
      <c r="DZ23" s="132"/>
      <c r="EA23" s="132"/>
      <c r="EB23" s="132"/>
      <c r="EC23" s="132"/>
      <c r="ED23" s="132"/>
      <c r="EE23" s="132"/>
      <c r="EF23" s="132"/>
      <c r="EG23" s="132"/>
      <c r="EH23" s="132"/>
      <c r="EI23" s="132"/>
      <c r="EJ23" s="132"/>
      <c r="EK23" s="132"/>
      <c r="EL23" s="132"/>
      <c r="EM23" s="132"/>
      <c r="EN23" s="132"/>
      <c r="EO23" s="132"/>
      <c r="EP23" s="132"/>
      <c r="EQ23" s="132"/>
      <c r="ER23" s="132"/>
      <c r="ES23" s="132"/>
      <c r="ET23" s="132"/>
      <c r="EU23" s="132"/>
      <c r="EV23" s="132"/>
      <c r="EW23" s="132"/>
      <c r="EX23" s="132"/>
      <c r="EY23" s="132"/>
      <c r="EZ23" s="132"/>
      <c r="FA23" s="132"/>
      <c r="FB23" s="132"/>
      <c r="FC23" s="132"/>
      <c r="FD23" s="132"/>
      <c r="FE23" s="132"/>
      <c r="FF23" s="132"/>
      <c r="FG23" s="132"/>
      <c r="FH23" s="132"/>
      <c r="FI23" s="132"/>
      <c r="FJ23" s="132"/>
      <c r="FK23" s="132"/>
      <c r="FL23" s="132"/>
      <c r="FM23" s="132"/>
      <c r="FN23" s="132"/>
      <c r="FO23" s="132"/>
      <c r="FP23" s="132"/>
      <c r="FQ23" s="132"/>
      <c r="FR23" s="132"/>
      <c r="FS23" s="132"/>
      <c r="FT23" s="132"/>
      <c r="FU23" s="132"/>
      <c r="FV23" s="132"/>
      <c r="FW23" s="132"/>
      <c r="FX23" s="132"/>
      <c r="FY23" s="132"/>
      <c r="FZ23" s="132"/>
      <c r="GA23" s="132"/>
      <c r="GB23" s="132"/>
      <c r="GC23" s="132"/>
      <c r="GD23" s="132"/>
      <c r="GE23" s="132"/>
      <c r="GF23" s="132"/>
      <c r="GG23" s="132"/>
      <c r="GH23" s="132"/>
      <c r="GI23" s="132"/>
      <c r="GJ23" s="132"/>
      <c r="GK23" s="132"/>
      <c r="GL23" s="132"/>
      <c r="GM23" s="132"/>
      <c r="GN23" s="132"/>
      <c r="GO23" s="132"/>
      <c r="GP23" s="132"/>
      <c r="GQ23" s="132"/>
      <c r="GR23" s="132"/>
      <c r="GS23" s="132"/>
      <c r="GT23" s="132"/>
      <c r="GU23" s="132"/>
      <c r="GV23" s="132"/>
      <c r="GW23" s="132"/>
      <c r="GX23" s="132"/>
      <c r="GY23" s="132"/>
      <c r="GZ23" s="132"/>
      <c r="HA23" s="132"/>
      <c r="HB23" s="132"/>
      <c r="HC23" s="132"/>
      <c r="HD23" s="132"/>
      <c r="HE23" s="132"/>
      <c r="HF23" s="132"/>
      <c r="HG23" s="132"/>
      <c r="HH23" s="132"/>
      <c r="HI23" s="132"/>
      <c r="HJ23" s="132"/>
      <c r="HK23" s="132"/>
      <c r="HL23" s="132"/>
      <c r="HM23" s="132"/>
      <c r="HN23" s="132"/>
      <c r="HO23" s="132"/>
      <c r="HP23" s="132"/>
      <c r="HQ23" s="132"/>
      <c r="HR23" s="132"/>
      <c r="HS23" s="132"/>
      <c r="HT23" s="132"/>
      <c r="HU23" s="132"/>
      <c r="HV23" s="132"/>
      <c r="HW23" s="132"/>
      <c r="HX23" s="132"/>
      <c r="HY23" s="132"/>
      <c r="HZ23" s="132"/>
      <c r="IA23" s="132"/>
      <c r="IB23" s="132"/>
      <c r="IC23" s="132"/>
      <c r="ID23" s="132"/>
      <c r="IE23" s="132"/>
      <c r="IF23" s="132"/>
      <c r="IG23" s="132"/>
      <c r="IH23" s="132"/>
      <c r="II23" s="132"/>
      <c r="IJ23" s="132"/>
      <c r="IK23" s="132"/>
      <c r="IL23" s="132"/>
      <c r="IM23" s="132"/>
      <c r="IN23" s="132"/>
      <c r="IO23" s="132"/>
      <c r="IP23" s="132"/>
      <c r="IQ23" s="132"/>
      <c r="IR23" s="132"/>
      <c r="IS23" s="132"/>
      <c r="IT23" s="132"/>
      <c r="IU23" s="132"/>
      <c r="IV23" s="132"/>
      <c r="IW23" s="132"/>
      <c r="IX23" s="132"/>
      <c r="IY23" s="132"/>
      <c r="IZ23" s="132"/>
      <c r="JA23" s="132"/>
      <c r="JB23" s="132"/>
      <c r="JC23" s="132"/>
      <c r="JD23" s="132"/>
      <c r="JE23" s="132"/>
      <c r="JF23" s="132"/>
      <c r="JG23" s="132"/>
      <c r="JH23" s="132"/>
      <c r="JI23" s="132"/>
      <c r="JJ23" s="132"/>
      <c r="JK23" s="132"/>
      <c r="JL23" s="132"/>
      <c r="JM23" s="132"/>
      <c r="JN23" s="132"/>
      <c r="JO23" s="132"/>
      <c r="JP23" s="132"/>
      <c r="JQ23" s="132"/>
      <c r="JR23" s="132"/>
      <c r="JS23" s="132"/>
      <c r="JT23" s="132"/>
      <c r="JU23" s="132"/>
      <c r="JV23" s="132"/>
      <c r="JW23" s="132"/>
      <c r="JX23" s="132"/>
      <c r="JY23" s="132"/>
      <c r="JZ23" s="132"/>
      <c r="KA23" s="132"/>
      <c r="KB23" s="132"/>
      <c r="KC23" s="132"/>
      <c r="KD23" s="132"/>
      <c r="KE23" s="132"/>
      <c r="KF23" s="132"/>
      <c r="KG23" s="132"/>
      <c r="KH23" s="132"/>
      <c r="KI23" s="132"/>
      <c r="KJ23" s="132"/>
      <c r="KK23" s="132"/>
      <c r="KL23" s="132"/>
      <c r="KM23" s="132"/>
      <c r="KN23" s="132"/>
      <c r="KO23" s="132"/>
      <c r="KP23" s="132"/>
      <c r="KQ23" s="132"/>
      <c r="KR23" s="132"/>
      <c r="KS23" s="132"/>
      <c r="KT23" s="132"/>
      <c r="KU23" s="132"/>
      <c r="KV23" s="132"/>
      <c r="KW23" s="132"/>
      <c r="KX23" s="132"/>
      <c r="KY23" s="132"/>
      <c r="KZ23" s="132"/>
      <c r="LA23" s="132"/>
      <c r="LB23" s="132"/>
      <c r="LC23" s="132"/>
      <c r="LD23" s="132"/>
      <c r="LE23" s="132"/>
      <c r="LF23" s="132"/>
      <c r="LG23" s="132"/>
      <c r="LH23" s="132"/>
      <c r="LI23" s="132"/>
      <c r="LJ23" s="132"/>
      <c r="LK23" s="132"/>
      <c r="LL23" s="132"/>
      <c r="LM23" s="132"/>
      <c r="LN23" s="132"/>
      <c r="LO23" s="132"/>
      <c r="LP23" s="132"/>
      <c r="LQ23" s="132"/>
      <c r="LR23" s="132"/>
      <c r="LS23" s="132"/>
      <c r="LT23" s="132"/>
      <c r="LU23" s="132"/>
      <c r="LV23" s="132"/>
      <c r="LW23" s="132"/>
      <c r="LX23" s="132"/>
      <c r="LY23" s="132"/>
      <c r="LZ23" s="132"/>
      <c r="MA23" s="132"/>
      <c r="MB23" s="132"/>
      <c r="MC23" s="132"/>
      <c r="MD23" s="132"/>
      <c r="ME23" s="132"/>
      <c r="MF23" s="132"/>
      <c r="MG23" s="132"/>
      <c r="MH23" s="132"/>
      <c r="MI23" s="132"/>
      <c r="MJ23" s="132"/>
      <c r="MK23" s="132"/>
      <c r="ML23" s="132"/>
      <c r="MM23" s="132"/>
      <c r="MN23" s="132"/>
      <c r="MO23" s="132"/>
      <c r="MP23" s="132"/>
      <c r="MQ23" s="132"/>
      <c r="MR23" s="132"/>
      <c r="MS23" s="132"/>
      <c r="MT23" s="132"/>
      <c r="MU23" s="132"/>
      <c r="MV23" s="132"/>
      <c r="MW23" s="132"/>
      <c r="MX23" s="132"/>
      <c r="MY23" s="132"/>
      <c r="MZ23" s="132"/>
      <c r="NA23" s="132"/>
      <c r="NB23" s="132"/>
      <c r="NC23" s="132"/>
      <c r="ND23" s="132"/>
      <c r="NE23" s="132"/>
      <c r="NF23" s="132"/>
      <c r="NG23" s="132"/>
      <c r="NH23" s="132"/>
      <c r="NI23" s="132"/>
      <c r="NJ23" s="132"/>
      <c r="NK23" s="132"/>
      <c r="NL23" s="132"/>
      <c r="NM23" s="132"/>
      <c r="NN23" s="132"/>
      <c r="NO23" s="132"/>
      <c r="NP23" s="132"/>
      <c r="NQ23" s="132"/>
      <c r="NR23" s="132"/>
      <c r="NS23" s="132"/>
      <c r="NT23" s="132"/>
      <c r="NU23" s="132"/>
      <c r="NV23" s="132"/>
      <c r="NW23" s="132"/>
      <c r="NX23" s="132"/>
      <c r="NY23" s="132"/>
      <c r="NZ23" s="132"/>
      <c r="OA23" s="132"/>
      <c r="OB23" s="132"/>
      <c r="OC23" s="132"/>
      <c r="OD23" s="132"/>
      <c r="OE23" s="132"/>
      <c r="OF23" s="132"/>
      <c r="OG23" s="132"/>
      <c r="OH23" s="132"/>
      <c r="OI23" s="132"/>
      <c r="OJ23" s="132"/>
      <c r="OK23" s="132"/>
      <c r="OL23" s="132"/>
      <c r="OM23" s="132"/>
      <c r="ON23" s="132"/>
      <c r="OO23" s="132"/>
      <c r="OP23" s="132"/>
      <c r="OQ23" s="132"/>
      <c r="OR23" s="132"/>
      <c r="OS23" s="132"/>
      <c r="OT23" s="132"/>
      <c r="OU23" s="132"/>
      <c r="OV23" s="132"/>
      <c r="OW23" s="132"/>
      <c r="OX23" s="132"/>
      <c r="OY23" s="132"/>
      <c r="OZ23" s="132"/>
      <c r="PA23" s="132"/>
      <c r="PB23" s="132"/>
      <c r="PC23" s="132"/>
      <c r="PD23" s="132"/>
      <c r="PE23" s="132"/>
      <c r="PF23" s="132"/>
      <c r="PG23" s="132"/>
      <c r="PH23" s="132"/>
      <c r="PI23" s="132"/>
      <c r="PJ23" s="132"/>
      <c r="PK23" s="132"/>
      <c r="PL23" s="132"/>
      <c r="PM23" s="132"/>
      <c r="PN23" s="132"/>
      <c r="PO23" s="132"/>
      <c r="PP23" s="132"/>
      <c r="PQ23" s="132"/>
      <c r="PR23" s="132"/>
      <c r="PS23" s="132"/>
      <c r="PT23" s="132"/>
      <c r="PU23" s="132"/>
      <c r="PV23" s="132"/>
      <c r="PW23" s="132"/>
      <c r="PX23" s="132"/>
      <c r="PY23" s="132"/>
      <c r="PZ23" s="132"/>
      <c r="QA23" s="132"/>
      <c r="QB23" s="132"/>
      <c r="QC23" s="132"/>
      <c r="QD23" s="132"/>
      <c r="QE23" s="132"/>
      <c r="QF23" s="132"/>
      <c r="QG23" s="132"/>
      <c r="QH23" s="132"/>
      <c r="QI23" s="132"/>
      <c r="QJ23" s="132"/>
      <c r="QK23" s="132"/>
      <c r="QL23" s="132"/>
      <c r="QM23" s="132"/>
      <c r="QN23" s="132"/>
      <c r="QO23" s="132"/>
      <c r="QP23" s="132"/>
      <c r="QQ23" s="132"/>
      <c r="QR23" s="132"/>
      <c r="QS23" s="132"/>
      <c r="QT23" s="132"/>
      <c r="QU23" s="132"/>
      <c r="QV23" s="132"/>
      <c r="QW23" s="132"/>
      <c r="QX23" s="132"/>
      <c r="QY23" s="132"/>
      <c r="QZ23" s="132"/>
      <c r="RA23" s="132"/>
      <c r="RB23" s="132"/>
      <c r="RC23" s="132"/>
      <c r="RD23" s="132"/>
      <c r="RE23" s="132"/>
      <c r="RF23" s="132"/>
      <c r="RG23" s="132"/>
      <c r="RH23" s="132"/>
      <c r="RI23" s="132"/>
      <c r="RJ23" s="132"/>
      <c r="RK23" s="132"/>
      <c r="RL23" s="132"/>
      <c r="RM23" s="132"/>
      <c r="RN23" s="132"/>
      <c r="RO23" s="132"/>
      <c r="RP23" s="132"/>
      <c r="RQ23" s="132"/>
      <c r="RR23" s="132"/>
      <c r="RS23" s="132"/>
      <c r="RT23" s="132"/>
      <c r="RU23" s="132"/>
      <c r="RV23" s="132"/>
      <c r="RW23" s="132"/>
      <c r="RX23" s="132"/>
      <c r="RY23" s="132"/>
      <c r="RZ23" s="132"/>
      <c r="SA23" s="132"/>
      <c r="SB23" s="132"/>
      <c r="SC23" s="132"/>
      <c r="SD23" s="132"/>
      <c r="SE23" s="132"/>
      <c r="SF23" s="132"/>
      <c r="SG23" s="132"/>
      <c r="SH23" s="132"/>
      <c r="SI23" s="132"/>
      <c r="SJ23" s="132"/>
      <c r="SK23" s="132"/>
      <c r="SL23" s="132"/>
      <c r="SM23" s="132"/>
      <c r="SN23" s="132"/>
      <c r="SO23" s="132"/>
      <c r="SP23" s="132"/>
      <c r="SQ23" s="132"/>
      <c r="SR23" s="132"/>
      <c r="SS23" s="132"/>
      <c r="ST23" s="132"/>
      <c r="SU23" s="132"/>
      <c r="SV23" s="132"/>
      <c r="SW23" s="132"/>
      <c r="SX23" s="132"/>
      <c r="SY23" s="132"/>
      <c r="SZ23" s="132"/>
      <c r="TA23" s="132"/>
      <c r="TB23" s="132"/>
      <c r="TC23" s="132"/>
      <c r="TD23" s="132"/>
      <c r="TE23" s="132"/>
      <c r="TF23" s="132"/>
      <c r="TG23" s="132"/>
      <c r="TH23" s="132"/>
      <c r="TI23" s="132"/>
      <c r="TJ23" s="132"/>
      <c r="TK23" s="132"/>
      <c r="TL23" s="132"/>
      <c r="TM23" s="132"/>
      <c r="TN23" s="132"/>
      <c r="TO23" s="132"/>
      <c r="TP23" s="132"/>
      <c r="TQ23" s="132"/>
      <c r="TR23" s="132"/>
      <c r="TS23" s="132"/>
      <c r="TT23" s="132"/>
      <c r="TU23" s="132"/>
      <c r="TV23" s="132"/>
      <c r="TW23" s="132"/>
      <c r="TX23" s="132"/>
      <c r="TY23" s="132"/>
      <c r="TZ23" s="132"/>
      <c r="UA23" s="132"/>
      <c r="UB23" s="132"/>
      <c r="UC23" s="132"/>
      <c r="UD23" s="132"/>
      <c r="UE23" s="132"/>
      <c r="UF23" s="132"/>
      <c r="UG23" s="132"/>
      <c r="UH23" s="132"/>
      <c r="UI23" s="132"/>
      <c r="UJ23" s="132"/>
      <c r="UK23" s="132"/>
      <c r="UL23" s="132"/>
      <c r="UM23" s="132"/>
      <c r="UN23" s="132"/>
      <c r="UO23" s="132"/>
      <c r="UP23" s="132"/>
      <c r="UQ23" s="132"/>
      <c r="UR23" s="132"/>
      <c r="US23" s="132"/>
      <c r="UT23" s="132"/>
      <c r="UU23" s="132"/>
      <c r="UV23" s="132"/>
      <c r="UW23" s="132"/>
      <c r="UX23" s="132"/>
      <c r="UY23" s="132"/>
      <c r="UZ23" s="132"/>
      <c r="VA23" s="132"/>
      <c r="VB23" s="132"/>
      <c r="VC23" s="132"/>
      <c r="VD23" s="132"/>
      <c r="VE23" s="132"/>
      <c r="VF23" s="132"/>
      <c r="VG23" s="132"/>
      <c r="VH23" s="132"/>
      <c r="VI23" s="132"/>
      <c r="VJ23" s="132"/>
      <c r="VK23" s="132"/>
      <c r="VL23" s="132"/>
      <c r="VM23" s="132"/>
      <c r="VN23" s="132"/>
      <c r="VO23" s="132"/>
      <c r="VP23" s="132"/>
      <c r="VQ23" s="132"/>
      <c r="VR23" s="132"/>
      <c r="VS23" s="132"/>
      <c r="VT23" s="132"/>
      <c r="VU23" s="132"/>
      <c r="VV23" s="132"/>
      <c r="VW23" s="132"/>
      <c r="VX23" s="132"/>
      <c r="VY23" s="132"/>
      <c r="VZ23" s="132"/>
      <c r="WA23" s="132"/>
      <c r="WB23" s="132"/>
      <c r="WC23" s="132"/>
      <c r="WD23" s="132"/>
      <c r="WE23" s="132"/>
      <c r="WF23" s="132"/>
      <c r="WG23" s="132"/>
      <c r="WH23" s="132"/>
      <c r="WI23" s="132"/>
      <c r="WJ23" s="132"/>
      <c r="WK23" s="132"/>
      <c r="WL23" s="132"/>
      <c r="WM23" s="132"/>
      <c r="WN23" s="132"/>
      <c r="WO23" s="132"/>
      <c r="WP23" s="132"/>
      <c r="WQ23" s="132"/>
      <c r="WR23" s="132"/>
      <c r="WS23" s="132"/>
      <c r="WT23" s="132"/>
      <c r="WU23" s="132"/>
      <c r="WV23" s="132"/>
      <c r="WW23" s="132"/>
      <c r="WX23" s="132"/>
      <c r="WY23" s="132"/>
      <c r="WZ23" s="132"/>
      <c r="XA23" s="132"/>
      <c r="XB23" s="132"/>
      <c r="XC23" s="132"/>
      <c r="XD23" s="132"/>
      <c r="XE23" s="132"/>
      <c r="XF23" s="132"/>
      <c r="XG23" s="132"/>
      <c r="XH23" s="132"/>
      <c r="XI23" s="132"/>
      <c r="XJ23" s="132"/>
      <c r="XK23" s="132"/>
      <c r="XL23" s="132"/>
      <c r="XM23" s="132"/>
      <c r="XN23" s="132"/>
      <c r="XO23" s="132"/>
      <c r="XP23" s="132"/>
      <c r="XQ23" s="132"/>
      <c r="XR23" s="132"/>
      <c r="XS23" s="132"/>
      <c r="XT23" s="132"/>
      <c r="XU23" s="132"/>
      <c r="XV23" s="132"/>
      <c r="XW23" s="132"/>
      <c r="XX23" s="132"/>
      <c r="XY23" s="132"/>
      <c r="XZ23" s="132"/>
      <c r="YA23" s="132"/>
      <c r="YB23" s="132"/>
      <c r="YC23" s="132"/>
      <c r="YD23" s="132"/>
      <c r="YE23" s="132"/>
      <c r="YF23" s="132"/>
      <c r="YG23" s="132"/>
      <c r="YH23" s="132"/>
      <c r="YI23" s="132"/>
      <c r="YJ23" s="132"/>
      <c r="YK23" s="132"/>
      <c r="YL23" s="132"/>
      <c r="YM23" s="132"/>
      <c r="YN23" s="132"/>
      <c r="YO23" s="132"/>
      <c r="YP23" s="132"/>
      <c r="YQ23" s="132"/>
      <c r="YR23" s="132"/>
      <c r="YS23" s="132"/>
      <c r="YT23" s="132"/>
      <c r="YU23" s="132"/>
      <c r="YV23" s="132"/>
      <c r="YW23" s="132"/>
      <c r="YX23" s="132"/>
      <c r="YY23" s="132"/>
      <c r="YZ23" s="132"/>
      <c r="ZA23" s="132"/>
      <c r="ZB23" s="132"/>
      <c r="ZC23" s="132"/>
      <c r="ZD23" s="132"/>
      <c r="ZE23" s="132"/>
      <c r="ZF23" s="132"/>
      <c r="ZG23" s="132"/>
      <c r="ZH23" s="132"/>
      <c r="ZI23" s="132"/>
      <c r="ZJ23" s="132"/>
      <c r="ZK23" s="132"/>
      <c r="ZL23" s="132"/>
      <c r="ZM23" s="132"/>
      <c r="ZN23" s="132"/>
      <c r="ZO23" s="132"/>
      <c r="ZP23" s="132"/>
      <c r="ZQ23" s="132"/>
      <c r="ZR23" s="132"/>
      <c r="ZS23" s="132"/>
      <c r="ZT23" s="132"/>
      <c r="ZU23" s="132"/>
      <c r="ZV23" s="132"/>
      <c r="ZW23" s="132"/>
      <c r="ZX23" s="132"/>
      <c r="ZY23" s="132"/>
      <c r="ZZ23" s="132"/>
      <c r="AAA23" s="132"/>
      <c r="AAB23" s="132"/>
      <c r="AAC23" s="132"/>
      <c r="AAD23" s="132"/>
      <c r="AAE23" s="132"/>
      <c r="AAF23" s="132"/>
      <c r="AAG23" s="132"/>
      <c r="AAH23" s="132"/>
      <c r="AAI23" s="132"/>
      <c r="AAJ23" s="132"/>
      <c r="AAK23" s="132"/>
      <c r="AAL23" s="132"/>
      <c r="AAM23" s="132"/>
      <c r="AAN23" s="132"/>
      <c r="AAO23" s="132"/>
      <c r="AAP23" s="132"/>
      <c r="AAQ23" s="132"/>
      <c r="AAR23" s="132"/>
      <c r="AAS23" s="132"/>
      <c r="AAT23" s="132"/>
      <c r="AAU23" s="132"/>
      <c r="AAV23" s="132"/>
      <c r="AAW23" s="132"/>
      <c r="AAX23" s="132"/>
    </row>
    <row r="24" spans="1:726" s="1" customFormat="1" ht="84.95" customHeight="1" thickBot="1">
      <c r="A24" s="520">
        <v>20</v>
      </c>
      <c r="B24" s="520"/>
      <c r="C24" s="521" t="s">
        <v>162</v>
      </c>
      <c r="D24" s="521"/>
      <c r="E24" s="522"/>
      <c r="F24" s="522"/>
      <c r="G24" s="522"/>
      <c r="H24" s="523"/>
      <c r="I24" s="520"/>
      <c r="J24" s="521"/>
      <c r="K24" s="524"/>
      <c r="L24" s="521" t="s">
        <v>268</v>
      </c>
      <c r="M24" s="521" t="s">
        <v>369</v>
      </c>
      <c r="N24" s="521" t="s">
        <v>367</v>
      </c>
      <c r="O24" s="521" t="s">
        <v>367</v>
      </c>
      <c r="P24" s="521" t="s">
        <v>368</v>
      </c>
      <c r="Q24" s="521" t="s">
        <v>368</v>
      </c>
      <c r="R24" s="525"/>
      <c r="S24" s="132"/>
      <c r="T24" s="132"/>
      <c r="U24" s="132"/>
      <c r="V24" s="132"/>
      <c r="W24" s="132"/>
      <c r="X24" s="132"/>
      <c r="Y24" s="132"/>
      <c r="Z24" s="132"/>
      <c r="AA24" s="132"/>
      <c r="AB24" s="132"/>
      <c r="AC24" s="132"/>
      <c r="AD24" s="132"/>
      <c r="AE24" s="132"/>
      <c r="AF24" s="132"/>
      <c r="AG24" s="132"/>
      <c r="AH24" s="132"/>
      <c r="AI24" s="132"/>
      <c r="AJ24" s="132"/>
      <c r="AK24" s="132"/>
      <c r="AL24" s="132"/>
      <c r="AM24" s="132"/>
      <c r="AN24" s="132"/>
      <c r="AO24" s="132"/>
      <c r="AP24" s="132"/>
      <c r="AQ24" s="132"/>
      <c r="AR24" s="132"/>
      <c r="AS24" s="132"/>
      <c r="AT24" s="132"/>
      <c r="AU24" s="132"/>
      <c r="AV24" s="132"/>
      <c r="AW24" s="132"/>
      <c r="AX24" s="132"/>
      <c r="AY24" s="132"/>
      <c r="AZ24" s="132"/>
      <c r="BA24" s="132"/>
      <c r="BB24" s="132"/>
      <c r="BC24" s="132"/>
      <c r="BD24" s="132"/>
      <c r="BE24" s="132"/>
      <c r="BF24" s="132"/>
      <c r="BG24" s="132"/>
      <c r="BH24" s="132"/>
      <c r="BI24" s="132"/>
      <c r="BJ24" s="263"/>
      <c r="BK24" s="132"/>
      <c r="BL24" s="132"/>
      <c r="BM24" s="132"/>
      <c r="BN24" s="132"/>
      <c r="BO24" s="132"/>
      <c r="BP24" s="132"/>
      <c r="BQ24" s="132"/>
      <c r="BR24" s="132"/>
      <c r="BS24" s="132"/>
      <c r="BT24" s="132"/>
      <c r="BU24" s="132"/>
      <c r="BV24" s="132"/>
      <c r="BW24" s="132"/>
      <c r="BX24" s="132"/>
      <c r="BY24" s="132"/>
      <c r="BZ24" s="132"/>
      <c r="CA24" s="132"/>
      <c r="CB24" s="132"/>
      <c r="CC24" s="132"/>
      <c r="CD24" s="132"/>
      <c r="CE24" s="132"/>
      <c r="CF24" s="132"/>
      <c r="CG24" s="132"/>
      <c r="CH24" s="132"/>
      <c r="CI24" s="132"/>
      <c r="CJ24" s="132"/>
      <c r="CK24" s="132"/>
      <c r="CL24" s="132"/>
      <c r="CM24" s="132"/>
      <c r="CN24" s="132"/>
      <c r="CO24" s="132"/>
      <c r="CP24" s="132"/>
      <c r="CQ24" s="132"/>
      <c r="CR24" s="132"/>
      <c r="CS24" s="132"/>
      <c r="CT24" s="132"/>
      <c r="CU24" s="132"/>
      <c r="CV24" s="132"/>
      <c r="CW24" s="132"/>
      <c r="CX24" s="132"/>
      <c r="CY24" s="132"/>
      <c r="CZ24" s="132"/>
      <c r="DA24" s="132"/>
      <c r="DB24" s="132"/>
      <c r="DC24" s="132"/>
      <c r="DD24" s="132"/>
      <c r="DE24" s="132"/>
      <c r="DF24" s="132"/>
      <c r="DG24" s="132"/>
      <c r="DH24" s="132"/>
      <c r="DI24" s="132"/>
      <c r="DJ24" s="263"/>
      <c r="DK24" s="132"/>
      <c r="DL24" s="132"/>
      <c r="DM24" s="132"/>
      <c r="DN24" s="132"/>
      <c r="DO24" s="132"/>
      <c r="DP24" s="132"/>
      <c r="DQ24" s="132"/>
      <c r="DR24" s="132"/>
      <c r="DS24" s="132"/>
      <c r="DT24" s="132"/>
      <c r="DU24" s="132"/>
      <c r="DV24" s="132"/>
      <c r="DW24" s="132"/>
      <c r="DX24" s="132"/>
      <c r="DY24" s="132"/>
      <c r="DZ24" s="132"/>
      <c r="EA24" s="132"/>
      <c r="EB24" s="132"/>
      <c r="EC24" s="132"/>
      <c r="ED24" s="132"/>
      <c r="EE24" s="132"/>
      <c r="EF24" s="132"/>
      <c r="EG24" s="132"/>
      <c r="EH24" s="132"/>
      <c r="EI24" s="132"/>
      <c r="EJ24" s="132"/>
      <c r="EK24" s="132"/>
      <c r="EL24" s="132"/>
      <c r="EM24" s="132"/>
      <c r="EN24" s="132"/>
      <c r="EO24" s="132"/>
      <c r="EP24" s="132"/>
      <c r="EQ24" s="132"/>
      <c r="ER24" s="132"/>
      <c r="ES24" s="132"/>
      <c r="ET24" s="132"/>
      <c r="EU24" s="132"/>
      <c r="EV24" s="132"/>
      <c r="EW24" s="132"/>
      <c r="EX24" s="132"/>
      <c r="EY24" s="132"/>
      <c r="EZ24" s="132"/>
      <c r="FA24" s="132"/>
      <c r="FB24" s="132"/>
      <c r="FC24" s="132"/>
      <c r="FD24" s="132"/>
      <c r="FE24" s="132"/>
      <c r="FF24" s="132"/>
      <c r="FG24" s="132"/>
      <c r="FH24" s="132"/>
      <c r="FI24" s="132"/>
      <c r="FJ24" s="132"/>
      <c r="FK24" s="132"/>
      <c r="FL24" s="132"/>
      <c r="FM24" s="132"/>
      <c r="FN24" s="132"/>
      <c r="FO24" s="132"/>
      <c r="FP24" s="132"/>
      <c r="FQ24" s="132"/>
      <c r="FR24" s="132"/>
      <c r="FS24" s="132"/>
      <c r="FT24" s="132"/>
      <c r="FU24" s="132"/>
      <c r="FV24" s="132"/>
      <c r="FW24" s="132"/>
      <c r="FX24" s="132"/>
      <c r="FY24" s="132"/>
      <c r="FZ24" s="132"/>
      <c r="GA24" s="132"/>
      <c r="GB24" s="132"/>
      <c r="GC24" s="132"/>
      <c r="GD24" s="132"/>
      <c r="GE24" s="132"/>
      <c r="GF24" s="132"/>
      <c r="GG24" s="132"/>
      <c r="GH24" s="132"/>
      <c r="GI24" s="132"/>
      <c r="GJ24" s="132"/>
      <c r="GK24" s="132"/>
      <c r="GL24" s="132"/>
      <c r="GM24" s="132"/>
      <c r="GN24" s="132"/>
      <c r="GO24" s="132"/>
      <c r="GP24" s="132"/>
      <c r="GQ24" s="132"/>
      <c r="GR24" s="132"/>
      <c r="GS24" s="132"/>
      <c r="GT24" s="132"/>
      <c r="GU24" s="132"/>
      <c r="GV24" s="132"/>
      <c r="GW24" s="132"/>
      <c r="GX24" s="132"/>
      <c r="GY24" s="132"/>
      <c r="GZ24" s="132"/>
      <c r="HA24" s="132"/>
      <c r="HB24" s="132"/>
      <c r="HC24" s="132"/>
      <c r="HD24" s="132"/>
      <c r="HE24" s="132"/>
      <c r="HF24" s="132"/>
      <c r="HG24" s="132"/>
      <c r="HH24" s="132"/>
      <c r="HI24" s="132"/>
      <c r="HJ24" s="132"/>
      <c r="HK24" s="132"/>
      <c r="HL24" s="132"/>
      <c r="HM24" s="132"/>
      <c r="HN24" s="132"/>
      <c r="HO24" s="132"/>
      <c r="HP24" s="132"/>
      <c r="HQ24" s="132"/>
      <c r="HR24" s="132"/>
      <c r="HS24" s="132"/>
      <c r="HT24" s="132"/>
      <c r="HU24" s="132"/>
      <c r="HV24" s="132"/>
      <c r="HW24" s="132"/>
      <c r="HX24" s="132"/>
      <c r="HY24" s="132"/>
      <c r="HZ24" s="132"/>
      <c r="IA24" s="132"/>
      <c r="IB24" s="132"/>
      <c r="IC24" s="132"/>
      <c r="ID24" s="132"/>
      <c r="IE24" s="132"/>
      <c r="IF24" s="132"/>
      <c r="IG24" s="132"/>
      <c r="IH24" s="132"/>
      <c r="II24" s="132"/>
      <c r="IJ24" s="132"/>
      <c r="IK24" s="132"/>
      <c r="IL24" s="132"/>
      <c r="IM24" s="132"/>
      <c r="IN24" s="132"/>
      <c r="IO24" s="132"/>
      <c r="IP24" s="132"/>
      <c r="IQ24" s="132"/>
      <c r="IR24" s="132"/>
      <c r="IS24" s="132"/>
      <c r="IT24" s="132"/>
      <c r="IU24" s="132"/>
      <c r="IV24" s="132"/>
      <c r="IW24" s="132"/>
      <c r="IX24" s="132"/>
      <c r="IY24" s="132"/>
      <c r="IZ24" s="132"/>
      <c r="JA24" s="132"/>
      <c r="JB24" s="132"/>
      <c r="JC24" s="132"/>
      <c r="JD24" s="132"/>
      <c r="JE24" s="132"/>
      <c r="JF24" s="132"/>
      <c r="JG24" s="132"/>
      <c r="JH24" s="132"/>
      <c r="JI24" s="132"/>
      <c r="JJ24" s="132"/>
      <c r="JK24" s="132"/>
      <c r="JL24" s="132"/>
      <c r="JM24" s="132"/>
      <c r="JN24" s="132"/>
      <c r="JO24" s="132"/>
      <c r="JP24" s="132"/>
      <c r="JQ24" s="132"/>
      <c r="JR24" s="132"/>
      <c r="JS24" s="132"/>
      <c r="JT24" s="132"/>
      <c r="JU24" s="132"/>
      <c r="JV24" s="132"/>
      <c r="JW24" s="132"/>
      <c r="JX24" s="132"/>
      <c r="JY24" s="132"/>
      <c r="JZ24" s="132"/>
      <c r="KA24" s="132"/>
      <c r="KB24" s="132"/>
      <c r="KC24" s="132"/>
      <c r="KD24" s="132"/>
      <c r="KE24" s="132"/>
      <c r="KF24" s="132"/>
      <c r="KG24" s="132"/>
      <c r="KH24" s="132"/>
      <c r="KI24" s="132"/>
      <c r="KJ24" s="132"/>
      <c r="KK24" s="132"/>
      <c r="KL24" s="132"/>
      <c r="KM24" s="132"/>
      <c r="KN24" s="132"/>
      <c r="KO24" s="132"/>
      <c r="KP24" s="132"/>
      <c r="KQ24" s="132"/>
      <c r="KR24" s="132"/>
      <c r="KS24" s="132"/>
      <c r="KT24" s="132"/>
      <c r="KU24" s="132"/>
      <c r="KV24" s="132"/>
      <c r="KW24" s="132"/>
      <c r="KX24" s="132"/>
      <c r="KY24" s="132"/>
      <c r="KZ24" s="132"/>
      <c r="LA24" s="132"/>
      <c r="LB24" s="132"/>
      <c r="LC24" s="132"/>
      <c r="LD24" s="132"/>
      <c r="LE24" s="132"/>
      <c r="LF24" s="132"/>
      <c r="LG24" s="132"/>
      <c r="LH24" s="132"/>
      <c r="LI24" s="132"/>
      <c r="LJ24" s="132"/>
      <c r="LK24" s="132"/>
      <c r="LL24" s="132"/>
      <c r="LM24" s="132"/>
      <c r="LN24" s="132"/>
      <c r="LO24" s="132"/>
      <c r="LP24" s="132"/>
      <c r="LQ24" s="132"/>
      <c r="LR24" s="132"/>
      <c r="LS24" s="132"/>
      <c r="LT24" s="132"/>
      <c r="LU24" s="132"/>
      <c r="LV24" s="132"/>
      <c r="LW24" s="132"/>
      <c r="LX24" s="132"/>
      <c r="LY24" s="132"/>
      <c r="LZ24" s="132"/>
      <c r="MA24" s="132"/>
      <c r="MB24" s="132"/>
      <c r="MC24" s="132"/>
      <c r="MD24" s="132"/>
      <c r="ME24" s="132"/>
      <c r="MF24" s="132"/>
      <c r="MG24" s="132"/>
      <c r="MH24" s="132"/>
      <c r="MI24" s="132"/>
      <c r="MJ24" s="132"/>
      <c r="MK24" s="132"/>
      <c r="ML24" s="132"/>
      <c r="MM24" s="132"/>
      <c r="MN24" s="132"/>
      <c r="MO24" s="132"/>
      <c r="MP24" s="132"/>
      <c r="MQ24" s="132"/>
      <c r="MR24" s="132"/>
      <c r="MS24" s="132"/>
      <c r="MT24" s="132"/>
      <c r="MU24" s="132"/>
      <c r="MV24" s="132"/>
      <c r="MW24" s="132"/>
      <c r="MX24" s="132"/>
      <c r="MY24" s="132"/>
      <c r="MZ24" s="132"/>
      <c r="NA24" s="132"/>
      <c r="NB24" s="132"/>
      <c r="NC24" s="132"/>
      <c r="ND24" s="132"/>
      <c r="NE24" s="132"/>
      <c r="NF24" s="132"/>
      <c r="NG24" s="132"/>
      <c r="NH24" s="132"/>
      <c r="NI24" s="132"/>
      <c r="NJ24" s="132"/>
      <c r="NK24" s="132"/>
      <c r="NL24" s="132"/>
      <c r="NM24" s="132"/>
      <c r="NN24" s="132"/>
      <c r="NO24" s="132"/>
      <c r="NP24" s="132"/>
      <c r="NQ24" s="132"/>
      <c r="NR24" s="132"/>
      <c r="NS24" s="132"/>
      <c r="NT24" s="132"/>
      <c r="NU24" s="132"/>
      <c r="NV24" s="132"/>
      <c r="NW24" s="132"/>
      <c r="NX24" s="132"/>
      <c r="NY24" s="132"/>
      <c r="NZ24" s="132"/>
      <c r="OA24" s="132"/>
      <c r="OB24" s="132"/>
      <c r="OC24" s="132"/>
      <c r="OD24" s="132"/>
      <c r="OE24" s="132"/>
      <c r="OF24" s="132"/>
      <c r="OG24" s="132"/>
      <c r="OH24" s="132"/>
      <c r="OI24" s="132"/>
      <c r="OJ24" s="132"/>
      <c r="OK24" s="132"/>
      <c r="OL24" s="132"/>
      <c r="OM24" s="132"/>
      <c r="ON24" s="132"/>
      <c r="OO24" s="132"/>
      <c r="OP24" s="132"/>
      <c r="OQ24" s="132"/>
      <c r="OR24" s="132"/>
      <c r="OS24" s="132"/>
      <c r="OT24" s="132"/>
      <c r="OU24" s="132"/>
      <c r="OV24" s="132"/>
      <c r="OW24" s="132"/>
      <c r="OX24" s="132"/>
      <c r="OY24" s="132"/>
      <c r="OZ24" s="132"/>
      <c r="PA24" s="132"/>
      <c r="PB24" s="132"/>
      <c r="PC24" s="132"/>
      <c r="PD24" s="132"/>
      <c r="PE24" s="132"/>
      <c r="PF24" s="132"/>
      <c r="PG24" s="132"/>
      <c r="PH24" s="132"/>
      <c r="PI24" s="132"/>
      <c r="PJ24" s="132"/>
      <c r="PK24" s="132"/>
      <c r="PL24" s="132"/>
      <c r="PM24" s="132"/>
      <c r="PN24" s="132"/>
      <c r="PO24" s="132"/>
      <c r="PP24" s="132"/>
      <c r="PQ24" s="132"/>
      <c r="PR24" s="132"/>
      <c r="PS24" s="132"/>
      <c r="PT24" s="132"/>
      <c r="PU24" s="132"/>
      <c r="PV24" s="132"/>
      <c r="PW24" s="132"/>
      <c r="PX24" s="132"/>
      <c r="PY24" s="132"/>
      <c r="PZ24" s="132"/>
      <c r="QA24" s="132"/>
      <c r="QB24" s="132"/>
      <c r="QC24" s="132"/>
      <c r="QD24" s="132"/>
      <c r="QE24" s="132"/>
      <c r="QF24" s="132"/>
      <c r="QG24" s="132"/>
      <c r="QH24" s="132"/>
      <c r="QI24" s="132"/>
      <c r="QJ24" s="132"/>
      <c r="QK24" s="132"/>
      <c r="QL24" s="132"/>
      <c r="QM24" s="132"/>
      <c r="QN24" s="132"/>
      <c r="QO24" s="132"/>
      <c r="QP24" s="132"/>
      <c r="QQ24" s="132"/>
      <c r="QR24" s="132"/>
      <c r="QS24" s="132"/>
      <c r="QT24" s="132"/>
      <c r="QU24" s="132"/>
      <c r="QV24" s="132"/>
      <c r="QW24" s="132"/>
      <c r="QX24" s="132"/>
      <c r="QY24" s="132"/>
      <c r="QZ24" s="132"/>
      <c r="RA24" s="132"/>
      <c r="RB24" s="132"/>
      <c r="RC24" s="132"/>
      <c r="RD24" s="132"/>
      <c r="RE24" s="132"/>
      <c r="RF24" s="132"/>
      <c r="RG24" s="132"/>
      <c r="RH24" s="132"/>
      <c r="RI24" s="132"/>
      <c r="RJ24" s="132"/>
      <c r="RK24" s="132"/>
      <c r="RL24" s="132"/>
      <c r="RM24" s="132"/>
      <c r="RN24" s="132"/>
      <c r="RO24" s="132"/>
      <c r="RP24" s="132"/>
      <c r="RQ24" s="132"/>
      <c r="RR24" s="132"/>
      <c r="RS24" s="132"/>
      <c r="RT24" s="132"/>
      <c r="RU24" s="132"/>
      <c r="RV24" s="132"/>
      <c r="RW24" s="132"/>
      <c r="RX24" s="132"/>
      <c r="RY24" s="132"/>
      <c r="RZ24" s="132"/>
      <c r="SA24" s="132"/>
      <c r="SB24" s="132"/>
      <c r="SC24" s="132"/>
      <c r="SD24" s="132"/>
      <c r="SE24" s="132"/>
      <c r="SF24" s="132"/>
      <c r="SG24" s="132"/>
      <c r="SH24" s="132"/>
      <c r="SI24" s="132"/>
      <c r="SJ24" s="132"/>
      <c r="SK24" s="132"/>
      <c r="SL24" s="132"/>
      <c r="SM24" s="132"/>
      <c r="SN24" s="132"/>
      <c r="SO24" s="132"/>
      <c r="SP24" s="132"/>
      <c r="SQ24" s="132"/>
      <c r="SR24" s="132"/>
      <c r="SS24" s="132"/>
      <c r="ST24" s="132"/>
      <c r="SU24" s="132"/>
      <c r="SV24" s="132"/>
      <c r="SW24" s="132"/>
      <c r="SX24" s="132"/>
      <c r="SY24" s="132"/>
      <c r="SZ24" s="132"/>
      <c r="TA24" s="132"/>
      <c r="TB24" s="132"/>
      <c r="TC24" s="132"/>
      <c r="TD24" s="132"/>
      <c r="TE24" s="132"/>
      <c r="TF24" s="132"/>
      <c r="TG24" s="132"/>
      <c r="TH24" s="132"/>
      <c r="TI24" s="132"/>
      <c r="TJ24" s="132"/>
      <c r="TK24" s="132"/>
      <c r="TL24" s="132"/>
      <c r="TM24" s="132"/>
      <c r="TN24" s="132"/>
      <c r="TO24" s="132"/>
      <c r="TP24" s="132"/>
      <c r="TQ24" s="132"/>
      <c r="TR24" s="132"/>
      <c r="TS24" s="132"/>
      <c r="TT24" s="132"/>
      <c r="TU24" s="132"/>
      <c r="TV24" s="132"/>
      <c r="TW24" s="132"/>
      <c r="TX24" s="132"/>
      <c r="TY24" s="132"/>
      <c r="TZ24" s="132"/>
      <c r="UA24" s="132"/>
      <c r="UB24" s="132"/>
      <c r="UC24" s="132"/>
      <c r="UD24" s="132"/>
      <c r="UE24" s="132"/>
      <c r="UF24" s="132"/>
      <c r="UG24" s="132"/>
      <c r="UH24" s="132"/>
      <c r="UI24" s="132"/>
      <c r="UJ24" s="132"/>
      <c r="UK24" s="132"/>
      <c r="UL24" s="132"/>
      <c r="UM24" s="132"/>
      <c r="UN24" s="132"/>
      <c r="UO24" s="132"/>
      <c r="UP24" s="132"/>
      <c r="UQ24" s="132"/>
      <c r="UR24" s="132"/>
      <c r="US24" s="132"/>
      <c r="UT24" s="132"/>
      <c r="UU24" s="132"/>
      <c r="UV24" s="132"/>
      <c r="UW24" s="132"/>
      <c r="UX24" s="132"/>
      <c r="UY24" s="132"/>
      <c r="UZ24" s="132"/>
      <c r="VA24" s="132"/>
      <c r="VB24" s="132"/>
      <c r="VC24" s="132"/>
      <c r="VD24" s="132"/>
      <c r="VE24" s="132"/>
      <c r="VF24" s="132"/>
      <c r="VG24" s="132"/>
      <c r="VH24" s="132"/>
      <c r="VI24" s="132"/>
      <c r="VJ24" s="132"/>
      <c r="VK24" s="132"/>
      <c r="VL24" s="132"/>
      <c r="VM24" s="132"/>
      <c r="VN24" s="132"/>
      <c r="VO24" s="132"/>
      <c r="VP24" s="132"/>
      <c r="VQ24" s="132"/>
      <c r="VR24" s="132"/>
      <c r="VS24" s="132"/>
      <c r="VT24" s="132"/>
      <c r="VU24" s="132"/>
      <c r="VV24" s="132"/>
      <c r="VW24" s="132"/>
      <c r="VX24" s="132"/>
      <c r="VY24" s="132"/>
      <c r="VZ24" s="132"/>
      <c r="WA24" s="132"/>
      <c r="WB24" s="132"/>
      <c r="WC24" s="132"/>
      <c r="WD24" s="132"/>
      <c r="WE24" s="132"/>
      <c r="WF24" s="132"/>
      <c r="WG24" s="132"/>
      <c r="WH24" s="132"/>
      <c r="WI24" s="132"/>
      <c r="WJ24" s="132"/>
      <c r="WK24" s="132"/>
      <c r="WL24" s="132"/>
      <c r="WM24" s="132"/>
      <c r="WN24" s="132"/>
      <c r="WO24" s="132"/>
      <c r="WP24" s="132"/>
      <c r="WQ24" s="132"/>
      <c r="WR24" s="132"/>
      <c r="WS24" s="132"/>
      <c r="WT24" s="132"/>
      <c r="WU24" s="132"/>
      <c r="WV24" s="132"/>
      <c r="WW24" s="132"/>
      <c r="WX24" s="132"/>
      <c r="WY24" s="132"/>
      <c r="WZ24" s="132"/>
      <c r="XA24" s="132"/>
      <c r="XB24" s="132"/>
      <c r="XC24" s="132"/>
      <c r="XD24" s="132"/>
      <c r="XE24" s="132"/>
      <c r="XF24" s="132"/>
      <c r="XG24" s="132"/>
      <c r="XH24" s="132"/>
      <c r="XI24" s="132"/>
      <c r="XJ24" s="132"/>
      <c r="XK24" s="132"/>
      <c r="XL24" s="132"/>
      <c r="XM24" s="132"/>
      <c r="XN24" s="132"/>
      <c r="XO24" s="132"/>
      <c r="XP24" s="132"/>
      <c r="XQ24" s="132"/>
      <c r="XR24" s="132"/>
      <c r="XS24" s="132"/>
      <c r="XT24" s="132"/>
      <c r="XU24" s="132"/>
      <c r="XV24" s="132"/>
      <c r="XW24" s="132"/>
      <c r="XX24" s="132"/>
      <c r="XY24" s="132"/>
      <c r="XZ24" s="132"/>
      <c r="YA24" s="132"/>
      <c r="YB24" s="132"/>
      <c r="YC24" s="132"/>
      <c r="YD24" s="132"/>
      <c r="YE24" s="132"/>
      <c r="YF24" s="132"/>
      <c r="YG24" s="132"/>
      <c r="YH24" s="132"/>
      <c r="YI24" s="132"/>
      <c r="YJ24" s="132"/>
      <c r="YK24" s="132"/>
      <c r="YL24" s="132"/>
      <c r="YM24" s="132"/>
      <c r="YN24" s="132"/>
      <c r="YO24" s="132"/>
      <c r="YP24" s="132"/>
      <c r="YQ24" s="132"/>
      <c r="YR24" s="132"/>
      <c r="YS24" s="132"/>
      <c r="YT24" s="132"/>
      <c r="YU24" s="132"/>
      <c r="YV24" s="132"/>
      <c r="YW24" s="132"/>
      <c r="YX24" s="132"/>
      <c r="YY24" s="132"/>
      <c r="YZ24" s="132"/>
      <c r="ZA24" s="132"/>
      <c r="ZB24" s="132"/>
      <c r="ZC24" s="132"/>
      <c r="ZD24" s="132"/>
      <c r="ZE24" s="132"/>
      <c r="ZF24" s="132"/>
      <c r="ZG24" s="132"/>
      <c r="ZH24" s="132"/>
      <c r="ZI24" s="132"/>
      <c r="ZJ24" s="132"/>
      <c r="ZK24" s="132"/>
      <c r="ZL24" s="132"/>
      <c r="ZM24" s="132"/>
      <c r="ZN24" s="132"/>
      <c r="ZO24" s="132"/>
      <c r="ZP24" s="132"/>
      <c r="ZQ24" s="132"/>
      <c r="ZR24" s="132"/>
      <c r="ZS24" s="132"/>
      <c r="ZT24" s="132"/>
      <c r="ZU24" s="132"/>
      <c r="ZV24" s="132"/>
      <c r="ZW24" s="132"/>
      <c r="ZX24" s="132"/>
      <c r="ZY24" s="132"/>
      <c r="ZZ24" s="132"/>
      <c r="AAA24" s="132"/>
      <c r="AAB24" s="132"/>
      <c r="AAC24" s="132"/>
      <c r="AAD24" s="132"/>
      <c r="AAE24" s="132"/>
      <c r="AAF24" s="132"/>
      <c r="AAG24" s="132"/>
      <c r="AAH24" s="132"/>
      <c r="AAI24" s="132"/>
      <c r="AAJ24" s="132"/>
      <c r="AAK24" s="132"/>
      <c r="AAL24" s="132"/>
      <c r="AAM24" s="132"/>
      <c r="AAN24" s="132"/>
      <c r="AAO24" s="132"/>
      <c r="AAP24" s="132"/>
      <c r="AAQ24" s="132"/>
      <c r="AAR24" s="132"/>
      <c r="AAS24" s="132"/>
      <c r="AAT24" s="132"/>
      <c r="AAU24" s="132"/>
      <c r="AAV24" s="132"/>
      <c r="AAW24" s="132"/>
      <c r="AAX24" s="132"/>
    </row>
    <row r="25" spans="1:726" s="129" customFormat="1" ht="84.95" customHeight="1" thickBot="1">
      <c r="A25" s="520">
        <v>21</v>
      </c>
      <c r="B25" s="520"/>
      <c r="C25" s="521" t="s">
        <v>162</v>
      </c>
      <c r="D25" s="521"/>
      <c r="E25" s="522"/>
      <c r="F25" s="522"/>
      <c r="G25" s="522"/>
      <c r="H25" s="523"/>
      <c r="I25" s="520"/>
      <c r="J25" s="521"/>
      <c r="K25" s="524"/>
      <c r="L25" s="521" t="s">
        <v>268</v>
      </c>
      <c r="M25" s="521" t="s">
        <v>369</v>
      </c>
      <c r="N25" s="521" t="s">
        <v>367</v>
      </c>
      <c r="O25" s="521" t="s">
        <v>367</v>
      </c>
      <c r="P25" s="521" t="s">
        <v>368</v>
      </c>
      <c r="Q25" s="521" t="s">
        <v>368</v>
      </c>
      <c r="R25" s="525"/>
      <c r="S25" s="132"/>
      <c r="T25" s="132"/>
      <c r="U25" s="132"/>
      <c r="V25" s="132"/>
      <c r="W25" s="132"/>
      <c r="X25" s="132"/>
      <c r="Y25" s="132"/>
      <c r="Z25" s="132"/>
      <c r="AA25" s="132"/>
      <c r="AB25" s="132"/>
      <c r="AC25" s="132"/>
      <c r="AD25" s="132"/>
      <c r="AE25" s="132"/>
      <c r="AF25" s="132"/>
      <c r="AG25" s="132"/>
      <c r="AH25" s="132"/>
      <c r="AI25" s="132"/>
      <c r="AJ25" s="132"/>
      <c r="AK25" s="132"/>
      <c r="AL25" s="132"/>
      <c r="AM25" s="132"/>
      <c r="AN25" s="132"/>
      <c r="AO25" s="132"/>
      <c r="AP25" s="132"/>
      <c r="AQ25" s="132"/>
      <c r="AR25" s="132"/>
      <c r="AS25" s="132"/>
      <c r="AT25" s="132"/>
      <c r="AU25" s="132"/>
      <c r="AV25" s="132"/>
      <c r="AW25" s="132"/>
      <c r="AX25" s="132"/>
      <c r="AY25" s="132"/>
      <c r="AZ25" s="132"/>
      <c r="BA25" s="132"/>
      <c r="BB25" s="132"/>
      <c r="BC25" s="132"/>
      <c r="BD25" s="132"/>
      <c r="BE25" s="132"/>
      <c r="BF25" s="132"/>
      <c r="BG25" s="132"/>
      <c r="BH25" s="132"/>
      <c r="BI25" s="132"/>
      <c r="BJ25" s="263"/>
      <c r="BK25" s="132"/>
      <c r="BL25" s="132"/>
      <c r="BM25" s="132"/>
      <c r="BN25" s="132"/>
      <c r="BO25" s="132"/>
      <c r="BP25" s="132"/>
      <c r="BQ25" s="132"/>
      <c r="BR25" s="132"/>
      <c r="BS25" s="132"/>
      <c r="BT25" s="132"/>
      <c r="BU25" s="132"/>
      <c r="BV25" s="132"/>
      <c r="BW25" s="132"/>
      <c r="BX25" s="132"/>
      <c r="BY25" s="132"/>
      <c r="BZ25" s="132"/>
      <c r="CA25" s="132"/>
      <c r="CB25" s="132"/>
      <c r="CC25" s="132"/>
      <c r="CD25" s="132"/>
      <c r="CE25" s="132"/>
      <c r="CF25" s="132"/>
      <c r="CG25" s="132"/>
      <c r="CH25" s="132"/>
      <c r="CI25" s="132"/>
      <c r="CJ25" s="132"/>
      <c r="CK25" s="132"/>
      <c r="CL25" s="132"/>
      <c r="CM25" s="132"/>
      <c r="CN25" s="132"/>
      <c r="CO25" s="132"/>
      <c r="CP25" s="132"/>
      <c r="CQ25" s="132"/>
      <c r="CR25" s="132"/>
      <c r="CS25" s="132"/>
      <c r="CT25" s="132"/>
      <c r="CU25" s="132"/>
      <c r="CV25" s="132"/>
      <c r="CW25" s="132"/>
      <c r="CX25" s="132"/>
      <c r="CY25" s="132"/>
      <c r="CZ25" s="132"/>
      <c r="DA25" s="132"/>
      <c r="DB25" s="132"/>
      <c r="DC25" s="132"/>
      <c r="DD25" s="132"/>
      <c r="DE25" s="132"/>
      <c r="DF25" s="132"/>
      <c r="DG25" s="132"/>
      <c r="DH25" s="132"/>
      <c r="DI25" s="132"/>
      <c r="DJ25" s="263"/>
      <c r="DK25" s="132"/>
      <c r="DL25" s="132"/>
      <c r="DM25" s="132"/>
      <c r="DN25" s="132"/>
      <c r="DO25" s="132"/>
      <c r="DP25" s="132"/>
      <c r="DQ25" s="132"/>
      <c r="DR25" s="132"/>
      <c r="DS25" s="132"/>
      <c r="DT25" s="132"/>
      <c r="DU25" s="132"/>
      <c r="DV25" s="132"/>
      <c r="DW25" s="132"/>
      <c r="DX25" s="132"/>
      <c r="DY25" s="132"/>
      <c r="DZ25" s="132"/>
      <c r="EA25" s="132"/>
      <c r="EB25" s="132"/>
      <c r="EC25" s="132"/>
      <c r="ED25" s="132"/>
      <c r="EE25" s="132"/>
      <c r="EF25" s="132"/>
      <c r="EG25" s="132"/>
      <c r="EH25" s="132"/>
      <c r="EI25" s="132"/>
      <c r="EJ25" s="132"/>
      <c r="EK25" s="132"/>
      <c r="EL25" s="132"/>
      <c r="EM25" s="132"/>
      <c r="EN25" s="132"/>
      <c r="EO25" s="132"/>
      <c r="EP25" s="132"/>
      <c r="EQ25" s="132"/>
      <c r="ER25" s="132"/>
      <c r="ES25" s="132"/>
      <c r="ET25" s="132"/>
      <c r="EU25" s="132"/>
      <c r="EV25" s="132"/>
      <c r="EW25" s="132"/>
      <c r="EX25" s="132"/>
      <c r="EY25" s="132"/>
      <c r="EZ25" s="132"/>
      <c r="FA25" s="132"/>
      <c r="FB25" s="132"/>
      <c r="FC25" s="132"/>
      <c r="FD25" s="132"/>
      <c r="FE25" s="132"/>
      <c r="FF25" s="132"/>
      <c r="FG25" s="132"/>
      <c r="FH25" s="132"/>
      <c r="FI25" s="132"/>
      <c r="FJ25" s="132"/>
      <c r="FK25" s="132"/>
      <c r="FL25" s="132"/>
      <c r="FM25" s="132"/>
      <c r="FN25" s="132"/>
      <c r="FO25" s="132"/>
      <c r="FP25" s="132"/>
      <c r="FQ25" s="132"/>
      <c r="FR25" s="132"/>
      <c r="FS25" s="132"/>
      <c r="FT25" s="132"/>
      <c r="FU25" s="132"/>
      <c r="FV25" s="132"/>
      <c r="FW25" s="132"/>
      <c r="FX25" s="132"/>
      <c r="FY25" s="132"/>
      <c r="FZ25" s="132"/>
      <c r="GA25" s="132"/>
      <c r="GB25" s="132"/>
      <c r="GC25" s="132"/>
      <c r="GD25" s="132"/>
      <c r="GE25" s="132"/>
      <c r="GF25" s="132"/>
      <c r="GG25" s="132"/>
      <c r="GH25" s="132"/>
      <c r="GI25" s="132"/>
      <c r="GJ25" s="132"/>
      <c r="GK25" s="132"/>
      <c r="GL25" s="132"/>
      <c r="GM25" s="132"/>
      <c r="GN25" s="132"/>
      <c r="GO25" s="132"/>
      <c r="GP25" s="132"/>
      <c r="GQ25" s="132"/>
      <c r="GR25" s="132"/>
      <c r="GS25" s="132"/>
      <c r="GT25" s="132"/>
      <c r="GU25" s="132"/>
      <c r="GV25" s="132"/>
      <c r="GW25" s="132"/>
      <c r="GX25" s="132"/>
      <c r="GY25" s="132"/>
      <c r="GZ25" s="132"/>
      <c r="HA25" s="132"/>
      <c r="HB25" s="132"/>
      <c r="HC25" s="132"/>
      <c r="HD25" s="132"/>
      <c r="HE25" s="132"/>
      <c r="HF25" s="132"/>
      <c r="HG25" s="132"/>
      <c r="HH25" s="132"/>
      <c r="HI25" s="132"/>
      <c r="HJ25" s="132"/>
      <c r="HK25" s="132"/>
      <c r="HL25" s="132"/>
      <c r="HM25" s="132"/>
      <c r="HN25" s="132"/>
      <c r="HO25" s="132"/>
      <c r="HP25" s="132"/>
      <c r="HQ25" s="132"/>
      <c r="HR25" s="132"/>
      <c r="HS25" s="132"/>
      <c r="HT25" s="132"/>
      <c r="HU25" s="132"/>
      <c r="HV25" s="132"/>
      <c r="HW25" s="132"/>
      <c r="HX25" s="132"/>
      <c r="HY25" s="132"/>
      <c r="HZ25" s="132"/>
      <c r="IA25" s="132"/>
      <c r="IB25" s="132"/>
      <c r="IC25" s="132"/>
      <c r="ID25" s="132"/>
      <c r="IE25" s="132"/>
      <c r="IF25" s="132"/>
      <c r="IG25" s="132"/>
      <c r="IH25" s="132"/>
      <c r="II25" s="132"/>
      <c r="IJ25" s="132"/>
      <c r="IK25" s="132"/>
      <c r="IL25" s="132"/>
      <c r="IM25" s="132"/>
      <c r="IN25" s="132"/>
      <c r="IO25" s="132"/>
      <c r="IP25" s="132"/>
      <c r="IQ25" s="132"/>
      <c r="IR25" s="132"/>
      <c r="IS25" s="132"/>
      <c r="IT25" s="132"/>
      <c r="IU25" s="132"/>
      <c r="IV25" s="132"/>
      <c r="IW25" s="132"/>
      <c r="IX25" s="132"/>
      <c r="IY25" s="132"/>
      <c r="IZ25" s="132"/>
      <c r="JA25" s="132"/>
      <c r="JB25" s="132"/>
      <c r="JC25" s="132"/>
      <c r="JD25" s="132"/>
      <c r="JE25" s="132"/>
      <c r="JF25" s="132"/>
      <c r="JG25" s="132"/>
      <c r="JH25" s="132"/>
      <c r="JI25" s="132"/>
      <c r="JJ25" s="132"/>
      <c r="JK25" s="132"/>
      <c r="JL25" s="132"/>
      <c r="JM25" s="132"/>
      <c r="JN25" s="132"/>
      <c r="JO25" s="132"/>
      <c r="JP25" s="132"/>
      <c r="JQ25" s="132"/>
      <c r="JR25" s="132"/>
      <c r="JS25" s="132"/>
      <c r="JT25" s="132"/>
      <c r="JU25" s="132"/>
      <c r="JV25" s="132"/>
      <c r="JW25" s="132"/>
      <c r="JX25" s="132"/>
      <c r="JY25" s="132"/>
      <c r="JZ25" s="132"/>
      <c r="KA25" s="132"/>
      <c r="KB25" s="132"/>
      <c r="KC25" s="132"/>
      <c r="KD25" s="132"/>
      <c r="KE25" s="132"/>
      <c r="KF25" s="132"/>
      <c r="KG25" s="132"/>
      <c r="KH25" s="132"/>
      <c r="KI25" s="132"/>
      <c r="KJ25" s="132"/>
      <c r="KK25" s="132"/>
      <c r="KL25" s="132"/>
      <c r="KM25" s="132"/>
      <c r="KN25" s="132"/>
      <c r="KO25" s="132"/>
      <c r="KP25" s="132"/>
      <c r="KQ25" s="132"/>
      <c r="KR25" s="132"/>
      <c r="KS25" s="132"/>
      <c r="KT25" s="132"/>
      <c r="KU25" s="132"/>
      <c r="KV25" s="132"/>
      <c r="KW25" s="132"/>
      <c r="KX25" s="132"/>
      <c r="KY25" s="132"/>
      <c r="KZ25" s="132"/>
      <c r="LA25" s="132"/>
      <c r="LB25" s="132"/>
      <c r="LC25" s="132"/>
      <c r="LD25" s="132"/>
      <c r="LE25" s="132"/>
      <c r="LF25" s="132"/>
      <c r="LG25" s="132"/>
      <c r="LH25" s="132"/>
      <c r="LI25" s="132"/>
      <c r="LJ25" s="132"/>
      <c r="LK25" s="132"/>
      <c r="LL25" s="132"/>
      <c r="LM25" s="132"/>
      <c r="LN25" s="132"/>
      <c r="LO25" s="132"/>
      <c r="LP25" s="132"/>
      <c r="LQ25" s="132"/>
      <c r="LR25" s="132"/>
      <c r="LS25" s="132"/>
      <c r="LT25" s="132"/>
      <c r="LU25" s="132"/>
      <c r="LV25" s="132"/>
      <c r="LW25" s="132"/>
      <c r="LX25" s="132"/>
      <c r="LY25" s="132"/>
      <c r="LZ25" s="132"/>
      <c r="MA25" s="132"/>
      <c r="MB25" s="132"/>
      <c r="MC25" s="132"/>
      <c r="MD25" s="132"/>
      <c r="ME25" s="132"/>
      <c r="MF25" s="132"/>
      <c r="MG25" s="132"/>
      <c r="MH25" s="132"/>
      <c r="MI25" s="132"/>
      <c r="MJ25" s="132"/>
      <c r="MK25" s="132"/>
      <c r="ML25" s="132"/>
      <c r="MM25" s="132"/>
      <c r="MN25" s="132"/>
      <c r="MO25" s="132"/>
      <c r="MP25" s="132"/>
      <c r="MQ25" s="132"/>
      <c r="MR25" s="132"/>
      <c r="MS25" s="132"/>
      <c r="MT25" s="132"/>
      <c r="MU25" s="132"/>
      <c r="MV25" s="132"/>
      <c r="MW25" s="132"/>
      <c r="MX25" s="132"/>
      <c r="MY25" s="132"/>
      <c r="MZ25" s="132"/>
      <c r="NA25" s="132"/>
      <c r="NB25" s="132"/>
      <c r="NC25" s="132"/>
      <c r="ND25" s="132"/>
      <c r="NE25" s="132"/>
      <c r="NF25" s="132"/>
      <c r="NG25" s="132"/>
      <c r="NH25" s="132"/>
      <c r="NI25" s="132"/>
      <c r="NJ25" s="132"/>
      <c r="NK25" s="132"/>
      <c r="NL25" s="132"/>
      <c r="NM25" s="132"/>
      <c r="NN25" s="132"/>
      <c r="NO25" s="132"/>
      <c r="NP25" s="132"/>
      <c r="NQ25" s="132"/>
      <c r="NR25" s="132"/>
      <c r="NS25" s="132"/>
      <c r="NT25" s="132"/>
      <c r="NU25" s="132"/>
      <c r="NV25" s="132"/>
      <c r="NW25" s="132"/>
      <c r="NX25" s="132"/>
      <c r="NY25" s="132"/>
      <c r="NZ25" s="132"/>
      <c r="OA25" s="132"/>
      <c r="OB25" s="132"/>
      <c r="OC25" s="132"/>
      <c r="OD25" s="132"/>
      <c r="OE25" s="132"/>
      <c r="OF25" s="132"/>
      <c r="OG25" s="132"/>
      <c r="OH25" s="132"/>
      <c r="OI25" s="132"/>
      <c r="OJ25" s="132"/>
      <c r="OK25" s="132"/>
      <c r="OL25" s="132"/>
      <c r="OM25" s="132"/>
      <c r="ON25" s="132"/>
      <c r="OO25" s="132"/>
      <c r="OP25" s="132"/>
      <c r="OQ25" s="132"/>
      <c r="OR25" s="132"/>
      <c r="OS25" s="132"/>
      <c r="OT25" s="132"/>
      <c r="OU25" s="132"/>
      <c r="OV25" s="132"/>
      <c r="OW25" s="132"/>
      <c r="OX25" s="132"/>
      <c r="OY25" s="132"/>
      <c r="OZ25" s="132"/>
      <c r="PA25" s="132"/>
      <c r="PB25" s="132"/>
      <c r="PC25" s="132"/>
      <c r="PD25" s="132"/>
      <c r="PE25" s="132"/>
      <c r="PF25" s="132"/>
      <c r="PG25" s="132"/>
      <c r="PH25" s="132"/>
      <c r="PI25" s="132"/>
      <c r="PJ25" s="132"/>
      <c r="PK25" s="132"/>
      <c r="PL25" s="132"/>
      <c r="PM25" s="132"/>
      <c r="PN25" s="132"/>
      <c r="PO25" s="132"/>
      <c r="PP25" s="132"/>
      <c r="PQ25" s="132"/>
      <c r="PR25" s="132"/>
      <c r="PS25" s="132"/>
      <c r="PT25" s="132"/>
      <c r="PU25" s="132"/>
      <c r="PV25" s="132"/>
      <c r="PW25" s="132"/>
      <c r="PX25" s="132"/>
      <c r="PY25" s="132"/>
      <c r="PZ25" s="132"/>
      <c r="QA25" s="132"/>
      <c r="QB25" s="132"/>
      <c r="QC25" s="132"/>
      <c r="QD25" s="132"/>
      <c r="QE25" s="132"/>
      <c r="QF25" s="132"/>
      <c r="QG25" s="132"/>
      <c r="QH25" s="132"/>
      <c r="QI25" s="132"/>
      <c r="QJ25" s="132"/>
      <c r="QK25" s="132"/>
      <c r="QL25" s="132"/>
      <c r="QM25" s="132"/>
      <c r="QN25" s="132"/>
      <c r="QO25" s="132"/>
      <c r="QP25" s="132"/>
      <c r="QQ25" s="132"/>
      <c r="QR25" s="132"/>
      <c r="QS25" s="132"/>
      <c r="QT25" s="132"/>
      <c r="QU25" s="132"/>
      <c r="QV25" s="132"/>
      <c r="QW25" s="132"/>
      <c r="QX25" s="132"/>
      <c r="QY25" s="132"/>
      <c r="QZ25" s="132"/>
      <c r="RA25" s="132"/>
      <c r="RB25" s="132"/>
      <c r="RC25" s="132"/>
      <c r="RD25" s="132"/>
      <c r="RE25" s="132"/>
      <c r="RF25" s="132"/>
      <c r="RG25" s="132"/>
      <c r="RH25" s="132"/>
      <c r="RI25" s="132"/>
      <c r="RJ25" s="132"/>
      <c r="RK25" s="132"/>
      <c r="RL25" s="132"/>
      <c r="RM25" s="132"/>
      <c r="RN25" s="132"/>
      <c r="RO25" s="132"/>
      <c r="RP25" s="132"/>
      <c r="RQ25" s="132"/>
      <c r="RR25" s="132"/>
      <c r="RS25" s="132"/>
      <c r="RT25" s="132"/>
      <c r="RU25" s="132"/>
      <c r="RV25" s="132"/>
      <c r="RW25" s="132"/>
      <c r="RX25" s="132"/>
      <c r="RY25" s="132"/>
      <c r="RZ25" s="132"/>
      <c r="SA25" s="132"/>
      <c r="SB25" s="132"/>
      <c r="SC25" s="132"/>
      <c r="SD25" s="132"/>
      <c r="SE25" s="132"/>
      <c r="SF25" s="132"/>
      <c r="SG25" s="132"/>
      <c r="SH25" s="132"/>
      <c r="SI25" s="132"/>
      <c r="SJ25" s="132"/>
      <c r="SK25" s="132"/>
      <c r="SL25" s="132"/>
      <c r="SM25" s="132"/>
      <c r="SN25" s="132"/>
      <c r="SO25" s="132"/>
      <c r="SP25" s="132"/>
      <c r="SQ25" s="132"/>
      <c r="SR25" s="132"/>
      <c r="SS25" s="132"/>
      <c r="ST25" s="132"/>
      <c r="SU25" s="132"/>
      <c r="SV25" s="132"/>
      <c r="SW25" s="132"/>
      <c r="SX25" s="132"/>
      <c r="SY25" s="132"/>
      <c r="SZ25" s="132"/>
      <c r="TA25" s="132"/>
      <c r="TB25" s="132"/>
      <c r="TC25" s="132"/>
      <c r="TD25" s="132"/>
      <c r="TE25" s="132"/>
      <c r="TF25" s="132"/>
      <c r="TG25" s="132"/>
      <c r="TH25" s="132"/>
      <c r="TI25" s="132"/>
      <c r="TJ25" s="132"/>
      <c r="TK25" s="132"/>
      <c r="TL25" s="132"/>
      <c r="TM25" s="132"/>
      <c r="TN25" s="132"/>
      <c r="TO25" s="132"/>
      <c r="TP25" s="132"/>
      <c r="TQ25" s="132"/>
      <c r="TR25" s="132"/>
      <c r="TS25" s="132"/>
      <c r="TT25" s="132"/>
      <c r="TU25" s="132"/>
      <c r="TV25" s="132"/>
      <c r="TW25" s="132"/>
      <c r="TX25" s="132"/>
      <c r="TY25" s="132"/>
      <c r="TZ25" s="132"/>
      <c r="UA25" s="132"/>
      <c r="UB25" s="132"/>
      <c r="UC25" s="132"/>
      <c r="UD25" s="132"/>
      <c r="UE25" s="132"/>
      <c r="UF25" s="132"/>
      <c r="UG25" s="132"/>
      <c r="UH25" s="132"/>
      <c r="UI25" s="132"/>
      <c r="UJ25" s="132"/>
      <c r="UK25" s="132"/>
      <c r="UL25" s="132"/>
      <c r="UM25" s="132"/>
      <c r="UN25" s="132"/>
      <c r="UO25" s="132"/>
      <c r="UP25" s="132"/>
      <c r="UQ25" s="132"/>
      <c r="UR25" s="132"/>
      <c r="US25" s="132"/>
      <c r="UT25" s="132"/>
      <c r="UU25" s="132"/>
      <c r="UV25" s="132"/>
      <c r="UW25" s="132"/>
      <c r="UX25" s="132"/>
      <c r="UY25" s="132"/>
      <c r="UZ25" s="132"/>
      <c r="VA25" s="132"/>
      <c r="VB25" s="132"/>
      <c r="VC25" s="132"/>
      <c r="VD25" s="132"/>
      <c r="VE25" s="132"/>
      <c r="VF25" s="132"/>
      <c r="VG25" s="132"/>
      <c r="VH25" s="132"/>
      <c r="VI25" s="132"/>
      <c r="VJ25" s="132"/>
      <c r="VK25" s="132"/>
      <c r="VL25" s="132"/>
      <c r="VM25" s="132"/>
      <c r="VN25" s="132"/>
      <c r="VO25" s="132"/>
      <c r="VP25" s="132"/>
      <c r="VQ25" s="132"/>
      <c r="VR25" s="132"/>
      <c r="VS25" s="132"/>
      <c r="VT25" s="132"/>
      <c r="VU25" s="132"/>
      <c r="VV25" s="132"/>
      <c r="VW25" s="132"/>
      <c r="VX25" s="132"/>
      <c r="VY25" s="132"/>
      <c r="VZ25" s="132"/>
      <c r="WA25" s="132"/>
      <c r="WB25" s="132"/>
      <c r="WC25" s="132"/>
      <c r="WD25" s="132"/>
      <c r="WE25" s="132"/>
      <c r="WF25" s="132"/>
      <c r="WG25" s="132"/>
      <c r="WH25" s="132"/>
      <c r="WI25" s="132"/>
      <c r="WJ25" s="132"/>
      <c r="WK25" s="132"/>
      <c r="WL25" s="132"/>
      <c r="WM25" s="132"/>
      <c r="WN25" s="132"/>
      <c r="WO25" s="132"/>
      <c r="WP25" s="132"/>
      <c r="WQ25" s="132"/>
      <c r="WR25" s="132"/>
      <c r="WS25" s="132"/>
      <c r="WT25" s="132"/>
      <c r="WU25" s="132"/>
      <c r="WV25" s="132"/>
      <c r="WW25" s="132"/>
      <c r="WX25" s="132"/>
      <c r="WY25" s="132"/>
      <c r="WZ25" s="132"/>
      <c r="XA25" s="132"/>
      <c r="XB25" s="132"/>
      <c r="XC25" s="132"/>
      <c r="XD25" s="132"/>
      <c r="XE25" s="132"/>
      <c r="XF25" s="132"/>
      <c r="XG25" s="132"/>
      <c r="XH25" s="132"/>
      <c r="XI25" s="132"/>
      <c r="XJ25" s="132"/>
      <c r="XK25" s="132"/>
      <c r="XL25" s="132"/>
      <c r="XM25" s="132"/>
      <c r="XN25" s="132"/>
      <c r="XO25" s="132"/>
      <c r="XP25" s="132"/>
      <c r="XQ25" s="132"/>
      <c r="XR25" s="132"/>
      <c r="XS25" s="132"/>
      <c r="XT25" s="132"/>
      <c r="XU25" s="132"/>
      <c r="XV25" s="132"/>
      <c r="XW25" s="132"/>
      <c r="XX25" s="132"/>
      <c r="XY25" s="132"/>
      <c r="XZ25" s="132"/>
      <c r="YA25" s="132"/>
      <c r="YB25" s="132"/>
      <c r="YC25" s="132"/>
      <c r="YD25" s="132"/>
      <c r="YE25" s="132"/>
      <c r="YF25" s="132"/>
      <c r="YG25" s="132"/>
      <c r="YH25" s="132"/>
      <c r="YI25" s="132"/>
      <c r="YJ25" s="132"/>
      <c r="YK25" s="132"/>
      <c r="YL25" s="132"/>
      <c r="YM25" s="132"/>
      <c r="YN25" s="132"/>
      <c r="YO25" s="132"/>
      <c r="YP25" s="132"/>
      <c r="YQ25" s="132"/>
      <c r="YR25" s="132"/>
      <c r="YS25" s="132"/>
      <c r="YT25" s="132"/>
      <c r="YU25" s="132"/>
      <c r="YV25" s="132"/>
      <c r="YW25" s="132"/>
      <c r="YX25" s="132"/>
      <c r="YY25" s="132"/>
      <c r="YZ25" s="132"/>
      <c r="ZA25" s="132"/>
      <c r="ZB25" s="132"/>
      <c r="ZC25" s="132"/>
      <c r="ZD25" s="132"/>
      <c r="ZE25" s="132"/>
      <c r="ZF25" s="132"/>
      <c r="ZG25" s="132"/>
      <c r="ZH25" s="132"/>
      <c r="ZI25" s="132"/>
      <c r="ZJ25" s="132"/>
      <c r="ZK25" s="132"/>
      <c r="ZL25" s="132"/>
      <c r="ZM25" s="132"/>
      <c r="ZN25" s="132"/>
      <c r="ZO25" s="132"/>
      <c r="ZP25" s="132"/>
      <c r="ZQ25" s="132"/>
      <c r="ZR25" s="132"/>
      <c r="ZS25" s="132"/>
      <c r="ZT25" s="132"/>
      <c r="ZU25" s="132"/>
      <c r="ZV25" s="132"/>
      <c r="ZW25" s="132"/>
      <c r="ZX25" s="132"/>
      <c r="ZY25" s="132"/>
      <c r="ZZ25" s="132"/>
      <c r="AAA25" s="132"/>
      <c r="AAB25" s="132"/>
      <c r="AAC25" s="132"/>
      <c r="AAD25" s="132"/>
      <c r="AAE25" s="132"/>
      <c r="AAF25" s="132"/>
      <c r="AAG25" s="132"/>
      <c r="AAH25" s="132"/>
      <c r="AAI25" s="132"/>
      <c r="AAJ25" s="132"/>
      <c r="AAK25" s="132"/>
      <c r="AAL25" s="132"/>
      <c r="AAM25" s="132"/>
      <c r="AAN25" s="132"/>
      <c r="AAO25" s="132"/>
      <c r="AAP25" s="132"/>
      <c r="AAQ25" s="132"/>
      <c r="AAR25" s="132"/>
      <c r="AAS25" s="132"/>
      <c r="AAT25" s="132"/>
      <c r="AAU25" s="132"/>
      <c r="AAV25" s="132"/>
      <c r="AAW25" s="132"/>
      <c r="AAX25" s="132"/>
    </row>
    <row r="26" spans="1:726" s="1" customFormat="1" ht="84.95" customHeight="1" thickBot="1">
      <c r="A26" s="520">
        <v>22</v>
      </c>
      <c r="B26" s="520"/>
      <c r="C26" s="521" t="s">
        <v>162</v>
      </c>
      <c r="D26" s="521"/>
      <c r="E26" s="522"/>
      <c r="F26" s="522"/>
      <c r="G26" s="522"/>
      <c r="H26" s="523"/>
      <c r="I26" s="520"/>
      <c r="J26" s="521"/>
      <c r="K26" s="524"/>
      <c r="L26" s="521" t="s">
        <v>268</v>
      </c>
      <c r="M26" s="521" t="s">
        <v>369</v>
      </c>
      <c r="N26" s="521" t="s">
        <v>367</v>
      </c>
      <c r="O26" s="521" t="s">
        <v>367</v>
      </c>
      <c r="P26" s="521" t="s">
        <v>368</v>
      </c>
      <c r="Q26" s="521" t="s">
        <v>368</v>
      </c>
      <c r="R26" s="525"/>
      <c r="S26" s="132"/>
      <c r="T26" s="132"/>
      <c r="U26" s="132"/>
      <c r="V26" s="132"/>
      <c r="W26" s="132"/>
      <c r="X26" s="132"/>
      <c r="Y26" s="132"/>
      <c r="Z26" s="132"/>
      <c r="AA26" s="132"/>
      <c r="AB26" s="132"/>
      <c r="AC26" s="132"/>
      <c r="AD26" s="132"/>
      <c r="AE26" s="132"/>
      <c r="AF26" s="132"/>
      <c r="AG26" s="132"/>
      <c r="AH26" s="132"/>
      <c r="AI26" s="132"/>
      <c r="AJ26" s="132"/>
      <c r="AK26" s="132"/>
      <c r="AL26" s="132"/>
      <c r="AM26" s="132"/>
      <c r="AN26" s="132"/>
      <c r="AO26" s="132"/>
      <c r="AP26" s="132"/>
      <c r="AQ26" s="132"/>
      <c r="AR26" s="132"/>
      <c r="AS26" s="132"/>
      <c r="AT26" s="132"/>
      <c r="AU26" s="132"/>
      <c r="AV26" s="132"/>
      <c r="AW26" s="132"/>
      <c r="AX26" s="132"/>
      <c r="AY26" s="132"/>
      <c r="AZ26" s="132"/>
      <c r="BA26" s="132"/>
      <c r="BB26" s="132"/>
      <c r="BC26" s="132"/>
      <c r="BD26" s="132"/>
      <c r="BE26" s="132"/>
      <c r="BF26" s="132"/>
      <c r="BG26" s="132"/>
      <c r="BH26" s="132"/>
      <c r="BI26" s="132"/>
      <c r="BJ26" s="263"/>
      <c r="BK26" s="132"/>
      <c r="BL26" s="132"/>
      <c r="BM26" s="132"/>
      <c r="BN26" s="132"/>
      <c r="BO26" s="132"/>
      <c r="BP26" s="132"/>
      <c r="BQ26" s="132"/>
      <c r="BR26" s="132"/>
      <c r="BS26" s="132"/>
      <c r="BT26" s="132"/>
      <c r="BU26" s="132"/>
      <c r="BV26" s="132"/>
      <c r="BW26" s="132"/>
      <c r="BX26" s="132"/>
      <c r="BY26" s="132"/>
      <c r="BZ26" s="132"/>
      <c r="CA26" s="132"/>
      <c r="CB26" s="132"/>
      <c r="CC26" s="132"/>
      <c r="CD26" s="132"/>
      <c r="CE26" s="132"/>
      <c r="CF26" s="132"/>
      <c r="CG26" s="132"/>
      <c r="CH26" s="132"/>
      <c r="CI26" s="132"/>
      <c r="CJ26" s="132"/>
      <c r="CK26" s="132"/>
      <c r="CL26" s="132"/>
      <c r="CM26" s="132"/>
      <c r="CN26" s="132"/>
      <c r="CO26" s="132"/>
      <c r="CP26" s="132"/>
      <c r="CQ26" s="132"/>
      <c r="CR26" s="132"/>
      <c r="CS26" s="132"/>
      <c r="CT26" s="132"/>
      <c r="CU26" s="132"/>
      <c r="CV26" s="132"/>
      <c r="CW26" s="132"/>
      <c r="CX26" s="132"/>
      <c r="CY26" s="132"/>
      <c r="CZ26" s="132"/>
      <c r="DA26" s="132"/>
      <c r="DB26" s="132"/>
      <c r="DC26" s="132"/>
      <c r="DD26" s="132"/>
      <c r="DE26" s="132"/>
      <c r="DF26" s="132"/>
      <c r="DG26" s="132"/>
      <c r="DH26" s="132"/>
      <c r="DI26" s="132"/>
      <c r="DJ26" s="263"/>
      <c r="DK26" s="132"/>
      <c r="DL26" s="132"/>
      <c r="DM26" s="132"/>
      <c r="DN26" s="132"/>
      <c r="DO26" s="132"/>
      <c r="DP26" s="132"/>
      <c r="DQ26" s="132"/>
      <c r="DR26" s="132"/>
      <c r="DS26" s="132"/>
      <c r="DT26" s="132"/>
      <c r="DU26" s="132"/>
      <c r="DV26" s="132"/>
      <c r="DW26" s="132"/>
      <c r="DX26" s="132"/>
      <c r="DY26" s="132"/>
      <c r="DZ26" s="132"/>
      <c r="EA26" s="132"/>
      <c r="EB26" s="132"/>
      <c r="EC26" s="132"/>
      <c r="ED26" s="132"/>
      <c r="EE26" s="132"/>
      <c r="EF26" s="132"/>
      <c r="EG26" s="132"/>
      <c r="EH26" s="132"/>
      <c r="EI26" s="132"/>
      <c r="EJ26" s="132"/>
      <c r="EK26" s="132"/>
      <c r="EL26" s="132"/>
      <c r="EM26" s="132"/>
      <c r="EN26" s="132"/>
      <c r="EO26" s="132"/>
      <c r="EP26" s="132"/>
      <c r="EQ26" s="132"/>
      <c r="ER26" s="132"/>
      <c r="ES26" s="132"/>
      <c r="ET26" s="132"/>
      <c r="EU26" s="132"/>
      <c r="EV26" s="132"/>
      <c r="EW26" s="132"/>
      <c r="EX26" s="132"/>
      <c r="EY26" s="132"/>
      <c r="EZ26" s="132"/>
      <c r="FA26" s="132"/>
      <c r="FB26" s="132"/>
      <c r="FC26" s="132"/>
      <c r="FD26" s="132"/>
      <c r="FE26" s="132"/>
      <c r="FF26" s="132"/>
      <c r="FG26" s="132"/>
      <c r="FH26" s="132"/>
      <c r="FI26" s="132"/>
      <c r="FJ26" s="132"/>
      <c r="FK26" s="132"/>
      <c r="FL26" s="132"/>
      <c r="FM26" s="132"/>
      <c r="FN26" s="132"/>
      <c r="FO26" s="132"/>
      <c r="FP26" s="132"/>
      <c r="FQ26" s="132"/>
      <c r="FR26" s="132"/>
      <c r="FS26" s="132"/>
      <c r="FT26" s="132"/>
      <c r="FU26" s="132"/>
      <c r="FV26" s="132"/>
      <c r="FW26" s="132"/>
      <c r="FX26" s="132"/>
      <c r="FY26" s="132"/>
      <c r="FZ26" s="132"/>
      <c r="GA26" s="132"/>
      <c r="GB26" s="132"/>
      <c r="GC26" s="132"/>
      <c r="GD26" s="132"/>
      <c r="GE26" s="132"/>
      <c r="GF26" s="132"/>
      <c r="GG26" s="132"/>
      <c r="GH26" s="132"/>
      <c r="GI26" s="132"/>
      <c r="GJ26" s="132"/>
      <c r="GK26" s="132"/>
      <c r="GL26" s="132"/>
      <c r="GM26" s="132"/>
      <c r="GN26" s="132"/>
      <c r="GO26" s="132"/>
      <c r="GP26" s="132"/>
      <c r="GQ26" s="132"/>
      <c r="GR26" s="132"/>
      <c r="GS26" s="132"/>
      <c r="GT26" s="132"/>
      <c r="GU26" s="132"/>
      <c r="GV26" s="132"/>
      <c r="GW26" s="132"/>
      <c r="GX26" s="132"/>
      <c r="GY26" s="132"/>
      <c r="GZ26" s="132"/>
      <c r="HA26" s="132"/>
      <c r="HB26" s="132"/>
      <c r="HC26" s="132"/>
      <c r="HD26" s="132"/>
      <c r="HE26" s="132"/>
      <c r="HF26" s="132"/>
      <c r="HG26" s="132"/>
      <c r="HH26" s="132"/>
      <c r="HI26" s="132"/>
      <c r="HJ26" s="132"/>
      <c r="HK26" s="132"/>
      <c r="HL26" s="132"/>
      <c r="HM26" s="132"/>
      <c r="HN26" s="132"/>
      <c r="HO26" s="132"/>
      <c r="HP26" s="132"/>
      <c r="HQ26" s="132"/>
      <c r="HR26" s="132"/>
      <c r="HS26" s="132"/>
      <c r="HT26" s="132"/>
      <c r="HU26" s="132"/>
      <c r="HV26" s="132"/>
      <c r="HW26" s="132"/>
      <c r="HX26" s="132"/>
      <c r="HY26" s="132"/>
      <c r="HZ26" s="132"/>
      <c r="IA26" s="132"/>
      <c r="IB26" s="132"/>
      <c r="IC26" s="132"/>
      <c r="ID26" s="132"/>
      <c r="IE26" s="132"/>
      <c r="IF26" s="132"/>
      <c r="IG26" s="132"/>
      <c r="IH26" s="132"/>
      <c r="II26" s="132"/>
      <c r="IJ26" s="132"/>
      <c r="IK26" s="132"/>
      <c r="IL26" s="132"/>
      <c r="IM26" s="132"/>
      <c r="IN26" s="132"/>
      <c r="IO26" s="132"/>
      <c r="IP26" s="132"/>
      <c r="IQ26" s="132"/>
      <c r="IR26" s="132"/>
      <c r="IS26" s="132"/>
      <c r="IT26" s="132"/>
      <c r="IU26" s="132"/>
      <c r="IV26" s="132"/>
      <c r="IW26" s="132"/>
      <c r="IX26" s="132"/>
      <c r="IY26" s="132"/>
      <c r="IZ26" s="132"/>
      <c r="JA26" s="132"/>
      <c r="JB26" s="132"/>
      <c r="JC26" s="132"/>
      <c r="JD26" s="132"/>
      <c r="JE26" s="132"/>
      <c r="JF26" s="132"/>
      <c r="JG26" s="132"/>
      <c r="JH26" s="132"/>
      <c r="JI26" s="132"/>
      <c r="JJ26" s="132"/>
      <c r="JK26" s="132"/>
      <c r="JL26" s="132"/>
      <c r="JM26" s="132"/>
      <c r="JN26" s="132"/>
      <c r="JO26" s="132"/>
      <c r="JP26" s="132"/>
      <c r="JQ26" s="132"/>
      <c r="JR26" s="132"/>
      <c r="JS26" s="132"/>
      <c r="JT26" s="132"/>
      <c r="JU26" s="132"/>
      <c r="JV26" s="132"/>
      <c r="JW26" s="132"/>
      <c r="JX26" s="132"/>
      <c r="JY26" s="132"/>
      <c r="JZ26" s="132"/>
      <c r="KA26" s="132"/>
      <c r="KB26" s="132"/>
      <c r="KC26" s="132"/>
      <c r="KD26" s="132"/>
      <c r="KE26" s="132"/>
      <c r="KF26" s="132"/>
      <c r="KG26" s="132"/>
      <c r="KH26" s="132"/>
      <c r="KI26" s="132"/>
      <c r="KJ26" s="132"/>
      <c r="KK26" s="132"/>
      <c r="KL26" s="132"/>
      <c r="KM26" s="132"/>
      <c r="KN26" s="132"/>
      <c r="KO26" s="132"/>
      <c r="KP26" s="132"/>
      <c r="KQ26" s="132"/>
      <c r="KR26" s="132"/>
      <c r="KS26" s="132"/>
      <c r="KT26" s="132"/>
      <c r="KU26" s="132"/>
      <c r="KV26" s="132"/>
      <c r="KW26" s="132"/>
      <c r="KX26" s="132"/>
      <c r="KY26" s="132"/>
      <c r="KZ26" s="132"/>
      <c r="LA26" s="132"/>
      <c r="LB26" s="132"/>
      <c r="LC26" s="132"/>
      <c r="LD26" s="132"/>
      <c r="LE26" s="132"/>
      <c r="LF26" s="132"/>
      <c r="LG26" s="132"/>
      <c r="LH26" s="132"/>
      <c r="LI26" s="132"/>
      <c r="LJ26" s="132"/>
      <c r="LK26" s="132"/>
      <c r="LL26" s="132"/>
      <c r="LM26" s="132"/>
      <c r="LN26" s="132"/>
      <c r="LO26" s="132"/>
      <c r="LP26" s="132"/>
      <c r="LQ26" s="132"/>
      <c r="LR26" s="132"/>
      <c r="LS26" s="132"/>
      <c r="LT26" s="132"/>
      <c r="LU26" s="132"/>
      <c r="LV26" s="132"/>
      <c r="LW26" s="132"/>
      <c r="LX26" s="132"/>
      <c r="LY26" s="132"/>
      <c r="LZ26" s="132"/>
      <c r="MA26" s="132"/>
      <c r="MB26" s="132"/>
      <c r="MC26" s="132"/>
      <c r="MD26" s="132"/>
      <c r="ME26" s="132"/>
      <c r="MF26" s="132"/>
      <c r="MG26" s="132"/>
      <c r="MH26" s="132"/>
      <c r="MI26" s="132"/>
      <c r="MJ26" s="132"/>
      <c r="MK26" s="132"/>
      <c r="ML26" s="132"/>
      <c r="MM26" s="132"/>
      <c r="MN26" s="132"/>
      <c r="MO26" s="132"/>
      <c r="MP26" s="132"/>
      <c r="MQ26" s="132"/>
      <c r="MR26" s="132"/>
      <c r="MS26" s="132"/>
      <c r="MT26" s="132"/>
      <c r="MU26" s="132"/>
      <c r="MV26" s="132"/>
      <c r="MW26" s="132"/>
      <c r="MX26" s="132"/>
      <c r="MY26" s="132"/>
      <c r="MZ26" s="132"/>
      <c r="NA26" s="132"/>
      <c r="NB26" s="132"/>
      <c r="NC26" s="132"/>
      <c r="ND26" s="132"/>
      <c r="NE26" s="132"/>
      <c r="NF26" s="132"/>
      <c r="NG26" s="132"/>
      <c r="NH26" s="132"/>
      <c r="NI26" s="132"/>
      <c r="NJ26" s="132"/>
      <c r="NK26" s="132"/>
      <c r="NL26" s="132"/>
      <c r="NM26" s="132"/>
      <c r="NN26" s="132"/>
      <c r="NO26" s="132"/>
      <c r="NP26" s="132"/>
      <c r="NQ26" s="132"/>
      <c r="NR26" s="132"/>
      <c r="NS26" s="132"/>
      <c r="NT26" s="132"/>
      <c r="NU26" s="132"/>
      <c r="NV26" s="132"/>
      <c r="NW26" s="132"/>
      <c r="NX26" s="132"/>
      <c r="NY26" s="132"/>
      <c r="NZ26" s="132"/>
      <c r="OA26" s="132"/>
      <c r="OB26" s="132"/>
      <c r="OC26" s="132"/>
      <c r="OD26" s="132"/>
      <c r="OE26" s="132"/>
      <c r="OF26" s="132"/>
      <c r="OG26" s="132"/>
      <c r="OH26" s="132"/>
      <c r="OI26" s="132"/>
      <c r="OJ26" s="132"/>
      <c r="OK26" s="132"/>
      <c r="OL26" s="132"/>
      <c r="OM26" s="132"/>
      <c r="ON26" s="132"/>
      <c r="OO26" s="132"/>
      <c r="OP26" s="132"/>
      <c r="OQ26" s="132"/>
      <c r="OR26" s="132"/>
      <c r="OS26" s="132"/>
      <c r="OT26" s="132"/>
      <c r="OU26" s="132"/>
      <c r="OV26" s="132"/>
      <c r="OW26" s="132"/>
      <c r="OX26" s="132"/>
      <c r="OY26" s="132"/>
      <c r="OZ26" s="132"/>
      <c r="PA26" s="132"/>
      <c r="PB26" s="132"/>
      <c r="PC26" s="132"/>
      <c r="PD26" s="132"/>
      <c r="PE26" s="132"/>
      <c r="PF26" s="132"/>
      <c r="PG26" s="132"/>
      <c r="PH26" s="132"/>
      <c r="PI26" s="132"/>
      <c r="PJ26" s="132"/>
      <c r="PK26" s="132"/>
      <c r="PL26" s="132"/>
      <c r="PM26" s="132"/>
      <c r="PN26" s="132"/>
      <c r="PO26" s="132"/>
      <c r="PP26" s="132"/>
      <c r="PQ26" s="132"/>
      <c r="PR26" s="132"/>
      <c r="PS26" s="132"/>
      <c r="PT26" s="132"/>
      <c r="PU26" s="132"/>
      <c r="PV26" s="132"/>
      <c r="PW26" s="132"/>
      <c r="PX26" s="132"/>
      <c r="PY26" s="132"/>
      <c r="PZ26" s="132"/>
      <c r="QA26" s="132"/>
      <c r="QB26" s="132"/>
      <c r="QC26" s="132"/>
      <c r="QD26" s="132"/>
      <c r="QE26" s="132"/>
      <c r="QF26" s="132"/>
      <c r="QG26" s="132"/>
      <c r="QH26" s="132"/>
      <c r="QI26" s="132"/>
      <c r="QJ26" s="132"/>
      <c r="QK26" s="132"/>
      <c r="QL26" s="132"/>
      <c r="QM26" s="132"/>
      <c r="QN26" s="132"/>
      <c r="QO26" s="132"/>
      <c r="QP26" s="132"/>
      <c r="QQ26" s="132"/>
      <c r="QR26" s="132"/>
      <c r="QS26" s="132"/>
      <c r="QT26" s="132"/>
      <c r="QU26" s="132"/>
      <c r="QV26" s="132"/>
      <c r="QW26" s="132"/>
      <c r="QX26" s="132"/>
      <c r="QY26" s="132"/>
      <c r="QZ26" s="132"/>
      <c r="RA26" s="132"/>
      <c r="RB26" s="132"/>
      <c r="RC26" s="132"/>
      <c r="RD26" s="132"/>
      <c r="RE26" s="132"/>
      <c r="RF26" s="132"/>
      <c r="RG26" s="132"/>
      <c r="RH26" s="132"/>
      <c r="RI26" s="132"/>
      <c r="RJ26" s="132"/>
      <c r="RK26" s="132"/>
      <c r="RL26" s="132"/>
      <c r="RM26" s="132"/>
      <c r="RN26" s="132"/>
      <c r="RO26" s="132"/>
      <c r="RP26" s="132"/>
      <c r="RQ26" s="132"/>
      <c r="RR26" s="132"/>
      <c r="RS26" s="132"/>
      <c r="RT26" s="132"/>
      <c r="RU26" s="132"/>
      <c r="RV26" s="132"/>
      <c r="RW26" s="132"/>
      <c r="RX26" s="132"/>
      <c r="RY26" s="132"/>
      <c r="RZ26" s="132"/>
      <c r="SA26" s="132"/>
      <c r="SB26" s="132"/>
      <c r="SC26" s="132"/>
      <c r="SD26" s="132"/>
      <c r="SE26" s="132"/>
      <c r="SF26" s="132"/>
      <c r="SG26" s="132"/>
      <c r="SH26" s="132"/>
      <c r="SI26" s="132"/>
      <c r="SJ26" s="132"/>
      <c r="SK26" s="132"/>
      <c r="SL26" s="132"/>
      <c r="SM26" s="132"/>
      <c r="SN26" s="132"/>
      <c r="SO26" s="132"/>
      <c r="SP26" s="132"/>
      <c r="SQ26" s="132"/>
      <c r="SR26" s="132"/>
      <c r="SS26" s="132"/>
      <c r="ST26" s="132"/>
      <c r="SU26" s="132"/>
      <c r="SV26" s="132"/>
      <c r="SW26" s="132"/>
      <c r="SX26" s="132"/>
      <c r="SY26" s="132"/>
      <c r="SZ26" s="132"/>
      <c r="TA26" s="132"/>
      <c r="TB26" s="132"/>
      <c r="TC26" s="132"/>
      <c r="TD26" s="132"/>
      <c r="TE26" s="132"/>
      <c r="TF26" s="132"/>
      <c r="TG26" s="132"/>
      <c r="TH26" s="132"/>
      <c r="TI26" s="132"/>
      <c r="TJ26" s="132"/>
      <c r="TK26" s="132"/>
      <c r="TL26" s="132"/>
      <c r="TM26" s="132"/>
      <c r="TN26" s="132"/>
      <c r="TO26" s="132"/>
      <c r="TP26" s="132"/>
      <c r="TQ26" s="132"/>
      <c r="TR26" s="132"/>
      <c r="TS26" s="132"/>
      <c r="TT26" s="132"/>
      <c r="TU26" s="132"/>
      <c r="TV26" s="132"/>
      <c r="TW26" s="132"/>
      <c r="TX26" s="132"/>
      <c r="TY26" s="132"/>
      <c r="TZ26" s="132"/>
      <c r="UA26" s="132"/>
      <c r="UB26" s="132"/>
      <c r="UC26" s="132"/>
      <c r="UD26" s="132"/>
      <c r="UE26" s="132"/>
      <c r="UF26" s="132"/>
      <c r="UG26" s="132"/>
      <c r="UH26" s="132"/>
      <c r="UI26" s="132"/>
      <c r="UJ26" s="132"/>
      <c r="UK26" s="132"/>
      <c r="UL26" s="132"/>
      <c r="UM26" s="132"/>
      <c r="UN26" s="132"/>
      <c r="UO26" s="132"/>
      <c r="UP26" s="132"/>
      <c r="UQ26" s="132"/>
      <c r="UR26" s="132"/>
      <c r="US26" s="132"/>
      <c r="UT26" s="132"/>
      <c r="UU26" s="132"/>
      <c r="UV26" s="132"/>
      <c r="UW26" s="132"/>
      <c r="UX26" s="132"/>
      <c r="UY26" s="132"/>
      <c r="UZ26" s="132"/>
      <c r="VA26" s="132"/>
      <c r="VB26" s="132"/>
      <c r="VC26" s="132"/>
      <c r="VD26" s="132"/>
      <c r="VE26" s="132"/>
      <c r="VF26" s="132"/>
      <c r="VG26" s="132"/>
      <c r="VH26" s="132"/>
      <c r="VI26" s="132"/>
      <c r="VJ26" s="132"/>
      <c r="VK26" s="132"/>
      <c r="VL26" s="132"/>
      <c r="VM26" s="132"/>
      <c r="VN26" s="132"/>
      <c r="VO26" s="132"/>
      <c r="VP26" s="132"/>
      <c r="VQ26" s="132"/>
      <c r="VR26" s="132"/>
      <c r="VS26" s="132"/>
      <c r="VT26" s="132"/>
      <c r="VU26" s="132"/>
      <c r="VV26" s="132"/>
      <c r="VW26" s="132"/>
      <c r="VX26" s="132"/>
      <c r="VY26" s="132"/>
      <c r="VZ26" s="132"/>
      <c r="WA26" s="132"/>
      <c r="WB26" s="132"/>
      <c r="WC26" s="132"/>
      <c r="WD26" s="132"/>
      <c r="WE26" s="132"/>
      <c r="WF26" s="132"/>
      <c r="WG26" s="132"/>
      <c r="WH26" s="132"/>
      <c r="WI26" s="132"/>
      <c r="WJ26" s="132"/>
      <c r="WK26" s="132"/>
      <c r="WL26" s="132"/>
      <c r="WM26" s="132"/>
      <c r="WN26" s="132"/>
      <c r="WO26" s="132"/>
      <c r="WP26" s="132"/>
      <c r="WQ26" s="132"/>
      <c r="WR26" s="132"/>
      <c r="WS26" s="132"/>
      <c r="WT26" s="132"/>
      <c r="WU26" s="132"/>
      <c r="WV26" s="132"/>
      <c r="WW26" s="132"/>
      <c r="WX26" s="132"/>
      <c r="WY26" s="132"/>
      <c r="WZ26" s="132"/>
      <c r="XA26" s="132"/>
      <c r="XB26" s="132"/>
      <c r="XC26" s="132"/>
      <c r="XD26" s="132"/>
      <c r="XE26" s="132"/>
      <c r="XF26" s="132"/>
      <c r="XG26" s="132"/>
      <c r="XH26" s="132"/>
      <c r="XI26" s="132"/>
      <c r="XJ26" s="132"/>
      <c r="XK26" s="132"/>
      <c r="XL26" s="132"/>
      <c r="XM26" s="132"/>
      <c r="XN26" s="132"/>
      <c r="XO26" s="132"/>
      <c r="XP26" s="132"/>
      <c r="XQ26" s="132"/>
      <c r="XR26" s="132"/>
      <c r="XS26" s="132"/>
      <c r="XT26" s="132"/>
      <c r="XU26" s="132"/>
      <c r="XV26" s="132"/>
      <c r="XW26" s="132"/>
      <c r="XX26" s="132"/>
      <c r="XY26" s="132"/>
      <c r="XZ26" s="132"/>
      <c r="YA26" s="132"/>
      <c r="YB26" s="132"/>
      <c r="YC26" s="132"/>
      <c r="YD26" s="132"/>
      <c r="YE26" s="132"/>
      <c r="YF26" s="132"/>
      <c r="YG26" s="132"/>
      <c r="YH26" s="132"/>
      <c r="YI26" s="132"/>
      <c r="YJ26" s="132"/>
      <c r="YK26" s="132"/>
      <c r="YL26" s="132"/>
      <c r="YM26" s="132"/>
      <c r="YN26" s="132"/>
      <c r="YO26" s="132"/>
      <c r="YP26" s="132"/>
      <c r="YQ26" s="132"/>
      <c r="YR26" s="132"/>
      <c r="YS26" s="132"/>
      <c r="YT26" s="132"/>
      <c r="YU26" s="132"/>
      <c r="YV26" s="132"/>
      <c r="YW26" s="132"/>
      <c r="YX26" s="132"/>
      <c r="YY26" s="132"/>
      <c r="YZ26" s="132"/>
      <c r="ZA26" s="132"/>
      <c r="ZB26" s="132"/>
      <c r="ZC26" s="132"/>
      <c r="ZD26" s="132"/>
      <c r="ZE26" s="132"/>
      <c r="ZF26" s="132"/>
      <c r="ZG26" s="132"/>
      <c r="ZH26" s="132"/>
      <c r="ZI26" s="132"/>
      <c r="ZJ26" s="132"/>
      <c r="ZK26" s="132"/>
      <c r="ZL26" s="132"/>
      <c r="ZM26" s="132"/>
      <c r="ZN26" s="132"/>
      <c r="ZO26" s="132"/>
      <c r="ZP26" s="132"/>
      <c r="ZQ26" s="132"/>
      <c r="ZR26" s="132"/>
      <c r="ZS26" s="132"/>
      <c r="ZT26" s="132"/>
      <c r="ZU26" s="132"/>
      <c r="ZV26" s="132"/>
      <c r="ZW26" s="132"/>
      <c r="ZX26" s="132"/>
      <c r="ZY26" s="132"/>
      <c r="ZZ26" s="132"/>
      <c r="AAA26" s="132"/>
      <c r="AAB26" s="132"/>
      <c r="AAC26" s="132"/>
      <c r="AAD26" s="132"/>
      <c r="AAE26" s="132"/>
      <c r="AAF26" s="132"/>
      <c r="AAG26" s="132"/>
      <c r="AAH26" s="132"/>
      <c r="AAI26" s="132"/>
      <c r="AAJ26" s="132"/>
      <c r="AAK26" s="132"/>
      <c r="AAL26" s="132"/>
      <c r="AAM26" s="132"/>
      <c r="AAN26" s="132"/>
      <c r="AAO26" s="132"/>
      <c r="AAP26" s="132"/>
      <c r="AAQ26" s="132"/>
      <c r="AAR26" s="132"/>
      <c r="AAS26" s="132"/>
      <c r="AAT26" s="132"/>
      <c r="AAU26" s="132"/>
      <c r="AAV26" s="132"/>
      <c r="AAW26" s="132"/>
      <c r="AAX26" s="132"/>
    </row>
    <row r="27" spans="1:726" s="129" customFormat="1" ht="84.95" customHeight="1" thickBot="1">
      <c r="A27" s="520">
        <v>23</v>
      </c>
      <c r="B27" s="520"/>
      <c r="C27" s="521" t="s">
        <v>162</v>
      </c>
      <c r="D27" s="521"/>
      <c r="E27" s="522"/>
      <c r="F27" s="522"/>
      <c r="G27" s="522"/>
      <c r="H27" s="523"/>
      <c r="I27" s="520"/>
      <c r="J27" s="521"/>
      <c r="K27" s="524"/>
      <c r="L27" s="521" t="s">
        <v>268</v>
      </c>
      <c r="M27" s="521" t="s">
        <v>369</v>
      </c>
      <c r="N27" s="521" t="s">
        <v>367</v>
      </c>
      <c r="O27" s="521" t="s">
        <v>367</v>
      </c>
      <c r="P27" s="521" t="s">
        <v>368</v>
      </c>
      <c r="Q27" s="521" t="s">
        <v>368</v>
      </c>
      <c r="R27" s="525"/>
      <c r="S27" s="132"/>
      <c r="T27" s="132"/>
      <c r="U27" s="132"/>
      <c r="V27" s="132"/>
      <c r="W27" s="132"/>
      <c r="X27" s="132"/>
      <c r="Y27" s="132"/>
      <c r="Z27" s="132"/>
      <c r="AA27" s="132"/>
      <c r="AB27" s="132"/>
      <c r="AC27" s="132"/>
      <c r="AD27" s="132"/>
      <c r="AE27" s="132"/>
      <c r="AF27" s="132"/>
      <c r="AG27" s="132"/>
      <c r="AH27" s="132"/>
      <c r="AI27" s="132"/>
      <c r="AJ27" s="132"/>
      <c r="AK27" s="132"/>
      <c r="AL27" s="132"/>
      <c r="AM27" s="132"/>
      <c r="AN27" s="132"/>
      <c r="AO27" s="132"/>
      <c r="AP27" s="132"/>
      <c r="AQ27" s="132"/>
      <c r="AR27" s="132"/>
      <c r="AS27" s="132"/>
      <c r="AT27" s="132"/>
      <c r="AU27" s="132"/>
      <c r="AV27" s="132"/>
      <c r="AW27" s="132"/>
      <c r="AX27" s="132"/>
      <c r="AY27" s="132"/>
      <c r="AZ27" s="132"/>
      <c r="BA27" s="132"/>
      <c r="BB27" s="132"/>
      <c r="BC27" s="132"/>
      <c r="BD27" s="132"/>
      <c r="BE27" s="132"/>
      <c r="BF27" s="132"/>
      <c r="BG27" s="132"/>
      <c r="BH27" s="132"/>
      <c r="BI27" s="132"/>
      <c r="BJ27" s="263"/>
      <c r="BK27" s="132"/>
      <c r="BL27" s="132"/>
      <c r="BM27" s="132"/>
      <c r="BN27" s="132"/>
      <c r="BO27" s="132"/>
      <c r="BP27" s="132"/>
      <c r="BQ27" s="132"/>
      <c r="BR27" s="132"/>
      <c r="BS27" s="132"/>
      <c r="BT27" s="132"/>
      <c r="BU27" s="132"/>
      <c r="BV27" s="132"/>
      <c r="BW27" s="132"/>
      <c r="BX27" s="132"/>
      <c r="BY27" s="132"/>
      <c r="BZ27" s="132"/>
      <c r="CA27" s="132"/>
      <c r="CB27" s="132"/>
      <c r="CC27" s="132"/>
      <c r="CD27" s="132"/>
      <c r="CE27" s="132"/>
      <c r="CF27" s="132"/>
      <c r="CG27" s="132"/>
      <c r="CH27" s="132"/>
      <c r="CI27" s="132"/>
      <c r="CJ27" s="132"/>
      <c r="CK27" s="132"/>
      <c r="CL27" s="132"/>
      <c r="CM27" s="132"/>
      <c r="CN27" s="132"/>
      <c r="CO27" s="132"/>
      <c r="CP27" s="132"/>
      <c r="CQ27" s="132"/>
      <c r="CR27" s="132"/>
      <c r="CS27" s="132"/>
      <c r="CT27" s="132"/>
      <c r="CU27" s="132"/>
      <c r="CV27" s="132"/>
      <c r="CW27" s="132"/>
      <c r="CX27" s="132"/>
      <c r="CY27" s="132"/>
      <c r="CZ27" s="132"/>
      <c r="DA27" s="132"/>
      <c r="DB27" s="132"/>
      <c r="DC27" s="132"/>
      <c r="DD27" s="132"/>
      <c r="DE27" s="132"/>
      <c r="DF27" s="132"/>
      <c r="DG27" s="132"/>
      <c r="DH27" s="132"/>
      <c r="DI27" s="132"/>
      <c r="DJ27" s="263"/>
      <c r="DK27" s="132"/>
      <c r="DL27" s="132"/>
      <c r="DM27" s="132"/>
      <c r="DN27" s="132"/>
      <c r="DO27" s="132"/>
      <c r="DP27" s="132"/>
      <c r="DQ27" s="132"/>
      <c r="DR27" s="132"/>
      <c r="DS27" s="132"/>
      <c r="DT27" s="132"/>
      <c r="DU27" s="132"/>
      <c r="DV27" s="132"/>
      <c r="DW27" s="132"/>
      <c r="DX27" s="132"/>
      <c r="DY27" s="132"/>
      <c r="DZ27" s="132"/>
      <c r="EA27" s="132"/>
      <c r="EB27" s="132"/>
      <c r="EC27" s="132"/>
      <c r="ED27" s="132"/>
      <c r="EE27" s="132"/>
      <c r="EF27" s="132"/>
      <c r="EG27" s="132"/>
      <c r="EH27" s="132"/>
      <c r="EI27" s="132"/>
      <c r="EJ27" s="132"/>
      <c r="EK27" s="132"/>
      <c r="EL27" s="132"/>
      <c r="EM27" s="132"/>
      <c r="EN27" s="132"/>
      <c r="EO27" s="132"/>
      <c r="EP27" s="132"/>
      <c r="EQ27" s="132"/>
      <c r="ER27" s="132"/>
      <c r="ES27" s="132"/>
      <c r="ET27" s="132"/>
      <c r="EU27" s="132"/>
      <c r="EV27" s="132"/>
      <c r="EW27" s="132"/>
      <c r="EX27" s="132"/>
      <c r="EY27" s="132"/>
      <c r="EZ27" s="132"/>
      <c r="FA27" s="132"/>
      <c r="FB27" s="132"/>
      <c r="FC27" s="132"/>
      <c r="FD27" s="132"/>
      <c r="FE27" s="132"/>
      <c r="FF27" s="132"/>
      <c r="FG27" s="132"/>
      <c r="FH27" s="132"/>
      <c r="FI27" s="132"/>
      <c r="FJ27" s="132"/>
      <c r="FK27" s="132"/>
      <c r="FL27" s="132"/>
      <c r="FM27" s="132"/>
      <c r="FN27" s="132"/>
      <c r="FO27" s="132"/>
      <c r="FP27" s="132"/>
      <c r="FQ27" s="132"/>
      <c r="FR27" s="132"/>
      <c r="FS27" s="132"/>
      <c r="FT27" s="132"/>
      <c r="FU27" s="132"/>
      <c r="FV27" s="132"/>
      <c r="FW27" s="132"/>
      <c r="FX27" s="132"/>
      <c r="FY27" s="132"/>
      <c r="FZ27" s="132"/>
      <c r="GA27" s="132"/>
      <c r="GB27" s="132"/>
      <c r="GC27" s="132"/>
      <c r="GD27" s="132"/>
      <c r="GE27" s="132"/>
      <c r="GF27" s="132"/>
      <c r="GG27" s="132"/>
      <c r="GH27" s="132"/>
      <c r="GI27" s="132"/>
      <c r="GJ27" s="132"/>
      <c r="GK27" s="132"/>
      <c r="GL27" s="132"/>
      <c r="GM27" s="132"/>
      <c r="GN27" s="132"/>
      <c r="GO27" s="132"/>
      <c r="GP27" s="132"/>
      <c r="GQ27" s="132"/>
      <c r="GR27" s="132"/>
      <c r="GS27" s="132"/>
      <c r="GT27" s="132"/>
      <c r="GU27" s="132"/>
      <c r="GV27" s="132"/>
      <c r="GW27" s="132"/>
      <c r="GX27" s="132"/>
      <c r="GY27" s="132"/>
      <c r="GZ27" s="132"/>
      <c r="HA27" s="132"/>
      <c r="HB27" s="132"/>
      <c r="HC27" s="132"/>
      <c r="HD27" s="132"/>
      <c r="HE27" s="132"/>
      <c r="HF27" s="132"/>
      <c r="HG27" s="132"/>
      <c r="HH27" s="132"/>
      <c r="HI27" s="132"/>
      <c r="HJ27" s="132"/>
      <c r="HK27" s="132"/>
      <c r="HL27" s="132"/>
      <c r="HM27" s="132"/>
      <c r="HN27" s="132"/>
      <c r="HO27" s="132"/>
      <c r="HP27" s="132"/>
      <c r="HQ27" s="132"/>
      <c r="HR27" s="132"/>
      <c r="HS27" s="132"/>
      <c r="HT27" s="132"/>
      <c r="HU27" s="132"/>
      <c r="HV27" s="132"/>
      <c r="HW27" s="132"/>
      <c r="HX27" s="132"/>
      <c r="HY27" s="132"/>
      <c r="HZ27" s="132"/>
      <c r="IA27" s="132"/>
      <c r="IB27" s="132"/>
      <c r="IC27" s="132"/>
      <c r="ID27" s="132"/>
      <c r="IE27" s="132"/>
      <c r="IF27" s="132"/>
      <c r="IG27" s="132"/>
      <c r="IH27" s="132"/>
      <c r="II27" s="132"/>
      <c r="IJ27" s="132"/>
      <c r="IK27" s="132"/>
      <c r="IL27" s="132"/>
      <c r="IM27" s="132"/>
      <c r="IN27" s="132"/>
      <c r="IO27" s="132"/>
      <c r="IP27" s="132"/>
      <c r="IQ27" s="132"/>
      <c r="IR27" s="132"/>
      <c r="IS27" s="132"/>
      <c r="IT27" s="132"/>
      <c r="IU27" s="132"/>
      <c r="IV27" s="132"/>
      <c r="IW27" s="132"/>
      <c r="IX27" s="132"/>
      <c r="IY27" s="132"/>
      <c r="IZ27" s="132"/>
      <c r="JA27" s="132"/>
      <c r="JB27" s="132"/>
      <c r="JC27" s="132"/>
      <c r="JD27" s="132"/>
      <c r="JE27" s="132"/>
      <c r="JF27" s="132"/>
      <c r="JG27" s="132"/>
      <c r="JH27" s="132"/>
      <c r="JI27" s="132"/>
      <c r="JJ27" s="132"/>
      <c r="JK27" s="132"/>
      <c r="JL27" s="132"/>
      <c r="JM27" s="132"/>
      <c r="JN27" s="132"/>
      <c r="JO27" s="132"/>
      <c r="JP27" s="132"/>
      <c r="JQ27" s="132"/>
      <c r="JR27" s="132"/>
      <c r="JS27" s="132"/>
      <c r="JT27" s="132"/>
      <c r="JU27" s="132"/>
      <c r="JV27" s="132"/>
      <c r="JW27" s="132"/>
      <c r="JX27" s="132"/>
      <c r="JY27" s="132"/>
      <c r="JZ27" s="132"/>
      <c r="KA27" s="132"/>
      <c r="KB27" s="132"/>
      <c r="KC27" s="132"/>
      <c r="KD27" s="132"/>
      <c r="KE27" s="132"/>
      <c r="KF27" s="132"/>
      <c r="KG27" s="132"/>
      <c r="KH27" s="132"/>
      <c r="KI27" s="132"/>
      <c r="KJ27" s="132"/>
      <c r="KK27" s="132"/>
      <c r="KL27" s="132"/>
      <c r="KM27" s="132"/>
      <c r="KN27" s="132"/>
      <c r="KO27" s="132"/>
      <c r="KP27" s="132"/>
      <c r="KQ27" s="132"/>
      <c r="KR27" s="132"/>
      <c r="KS27" s="132"/>
      <c r="KT27" s="132"/>
      <c r="KU27" s="132"/>
      <c r="KV27" s="132"/>
      <c r="KW27" s="132"/>
      <c r="KX27" s="132"/>
      <c r="KY27" s="132"/>
      <c r="KZ27" s="132"/>
      <c r="LA27" s="132"/>
      <c r="LB27" s="132"/>
      <c r="LC27" s="132"/>
      <c r="LD27" s="132"/>
      <c r="LE27" s="132"/>
      <c r="LF27" s="132"/>
      <c r="LG27" s="132"/>
      <c r="LH27" s="132"/>
      <c r="LI27" s="132"/>
      <c r="LJ27" s="132"/>
      <c r="LK27" s="132"/>
      <c r="LL27" s="132"/>
      <c r="LM27" s="132"/>
      <c r="LN27" s="132"/>
      <c r="LO27" s="132"/>
      <c r="LP27" s="132"/>
      <c r="LQ27" s="132"/>
      <c r="LR27" s="132"/>
      <c r="LS27" s="132"/>
      <c r="LT27" s="132"/>
      <c r="LU27" s="132"/>
      <c r="LV27" s="132"/>
      <c r="LW27" s="132"/>
      <c r="LX27" s="132"/>
      <c r="LY27" s="132"/>
      <c r="LZ27" s="132"/>
      <c r="MA27" s="132"/>
      <c r="MB27" s="132"/>
      <c r="MC27" s="132"/>
      <c r="MD27" s="132"/>
      <c r="ME27" s="132"/>
      <c r="MF27" s="132"/>
      <c r="MG27" s="132"/>
      <c r="MH27" s="132"/>
      <c r="MI27" s="132"/>
      <c r="MJ27" s="132"/>
      <c r="MK27" s="132"/>
      <c r="ML27" s="132"/>
      <c r="MM27" s="132"/>
      <c r="MN27" s="132"/>
      <c r="MO27" s="132"/>
      <c r="MP27" s="132"/>
      <c r="MQ27" s="132"/>
      <c r="MR27" s="132"/>
      <c r="MS27" s="132"/>
      <c r="MT27" s="132"/>
      <c r="MU27" s="132"/>
      <c r="MV27" s="132"/>
      <c r="MW27" s="132"/>
      <c r="MX27" s="132"/>
      <c r="MY27" s="132"/>
      <c r="MZ27" s="132"/>
      <c r="NA27" s="132"/>
      <c r="NB27" s="132"/>
      <c r="NC27" s="132"/>
      <c r="ND27" s="132"/>
      <c r="NE27" s="132"/>
      <c r="NF27" s="132"/>
      <c r="NG27" s="132"/>
      <c r="NH27" s="132"/>
      <c r="NI27" s="132"/>
      <c r="NJ27" s="132"/>
      <c r="NK27" s="132"/>
      <c r="NL27" s="132"/>
      <c r="NM27" s="132"/>
      <c r="NN27" s="132"/>
      <c r="NO27" s="132"/>
      <c r="NP27" s="132"/>
      <c r="NQ27" s="132"/>
      <c r="NR27" s="132"/>
      <c r="NS27" s="132"/>
      <c r="NT27" s="132"/>
      <c r="NU27" s="132"/>
      <c r="NV27" s="132"/>
      <c r="NW27" s="132"/>
      <c r="NX27" s="132"/>
      <c r="NY27" s="132"/>
      <c r="NZ27" s="132"/>
      <c r="OA27" s="132"/>
      <c r="OB27" s="132"/>
      <c r="OC27" s="132"/>
      <c r="OD27" s="132"/>
      <c r="OE27" s="132"/>
      <c r="OF27" s="132"/>
      <c r="OG27" s="132"/>
      <c r="OH27" s="132"/>
      <c r="OI27" s="132"/>
      <c r="OJ27" s="132"/>
      <c r="OK27" s="132"/>
      <c r="OL27" s="132"/>
      <c r="OM27" s="132"/>
      <c r="ON27" s="132"/>
      <c r="OO27" s="132"/>
      <c r="OP27" s="132"/>
      <c r="OQ27" s="132"/>
      <c r="OR27" s="132"/>
      <c r="OS27" s="132"/>
      <c r="OT27" s="132"/>
      <c r="OU27" s="132"/>
      <c r="OV27" s="132"/>
      <c r="OW27" s="132"/>
      <c r="OX27" s="132"/>
      <c r="OY27" s="132"/>
      <c r="OZ27" s="132"/>
      <c r="PA27" s="132"/>
      <c r="PB27" s="132"/>
      <c r="PC27" s="132"/>
      <c r="PD27" s="132"/>
      <c r="PE27" s="132"/>
      <c r="PF27" s="132"/>
      <c r="PG27" s="132"/>
      <c r="PH27" s="132"/>
      <c r="PI27" s="132"/>
      <c r="PJ27" s="132"/>
      <c r="PK27" s="132"/>
      <c r="PL27" s="132"/>
      <c r="PM27" s="132"/>
      <c r="PN27" s="132"/>
      <c r="PO27" s="132"/>
      <c r="PP27" s="132"/>
      <c r="PQ27" s="132"/>
      <c r="PR27" s="132"/>
      <c r="PS27" s="132"/>
      <c r="PT27" s="132"/>
      <c r="PU27" s="132"/>
      <c r="PV27" s="132"/>
      <c r="PW27" s="132"/>
      <c r="PX27" s="132"/>
      <c r="PY27" s="132"/>
      <c r="PZ27" s="132"/>
      <c r="QA27" s="132"/>
      <c r="QB27" s="132"/>
      <c r="QC27" s="132"/>
      <c r="QD27" s="132"/>
      <c r="QE27" s="132"/>
      <c r="QF27" s="132"/>
      <c r="QG27" s="132"/>
      <c r="QH27" s="132"/>
      <c r="QI27" s="132"/>
      <c r="QJ27" s="132"/>
      <c r="QK27" s="132"/>
      <c r="QL27" s="132"/>
      <c r="QM27" s="132"/>
      <c r="QN27" s="132"/>
      <c r="QO27" s="132"/>
      <c r="QP27" s="132"/>
      <c r="QQ27" s="132"/>
      <c r="QR27" s="132"/>
      <c r="QS27" s="132"/>
      <c r="QT27" s="132"/>
      <c r="QU27" s="132"/>
      <c r="QV27" s="132"/>
      <c r="QW27" s="132"/>
      <c r="QX27" s="132"/>
      <c r="QY27" s="132"/>
      <c r="QZ27" s="132"/>
      <c r="RA27" s="132"/>
      <c r="RB27" s="132"/>
      <c r="RC27" s="132"/>
      <c r="RD27" s="132"/>
      <c r="RE27" s="132"/>
      <c r="RF27" s="132"/>
      <c r="RG27" s="132"/>
      <c r="RH27" s="132"/>
      <c r="RI27" s="132"/>
      <c r="RJ27" s="132"/>
      <c r="RK27" s="132"/>
      <c r="RL27" s="132"/>
      <c r="RM27" s="132"/>
      <c r="RN27" s="132"/>
      <c r="RO27" s="132"/>
      <c r="RP27" s="132"/>
      <c r="RQ27" s="132"/>
      <c r="RR27" s="132"/>
      <c r="RS27" s="132"/>
      <c r="RT27" s="132"/>
      <c r="RU27" s="132"/>
      <c r="RV27" s="132"/>
      <c r="RW27" s="132"/>
      <c r="RX27" s="132"/>
      <c r="RY27" s="132"/>
      <c r="RZ27" s="132"/>
      <c r="SA27" s="132"/>
      <c r="SB27" s="132"/>
      <c r="SC27" s="132"/>
      <c r="SD27" s="132"/>
      <c r="SE27" s="132"/>
      <c r="SF27" s="132"/>
      <c r="SG27" s="132"/>
      <c r="SH27" s="132"/>
      <c r="SI27" s="132"/>
      <c r="SJ27" s="132"/>
      <c r="SK27" s="132"/>
      <c r="SL27" s="132"/>
      <c r="SM27" s="132"/>
      <c r="SN27" s="132"/>
      <c r="SO27" s="132"/>
      <c r="SP27" s="132"/>
      <c r="SQ27" s="132"/>
      <c r="SR27" s="132"/>
      <c r="SS27" s="132"/>
      <c r="ST27" s="132"/>
      <c r="SU27" s="132"/>
      <c r="SV27" s="132"/>
      <c r="SW27" s="132"/>
      <c r="SX27" s="132"/>
      <c r="SY27" s="132"/>
      <c r="SZ27" s="132"/>
      <c r="TA27" s="132"/>
      <c r="TB27" s="132"/>
      <c r="TC27" s="132"/>
      <c r="TD27" s="132"/>
      <c r="TE27" s="132"/>
      <c r="TF27" s="132"/>
      <c r="TG27" s="132"/>
      <c r="TH27" s="132"/>
      <c r="TI27" s="132"/>
      <c r="TJ27" s="132"/>
      <c r="TK27" s="132"/>
      <c r="TL27" s="132"/>
      <c r="TM27" s="132"/>
      <c r="TN27" s="132"/>
      <c r="TO27" s="132"/>
      <c r="TP27" s="132"/>
      <c r="TQ27" s="132"/>
      <c r="TR27" s="132"/>
      <c r="TS27" s="132"/>
      <c r="TT27" s="132"/>
      <c r="TU27" s="132"/>
      <c r="TV27" s="132"/>
      <c r="TW27" s="132"/>
      <c r="TX27" s="132"/>
      <c r="TY27" s="132"/>
      <c r="TZ27" s="132"/>
      <c r="UA27" s="132"/>
      <c r="UB27" s="132"/>
      <c r="UC27" s="132"/>
      <c r="UD27" s="132"/>
      <c r="UE27" s="132"/>
      <c r="UF27" s="132"/>
      <c r="UG27" s="132"/>
      <c r="UH27" s="132"/>
      <c r="UI27" s="132"/>
      <c r="UJ27" s="132"/>
      <c r="UK27" s="132"/>
      <c r="UL27" s="132"/>
      <c r="UM27" s="132"/>
      <c r="UN27" s="132"/>
      <c r="UO27" s="132"/>
      <c r="UP27" s="132"/>
      <c r="UQ27" s="132"/>
      <c r="UR27" s="132"/>
      <c r="US27" s="132"/>
      <c r="UT27" s="132"/>
      <c r="UU27" s="132"/>
      <c r="UV27" s="132"/>
      <c r="UW27" s="132"/>
      <c r="UX27" s="132"/>
      <c r="UY27" s="132"/>
      <c r="UZ27" s="132"/>
      <c r="VA27" s="132"/>
      <c r="VB27" s="132"/>
      <c r="VC27" s="132"/>
      <c r="VD27" s="132"/>
      <c r="VE27" s="132"/>
      <c r="VF27" s="132"/>
      <c r="VG27" s="132"/>
      <c r="VH27" s="132"/>
      <c r="VI27" s="132"/>
      <c r="VJ27" s="132"/>
      <c r="VK27" s="132"/>
      <c r="VL27" s="132"/>
      <c r="VM27" s="132"/>
      <c r="VN27" s="132"/>
      <c r="VO27" s="132"/>
      <c r="VP27" s="132"/>
      <c r="VQ27" s="132"/>
      <c r="VR27" s="132"/>
      <c r="VS27" s="132"/>
      <c r="VT27" s="132"/>
      <c r="VU27" s="132"/>
      <c r="VV27" s="132"/>
      <c r="VW27" s="132"/>
      <c r="VX27" s="132"/>
      <c r="VY27" s="132"/>
      <c r="VZ27" s="132"/>
      <c r="WA27" s="132"/>
      <c r="WB27" s="132"/>
      <c r="WC27" s="132"/>
      <c r="WD27" s="132"/>
      <c r="WE27" s="132"/>
      <c r="WF27" s="132"/>
      <c r="WG27" s="132"/>
      <c r="WH27" s="132"/>
      <c r="WI27" s="132"/>
      <c r="WJ27" s="132"/>
      <c r="WK27" s="132"/>
      <c r="WL27" s="132"/>
      <c r="WM27" s="132"/>
      <c r="WN27" s="132"/>
      <c r="WO27" s="132"/>
      <c r="WP27" s="132"/>
      <c r="WQ27" s="132"/>
      <c r="WR27" s="132"/>
      <c r="WS27" s="132"/>
      <c r="WT27" s="132"/>
      <c r="WU27" s="132"/>
      <c r="WV27" s="132"/>
      <c r="WW27" s="132"/>
      <c r="WX27" s="132"/>
      <c r="WY27" s="132"/>
      <c r="WZ27" s="132"/>
      <c r="XA27" s="132"/>
      <c r="XB27" s="132"/>
      <c r="XC27" s="132"/>
      <c r="XD27" s="132"/>
      <c r="XE27" s="132"/>
      <c r="XF27" s="132"/>
      <c r="XG27" s="132"/>
      <c r="XH27" s="132"/>
      <c r="XI27" s="132"/>
      <c r="XJ27" s="132"/>
      <c r="XK27" s="132"/>
      <c r="XL27" s="132"/>
      <c r="XM27" s="132"/>
      <c r="XN27" s="132"/>
      <c r="XO27" s="132"/>
      <c r="XP27" s="132"/>
      <c r="XQ27" s="132"/>
      <c r="XR27" s="132"/>
      <c r="XS27" s="132"/>
      <c r="XT27" s="132"/>
      <c r="XU27" s="132"/>
      <c r="XV27" s="132"/>
      <c r="XW27" s="132"/>
      <c r="XX27" s="132"/>
      <c r="XY27" s="132"/>
      <c r="XZ27" s="132"/>
      <c r="YA27" s="132"/>
      <c r="YB27" s="132"/>
      <c r="YC27" s="132"/>
      <c r="YD27" s="132"/>
      <c r="YE27" s="132"/>
      <c r="YF27" s="132"/>
      <c r="YG27" s="132"/>
      <c r="YH27" s="132"/>
      <c r="YI27" s="132"/>
      <c r="YJ27" s="132"/>
      <c r="YK27" s="132"/>
      <c r="YL27" s="132"/>
      <c r="YM27" s="132"/>
      <c r="YN27" s="132"/>
      <c r="YO27" s="132"/>
      <c r="YP27" s="132"/>
      <c r="YQ27" s="132"/>
      <c r="YR27" s="132"/>
      <c r="YS27" s="132"/>
      <c r="YT27" s="132"/>
      <c r="YU27" s="132"/>
      <c r="YV27" s="132"/>
      <c r="YW27" s="132"/>
      <c r="YX27" s="132"/>
      <c r="YY27" s="132"/>
      <c r="YZ27" s="132"/>
      <c r="ZA27" s="132"/>
      <c r="ZB27" s="132"/>
      <c r="ZC27" s="132"/>
      <c r="ZD27" s="132"/>
      <c r="ZE27" s="132"/>
      <c r="ZF27" s="132"/>
      <c r="ZG27" s="132"/>
      <c r="ZH27" s="132"/>
      <c r="ZI27" s="132"/>
      <c r="ZJ27" s="132"/>
      <c r="ZK27" s="132"/>
      <c r="ZL27" s="132"/>
      <c r="ZM27" s="132"/>
      <c r="ZN27" s="132"/>
      <c r="ZO27" s="132"/>
      <c r="ZP27" s="132"/>
      <c r="ZQ27" s="132"/>
      <c r="ZR27" s="132"/>
      <c r="ZS27" s="132"/>
      <c r="ZT27" s="132"/>
      <c r="ZU27" s="132"/>
      <c r="ZV27" s="132"/>
      <c r="ZW27" s="132"/>
      <c r="ZX27" s="132"/>
      <c r="ZY27" s="132"/>
      <c r="ZZ27" s="132"/>
      <c r="AAA27" s="132"/>
      <c r="AAB27" s="132"/>
      <c r="AAC27" s="132"/>
      <c r="AAD27" s="132"/>
      <c r="AAE27" s="132"/>
      <c r="AAF27" s="132"/>
      <c r="AAG27" s="132"/>
      <c r="AAH27" s="132"/>
      <c r="AAI27" s="132"/>
      <c r="AAJ27" s="132"/>
      <c r="AAK27" s="132"/>
      <c r="AAL27" s="132"/>
      <c r="AAM27" s="132"/>
      <c r="AAN27" s="132"/>
      <c r="AAO27" s="132"/>
      <c r="AAP27" s="132"/>
      <c r="AAQ27" s="132"/>
      <c r="AAR27" s="132"/>
      <c r="AAS27" s="132"/>
      <c r="AAT27" s="132"/>
      <c r="AAU27" s="132"/>
      <c r="AAV27" s="132"/>
      <c r="AAW27" s="132"/>
      <c r="AAX27" s="132"/>
    </row>
    <row r="28" spans="1:726" s="1" customFormat="1" ht="84.95" customHeight="1" thickBot="1">
      <c r="A28" s="520">
        <v>24</v>
      </c>
      <c r="B28" s="520"/>
      <c r="C28" s="521" t="s">
        <v>162</v>
      </c>
      <c r="D28" s="521"/>
      <c r="E28" s="522"/>
      <c r="F28" s="522"/>
      <c r="G28" s="522"/>
      <c r="H28" s="523"/>
      <c r="I28" s="520"/>
      <c r="J28" s="521"/>
      <c r="K28" s="524"/>
      <c r="L28" s="521" t="s">
        <v>268</v>
      </c>
      <c r="M28" s="521" t="s">
        <v>369</v>
      </c>
      <c r="N28" s="521" t="s">
        <v>367</v>
      </c>
      <c r="O28" s="521" t="s">
        <v>367</v>
      </c>
      <c r="P28" s="521" t="s">
        <v>368</v>
      </c>
      <c r="Q28" s="521" t="s">
        <v>368</v>
      </c>
      <c r="R28" s="525"/>
      <c r="S28" s="132"/>
      <c r="T28" s="132"/>
      <c r="U28" s="132"/>
      <c r="V28" s="132"/>
      <c r="W28" s="132"/>
      <c r="X28" s="132"/>
      <c r="Y28" s="132"/>
      <c r="Z28" s="132"/>
      <c r="AA28" s="132"/>
      <c r="AB28" s="132"/>
      <c r="AC28" s="132"/>
      <c r="AD28" s="132"/>
      <c r="AE28" s="132"/>
      <c r="AF28" s="132"/>
      <c r="AG28" s="132"/>
      <c r="AH28" s="132"/>
      <c r="AI28" s="132"/>
      <c r="AJ28" s="132"/>
      <c r="AK28" s="132"/>
      <c r="AL28" s="132"/>
      <c r="AM28" s="132"/>
      <c r="AN28" s="132"/>
      <c r="AO28" s="132"/>
      <c r="AP28" s="132"/>
      <c r="AQ28" s="132"/>
      <c r="AR28" s="132"/>
      <c r="AS28" s="132"/>
      <c r="AT28" s="132"/>
      <c r="AU28" s="132"/>
      <c r="AV28" s="132"/>
      <c r="AW28" s="132"/>
      <c r="AX28" s="132"/>
      <c r="AY28" s="132"/>
      <c r="AZ28" s="132"/>
      <c r="BA28" s="132"/>
      <c r="BB28" s="132"/>
      <c r="BC28" s="132"/>
      <c r="BD28" s="132"/>
      <c r="BE28" s="132"/>
      <c r="BF28" s="132"/>
      <c r="BG28" s="132"/>
      <c r="BH28" s="132"/>
      <c r="BI28" s="132"/>
      <c r="BJ28" s="263"/>
      <c r="BK28" s="132"/>
      <c r="BL28" s="132"/>
      <c r="BM28" s="132"/>
      <c r="BN28" s="132"/>
      <c r="BO28" s="132"/>
      <c r="BP28" s="132"/>
      <c r="BQ28" s="132"/>
      <c r="BR28" s="132"/>
      <c r="BS28" s="132"/>
      <c r="BT28" s="132"/>
      <c r="BU28" s="132"/>
      <c r="BV28" s="132"/>
      <c r="BW28" s="132"/>
      <c r="BX28" s="132"/>
      <c r="BY28" s="132"/>
      <c r="BZ28" s="132"/>
      <c r="CA28" s="132"/>
      <c r="CB28" s="132"/>
      <c r="CC28" s="132"/>
      <c r="CD28" s="132"/>
      <c r="CE28" s="132"/>
      <c r="CF28" s="132"/>
      <c r="CG28" s="132"/>
      <c r="CH28" s="132"/>
      <c r="CI28" s="132"/>
      <c r="CJ28" s="132"/>
      <c r="CK28" s="132"/>
      <c r="CL28" s="132"/>
      <c r="CM28" s="132"/>
      <c r="CN28" s="132"/>
      <c r="CO28" s="132"/>
      <c r="CP28" s="132"/>
      <c r="CQ28" s="132"/>
      <c r="CR28" s="132"/>
      <c r="CS28" s="132"/>
      <c r="CT28" s="132"/>
      <c r="CU28" s="132"/>
      <c r="CV28" s="132"/>
      <c r="CW28" s="132"/>
      <c r="CX28" s="132"/>
      <c r="CY28" s="132"/>
      <c r="CZ28" s="132"/>
      <c r="DA28" s="132"/>
      <c r="DB28" s="132"/>
      <c r="DC28" s="132"/>
      <c r="DD28" s="132"/>
      <c r="DE28" s="132"/>
      <c r="DF28" s="132"/>
      <c r="DG28" s="132"/>
      <c r="DH28" s="132"/>
      <c r="DI28" s="132"/>
      <c r="DJ28" s="263"/>
      <c r="DK28" s="132"/>
      <c r="DL28" s="132"/>
      <c r="DM28" s="132"/>
      <c r="DN28" s="132"/>
      <c r="DO28" s="132"/>
      <c r="DP28" s="132"/>
      <c r="DQ28" s="132"/>
      <c r="DR28" s="132"/>
      <c r="DS28" s="132"/>
      <c r="DT28" s="132"/>
      <c r="DU28" s="132"/>
      <c r="DV28" s="132"/>
      <c r="DW28" s="132"/>
      <c r="DX28" s="132"/>
      <c r="DY28" s="132"/>
      <c r="DZ28" s="132"/>
      <c r="EA28" s="132"/>
      <c r="EB28" s="132"/>
      <c r="EC28" s="132"/>
      <c r="ED28" s="132"/>
      <c r="EE28" s="132"/>
      <c r="EF28" s="132"/>
      <c r="EG28" s="132"/>
      <c r="EH28" s="132"/>
      <c r="EI28" s="132"/>
      <c r="EJ28" s="132"/>
      <c r="EK28" s="132"/>
      <c r="EL28" s="132"/>
      <c r="EM28" s="132"/>
      <c r="EN28" s="132"/>
      <c r="EO28" s="132"/>
      <c r="EP28" s="132"/>
      <c r="EQ28" s="132"/>
      <c r="ER28" s="132"/>
      <c r="ES28" s="132"/>
      <c r="ET28" s="132"/>
      <c r="EU28" s="132"/>
      <c r="EV28" s="132"/>
      <c r="EW28" s="132"/>
      <c r="EX28" s="132"/>
      <c r="EY28" s="132"/>
      <c r="EZ28" s="132"/>
      <c r="FA28" s="132"/>
      <c r="FB28" s="132"/>
      <c r="FC28" s="132"/>
      <c r="FD28" s="132"/>
      <c r="FE28" s="132"/>
      <c r="FF28" s="132"/>
      <c r="FG28" s="132"/>
      <c r="FH28" s="132"/>
      <c r="FI28" s="132"/>
      <c r="FJ28" s="132"/>
      <c r="FK28" s="132"/>
      <c r="FL28" s="132"/>
      <c r="FM28" s="132"/>
      <c r="FN28" s="132"/>
      <c r="FO28" s="132"/>
      <c r="FP28" s="132"/>
      <c r="FQ28" s="132"/>
      <c r="FR28" s="132"/>
      <c r="FS28" s="132"/>
      <c r="FT28" s="132"/>
      <c r="FU28" s="132"/>
      <c r="FV28" s="132"/>
      <c r="FW28" s="132"/>
      <c r="FX28" s="132"/>
      <c r="FY28" s="132"/>
      <c r="FZ28" s="132"/>
      <c r="GA28" s="132"/>
      <c r="GB28" s="132"/>
      <c r="GC28" s="132"/>
      <c r="GD28" s="132"/>
      <c r="GE28" s="132"/>
      <c r="GF28" s="132"/>
      <c r="GG28" s="132"/>
      <c r="GH28" s="132"/>
      <c r="GI28" s="132"/>
      <c r="GJ28" s="132"/>
      <c r="GK28" s="132"/>
      <c r="GL28" s="132"/>
      <c r="GM28" s="132"/>
      <c r="GN28" s="132"/>
      <c r="GO28" s="132"/>
      <c r="GP28" s="132"/>
      <c r="GQ28" s="132"/>
      <c r="GR28" s="132"/>
      <c r="GS28" s="132"/>
      <c r="GT28" s="132"/>
      <c r="GU28" s="132"/>
      <c r="GV28" s="132"/>
      <c r="GW28" s="132"/>
      <c r="GX28" s="132"/>
      <c r="GY28" s="132"/>
      <c r="GZ28" s="132"/>
      <c r="HA28" s="132"/>
      <c r="HB28" s="132"/>
      <c r="HC28" s="132"/>
      <c r="HD28" s="132"/>
      <c r="HE28" s="132"/>
      <c r="HF28" s="132"/>
      <c r="HG28" s="132"/>
      <c r="HH28" s="132"/>
      <c r="HI28" s="132"/>
      <c r="HJ28" s="132"/>
      <c r="HK28" s="132"/>
      <c r="HL28" s="132"/>
      <c r="HM28" s="132"/>
      <c r="HN28" s="132"/>
      <c r="HO28" s="132"/>
      <c r="HP28" s="132"/>
      <c r="HQ28" s="132"/>
      <c r="HR28" s="132"/>
      <c r="HS28" s="132"/>
      <c r="HT28" s="132"/>
      <c r="HU28" s="132"/>
      <c r="HV28" s="132"/>
      <c r="HW28" s="132"/>
      <c r="HX28" s="132"/>
      <c r="HY28" s="132"/>
      <c r="HZ28" s="132"/>
      <c r="IA28" s="132"/>
      <c r="IB28" s="132"/>
      <c r="IC28" s="132"/>
      <c r="ID28" s="132"/>
      <c r="IE28" s="132"/>
      <c r="IF28" s="132"/>
      <c r="IG28" s="132"/>
      <c r="IH28" s="132"/>
      <c r="II28" s="132"/>
      <c r="IJ28" s="132"/>
      <c r="IK28" s="132"/>
      <c r="IL28" s="132"/>
      <c r="IM28" s="132"/>
      <c r="IN28" s="132"/>
      <c r="IO28" s="132"/>
      <c r="IP28" s="132"/>
      <c r="IQ28" s="132"/>
      <c r="IR28" s="132"/>
      <c r="IS28" s="132"/>
      <c r="IT28" s="132"/>
      <c r="IU28" s="132"/>
      <c r="IV28" s="132"/>
      <c r="IW28" s="132"/>
      <c r="IX28" s="132"/>
      <c r="IY28" s="132"/>
      <c r="IZ28" s="132"/>
      <c r="JA28" s="132"/>
      <c r="JB28" s="132"/>
      <c r="JC28" s="132"/>
      <c r="JD28" s="132"/>
      <c r="JE28" s="132"/>
      <c r="JF28" s="132"/>
      <c r="JG28" s="132"/>
      <c r="JH28" s="132"/>
      <c r="JI28" s="132"/>
      <c r="JJ28" s="132"/>
      <c r="JK28" s="132"/>
      <c r="JL28" s="132"/>
      <c r="JM28" s="132"/>
      <c r="JN28" s="132"/>
      <c r="JO28" s="132"/>
      <c r="JP28" s="132"/>
      <c r="JQ28" s="132"/>
      <c r="JR28" s="132"/>
      <c r="JS28" s="132"/>
      <c r="JT28" s="132"/>
      <c r="JU28" s="132"/>
      <c r="JV28" s="132"/>
      <c r="JW28" s="132"/>
      <c r="JX28" s="132"/>
      <c r="JY28" s="132"/>
      <c r="JZ28" s="132"/>
      <c r="KA28" s="132"/>
      <c r="KB28" s="132"/>
      <c r="KC28" s="132"/>
      <c r="KD28" s="132"/>
      <c r="KE28" s="132"/>
      <c r="KF28" s="132"/>
      <c r="KG28" s="132"/>
      <c r="KH28" s="132"/>
      <c r="KI28" s="132"/>
      <c r="KJ28" s="132"/>
      <c r="KK28" s="132"/>
      <c r="KL28" s="132"/>
      <c r="KM28" s="132"/>
      <c r="KN28" s="132"/>
      <c r="KO28" s="132"/>
      <c r="KP28" s="132"/>
      <c r="KQ28" s="132"/>
      <c r="KR28" s="132"/>
      <c r="KS28" s="132"/>
      <c r="KT28" s="132"/>
      <c r="KU28" s="132"/>
      <c r="KV28" s="132"/>
      <c r="KW28" s="132"/>
      <c r="KX28" s="132"/>
      <c r="KY28" s="132"/>
      <c r="KZ28" s="132"/>
      <c r="LA28" s="132"/>
      <c r="LB28" s="132"/>
      <c r="LC28" s="132"/>
      <c r="LD28" s="132"/>
      <c r="LE28" s="132"/>
      <c r="LF28" s="132"/>
      <c r="LG28" s="132"/>
      <c r="LH28" s="132"/>
      <c r="LI28" s="132"/>
      <c r="LJ28" s="132"/>
      <c r="LK28" s="132"/>
      <c r="LL28" s="132"/>
      <c r="LM28" s="132"/>
      <c r="LN28" s="132"/>
      <c r="LO28" s="132"/>
      <c r="LP28" s="132"/>
      <c r="LQ28" s="132"/>
      <c r="LR28" s="132"/>
      <c r="LS28" s="132"/>
      <c r="LT28" s="132"/>
      <c r="LU28" s="132"/>
      <c r="LV28" s="132"/>
      <c r="LW28" s="132"/>
      <c r="LX28" s="132"/>
      <c r="LY28" s="132"/>
      <c r="LZ28" s="132"/>
      <c r="MA28" s="132"/>
      <c r="MB28" s="132"/>
      <c r="MC28" s="132"/>
      <c r="MD28" s="132"/>
      <c r="ME28" s="132"/>
      <c r="MF28" s="132"/>
      <c r="MG28" s="132"/>
      <c r="MH28" s="132"/>
      <c r="MI28" s="132"/>
      <c r="MJ28" s="132"/>
      <c r="MK28" s="132"/>
      <c r="ML28" s="132"/>
      <c r="MM28" s="132"/>
      <c r="MN28" s="132"/>
      <c r="MO28" s="132"/>
      <c r="MP28" s="132"/>
      <c r="MQ28" s="132"/>
      <c r="MR28" s="132"/>
      <c r="MS28" s="132"/>
      <c r="MT28" s="132"/>
      <c r="MU28" s="132"/>
      <c r="MV28" s="132"/>
      <c r="MW28" s="132"/>
      <c r="MX28" s="132"/>
      <c r="MY28" s="132"/>
      <c r="MZ28" s="132"/>
      <c r="NA28" s="132"/>
      <c r="NB28" s="132"/>
      <c r="NC28" s="132"/>
      <c r="ND28" s="132"/>
      <c r="NE28" s="132"/>
      <c r="NF28" s="132"/>
      <c r="NG28" s="132"/>
      <c r="NH28" s="132"/>
      <c r="NI28" s="132"/>
      <c r="NJ28" s="132"/>
      <c r="NK28" s="132"/>
      <c r="NL28" s="132"/>
      <c r="NM28" s="132"/>
      <c r="NN28" s="132"/>
      <c r="NO28" s="132"/>
      <c r="NP28" s="132"/>
      <c r="NQ28" s="132"/>
      <c r="NR28" s="132"/>
      <c r="NS28" s="132"/>
      <c r="NT28" s="132"/>
      <c r="NU28" s="132"/>
      <c r="NV28" s="132"/>
      <c r="NW28" s="132"/>
      <c r="NX28" s="132"/>
      <c r="NY28" s="132"/>
      <c r="NZ28" s="132"/>
      <c r="OA28" s="132"/>
      <c r="OB28" s="132"/>
      <c r="OC28" s="132"/>
      <c r="OD28" s="132"/>
      <c r="OE28" s="132"/>
      <c r="OF28" s="132"/>
      <c r="OG28" s="132"/>
      <c r="OH28" s="132"/>
      <c r="OI28" s="132"/>
      <c r="OJ28" s="132"/>
      <c r="OK28" s="132"/>
      <c r="OL28" s="132"/>
      <c r="OM28" s="132"/>
      <c r="ON28" s="132"/>
      <c r="OO28" s="132"/>
      <c r="OP28" s="132"/>
      <c r="OQ28" s="132"/>
      <c r="OR28" s="132"/>
      <c r="OS28" s="132"/>
      <c r="OT28" s="132"/>
      <c r="OU28" s="132"/>
      <c r="OV28" s="132"/>
      <c r="OW28" s="132"/>
      <c r="OX28" s="132"/>
      <c r="OY28" s="132"/>
      <c r="OZ28" s="132"/>
      <c r="PA28" s="132"/>
      <c r="PB28" s="132"/>
      <c r="PC28" s="132"/>
      <c r="PD28" s="132"/>
      <c r="PE28" s="132"/>
      <c r="PF28" s="132"/>
      <c r="PG28" s="132"/>
      <c r="PH28" s="132"/>
      <c r="PI28" s="132"/>
      <c r="PJ28" s="132"/>
      <c r="PK28" s="132"/>
      <c r="PL28" s="132"/>
      <c r="PM28" s="132"/>
      <c r="PN28" s="132"/>
      <c r="PO28" s="132"/>
      <c r="PP28" s="132"/>
      <c r="PQ28" s="132"/>
      <c r="PR28" s="132"/>
      <c r="PS28" s="132"/>
      <c r="PT28" s="132"/>
      <c r="PU28" s="132"/>
      <c r="PV28" s="132"/>
      <c r="PW28" s="132"/>
      <c r="PX28" s="132"/>
      <c r="PY28" s="132"/>
      <c r="PZ28" s="132"/>
      <c r="QA28" s="132"/>
      <c r="QB28" s="132"/>
      <c r="QC28" s="132"/>
      <c r="QD28" s="132"/>
      <c r="QE28" s="132"/>
      <c r="QF28" s="132"/>
      <c r="QG28" s="132"/>
      <c r="QH28" s="132"/>
      <c r="QI28" s="132"/>
      <c r="QJ28" s="132"/>
      <c r="QK28" s="132"/>
      <c r="QL28" s="132"/>
      <c r="QM28" s="132"/>
      <c r="QN28" s="132"/>
      <c r="QO28" s="132"/>
      <c r="QP28" s="132"/>
      <c r="QQ28" s="132"/>
      <c r="QR28" s="132"/>
      <c r="QS28" s="132"/>
      <c r="QT28" s="132"/>
      <c r="QU28" s="132"/>
      <c r="QV28" s="132"/>
      <c r="QW28" s="132"/>
      <c r="QX28" s="132"/>
      <c r="QY28" s="132"/>
      <c r="QZ28" s="132"/>
      <c r="RA28" s="132"/>
      <c r="RB28" s="132"/>
      <c r="RC28" s="132"/>
      <c r="RD28" s="132"/>
      <c r="RE28" s="132"/>
      <c r="RF28" s="132"/>
      <c r="RG28" s="132"/>
      <c r="RH28" s="132"/>
      <c r="RI28" s="132"/>
      <c r="RJ28" s="132"/>
      <c r="RK28" s="132"/>
      <c r="RL28" s="132"/>
      <c r="RM28" s="132"/>
      <c r="RN28" s="132"/>
      <c r="RO28" s="132"/>
      <c r="RP28" s="132"/>
      <c r="RQ28" s="132"/>
      <c r="RR28" s="132"/>
      <c r="RS28" s="132"/>
      <c r="RT28" s="132"/>
      <c r="RU28" s="132"/>
      <c r="RV28" s="132"/>
      <c r="RW28" s="132"/>
      <c r="RX28" s="132"/>
      <c r="RY28" s="132"/>
      <c r="RZ28" s="132"/>
      <c r="SA28" s="132"/>
      <c r="SB28" s="132"/>
      <c r="SC28" s="132"/>
      <c r="SD28" s="132"/>
      <c r="SE28" s="132"/>
      <c r="SF28" s="132"/>
      <c r="SG28" s="132"/>
      <c r="SH28" s="132"/>
      <c r="SI28" s="132"/>
      <c r="SJ28" s="132"/>
      <c r="SK28" s="132"/>
      <c r="SL28" s="132"/>
      <c r="SM28" s="132"/>
      <c r="SN28" s="132"/>
      <c r="SO28" s="132"/>
      <c r="SP28" s="132"/>
      <c r="SQ28" s="132"/>
      <c r="SR28" s="132"/>
      <c r="SS28" s="132"/>
      <c r="ST28" s="132"/>
      <c r="SU28" s="132"/>
      <c r="SV28" s="132"/>
      <c r="SW28" s="132"/>
      <c r="SX28" s="132"/>
      <c r="SY28" s="132"/>
      <c r="SZ28" s="132"/>
      <c r="TA28" s="132"/>
      <c r="TB28" s="132"/>
      <c r="TC28" s="132"/>
      <c r="TD28" s="132"/>
      <c r="TE28" s="132"/>
      <c r="TF28" s="132"/>
      <c r="TG28" s="132"/>
      <c r="TH28" s="132"/>
      <c r="TI28" s="132"/>
      <c r="TJ28" s="132"/>
      <c r="TK28" s="132"/>
      <c r="TL28" s="132"/>
      <c r="TM28" s="132"/>
      <c r="TN28" s="132"/>
      <c r="TO28" s="132"/>
      <c r="TP28" s="132"/>
      <c r="TQ28" s="132"/>
      <c r="TR28" s="132"/>
      <c r="TS28" s="132"/>
      <c r="TT28" s="132"/>
      <c r="TU28" s="132"/>
      <c r="TV28" s="132"/>
      <c r="TW28" s="132"/>
      <c r="TX28" s="132"/>
      <c r="TY28" s="132"/>
      <c r="TZ28" s="132"/>
      <c r="UA28" s="132"/>
      <c r="UB28" s="132"/>
      <c r="UC28" s="132"/>
      <c r="UD28" s="132"/>
      <c r="UE28" s="132"/>
      <c r="UF28" s="132"/>
      <c r="UG28" s="132"/>
      <c r="UH28" s="132"/>
      <c r="UI28" s="132"/>
      <c r="UJ28" s="132"/>
      <c r="UK28" s="132"/>
      <c r="UL28" s="132"/>
      <c r="UM28" s="132"/>
      <c r="UN28" s="132"/>
      <c r="UO28" s="132"/>
      <c r="UP28" s="132"/>
      <c r="UQ28" s="132"/>
      <c r="UR28" s="132"/>
      <c r="US28" s="132"/>
      <c r="UT28" s="132"/>
      <c r="UU28" s="132"/>
      <c r="UV28" s="132"/>
      <c r="UW28" s="132"/>
      <c r="UX28" s="132"/>
      <c r="UY28" s="132"/>
      <c r="UZ28" s="132"/>
      <c r="VA28" s="132"/>
      <c r="VB28" s="132"/>
      <c r="VC28" s="132"/>
      <c r="VD28" s="132"/>
      <c r="VE28" s="132"/>
      <c r="VF28" s="132"/>
      <c r="VG28" s="132"/>
      <c r="VH28" s="132"/>
      <c r="VI28" s="132"/>
      <c r="VJ28" s="132"/>
      <c r="VK28" s="132"/>
      <c r="VL28" s="132"/>
      <c r="VM28" s="132"/>
      <c r="VN28" s="132"/>
      <c r="VO28" s="132"/>
      <c r="VP28" s="132"/>
      <c r="VQ28" s="132"/>
      <c r="VR28" s="132"/>
      <c r="VS28" s="132"/>
      <c r="VT28" s="132"/>
      <c r="VU28" s="132"/>
      <c r="VV28" s="132"/>
      <c r="VW28" s="132"/>
      <c r="VX28" s="132"/>
      <c r="VY28" s="132"/>
      <c r="VZ28" s="132"/>
      <c r="WA28" s="132"/>
      <c r="WB28" s="132"/>
      <c r="WC28" s="132"/>
      <c r="WD28" s="132"/>
      <c r="WE28" s="132"/>
      <c r="WF28" s="132"/>
      <c r="WG28" s="132"/>
      <c r="WH28" s="132"/>
      <c r="WI28" s="132"/>
      <c r="WJ28" s="132"/>
      <c r="WK28" s="132"/>
      <c r="WL28" s="132"/>
      <c r="WM28" s="132"/>
      <c r="WN28" s="132"/>
      <c r="WO28" s="132"/>
      <c r="WP28" s="132"/>
      <c r="WQ28" s="132"/>
      <c r="WR28" s="132"/>
      <c r="WS28" s="132"/>
      <c r="WT28" s="132"/>
      <c r="WU28" s="132"/>
      <c r="WV28" s="132"/>
      <c r="WW28" s="132"/>
      <c r="WX28" s="132"/>
      <c r="WY28" s="132"/>
      <c r="WZ28" s="132"/>
      <c r="XA28" s="132"/>
      <c r="XB28" s="132"/>
      <c r="XC28" s="132"/>
      <c r="XD28" s="132"/>
      <c r="XE28" s="132"/>
      <c r="XF28" s="132"/>
      <c r="XG28" s="132"/>
      <c r="XH28" s="132"/>
      <c r="XI28" s="132"/>
      <c r="XJ28" s="132"/>
      <c r="XK28" s="132"/>
      <c r="XL28" s="132"/>
      <c r="XM28" s="132"/>
      <c r="XN28" s="132"/>
      <c r="XO28" s="132"/>
      <c r="XP28" s="132"/>
      <c r="XQ28" s="132"/>
      <c r="XR28" s="132"/>
      <c r="XS28" s="132"/>
      <c r="XT28" s="132"/>
      <c r="XU28" s="132"/>
      <c r="XV28" s="132"/>
      <c r="XW28" s="132"/>
      <c r="XX28" s="132"/>
      <c r="XY28" s="132"/>
      <c r="XZ28" s="132"/>
      <c r="YA28" s="132"/>
      <c r="YB28" s="132"/>
      <c r="YC28" s="132"/>
      <c r="YD28" s="132"/>
      <c r="YE28" s="132"/>
      <c r="YF28" s="132"/>
      <c r="YG28" s="132"/>
      <c r="YH28" s="132"/>
      <c r="YI28" s="132"/>
      <c r="YJ28" s="132"/>
      <c r="YK28" s="132"/>
      <c r="YL28" s="132"/>
      <c r="YM28" s="132"/>
      <c r="YN28" s="132"/>
      <c r="YO28" s="132"/>
      <c r="YP28" s="132"/>
      <c r="YQ28" s="132"/>
      <c r="YR28" s="132"/>
      <c r="YS28" s="132"/>
      <c r="YT28" s="132"/>
      <c r="YU28" s="132"/>
      <c r="YV28" s="132"/>
      <c r="YW28" s="132"/>
      <c r="YX28" s="132"/>
      <c r="YY28" s="132"/>
      <c r="YZ28" s="132"/>
      <c r="ZA28" s="132"/>
      <c r="ZB28" s="132"/>
      <c r="ZC28" s="132"/>
      <c r="ZD28" s="132"/>
      <c r="ZE28" s="132"/>
      <c r="ZF28" s="132"/>
      <c r="ZG28" s="132"/>
      <c r="ZH28" s="132"/>
      <c r="ZI28" s="132"/>
      <c r="ZJ28" s="132"/>
      <c r="ZK28" s="132"/>
      <c r="ZL28" s="132"/>
      <c r="ZM28" s="132"/>
      <c r="ZN28" s="132"/>
      <c r="ZO28" s="132"/>
      <c r="ZP28" s="132"/>
      <c r="ZQ28" s="132"/>
      <c r="ZR28" s="132"/>
      <c r="ZS28" s="132"/>
      <c r="ZT28" s="132"/>
      <c r="ZU28" s="132"/>
      <c r="ZV28" s="132"/>
      <c r="ZW28" s="132"/>
      <c r="ZX28" s="132"/>
      <c r="ZY28" s="132"/>
      <c r="ZZ28" s="132"/>
      <c r="AAA28" s="132"/>
      <c r="AAB28" s="132"/>
      <c r="AAC28" s="132"/>
      <c r="AAD28" s="132"/>
      <c r="AAE28" s="132"/>
      <c r="AAF28" s="132"/>
      <c r="AAG28" s="132"/>
      <c r="AAH28" s="132"/>
      <c r="AAI28" s="132"/>
      <c r="AAJ28" s="132"/>
      <c r="AAK28" s="132"/>
      <c r="AAL28" s="132"/>
      <c r="AAM28" s="132"/>
      <c r="AAN28" s="132"/>
      <c r="AAO28" s="132"/>
      <c r="AAP28" s="132"/>
      <c r="AAQ28" s="132"/>
      <c r="AAR28" s="132"/>
      <c r="AAS28" s="132"/>
      <c r="AAT28" s="132"/>
      <c r="AAU28" s="132"/>
      <c r="AAV28" s="132"/>
      <c r="AAW28" s="132"/>
      <c r="AAX28" s="132"/>
    </row>
    <row r="29" spans="1:726" s="129" customFormat="1" ht="84.95" customHeight="1" thickBot="1">
      <c r="A29" s="520">
        <v>25</v>
      </c>
      <c r="B29" s="520"/>
      <c r="C29" s="521" t="s">
        <v>162</v>
      </c>
      <c r="D29" s="521"/>
      <c r="E29" s="522"/>
      <c r="F29" s="522"/>
      <c r="G29" s="522"/>
      <c r="H29" s="523"/>
      <c r="I29" s="520"/>
      <c r="J29" s="521"/>
      <c r="K29" s="524"/>
      <c r="L29" s="521" t="s">
        <v>268</v>
      </c>
      <c r="M29" s="521" t="s">
        <v>369</v>
      </c>
      <c r="N29" s="521" t="s">
        <v>367</v>
      </c>
      <c r="O29" s="521" t="s">
        <v>367</v>
      </c>
      <c r="P29" s="521" t="s">
        <v>368</v>
      </c>
      <c r="Q29" s="521" t="s">
        <v>368</v>
      </c>
      <c r="R29" s="525"/>
      <c r="S29" s="132"/>
      <c r="T29" s="132"/>
      <c r="U29" s="132"/>
      <c r="V29" s="132"/>
      <c r="W29" s="132"/>
      <c r="X29" s="132"/>
      <c r="Y29" s="132"/>
      <c r="Z29" s="132"/>
      <c r="AA29" s="132"/>
      <c r="AB29" s="132"/>
      <c r="AC29" s="132"/>
      <c r="AD29" s="132"/>
      <c r="AE29" s="132"/>
      <c r="AF29" s="132"/>
      <c r="AG29" s="132"/>
      <c r="AH29" s="132"/>
      <c r="AI29" s="132"/>
      <c r="AJ29" s="132"/>
      <c r="AK29" s="132"/>
      <c r="AL29" s="132"/>
      <c r="AM29" s="132"/>
      <c r="AN29" s="132"/>
      <c r="AO29" s="132"/>
      <c r="AP29" s="132"/>
      <c r="AQ29" s="132"/>
      <c r="AR29" s="132"/>
      <c r="AS29" s="132"/>
      <c r="AT29" s="132"/>
      <c r="AU29" s="132"/>
      <c r="AV29" s="132"/>
      <c r="AW29" s="132"/>
      <c r="AX29" s="132"/>
      <c r="AY29" s="132"/>
      <c r="AZ29" s="132"/>
      <c r="BA29" s="132"/>
      <c r="BB29" s="132"/>
      <c r="BC29" s="132"/>
      <c r="BD29" s="132"/>
      <c r="BE29" s="132"/>
      <c r="BF29" s="132"/>
      <c r="BG29" s="132"/>
      <c r="BH29" s="132"/>
      <c r="BI29" s="132"/>
      <c r="BJ29" s="263"/>
      <c r="BK29" s="132"/>
      <c r="BL29" s="132"/>
      <c r="BM29" s="132"/>
      <c r="BN29" s="132"/>
      <c r="BO29" s="132"/>
      <c r="BP29" s="132"/>
      <c r="BQ29" s="132"/>
      <c r="BR29" s="132"/>
      <c r="BS29" s="132"/>
      <c r="BT29" s="132"/>
      <c r="BU29" s="132"/>
      <c r="BV29" s="132"/>
      <c r="BW29" s="132"/>
      <c r="BX29" s="132"/>
      <c r="BY29" s="132"/>
      <c r="BZ29" s="132"/>
      <c r="CA29" s="132"/>
      <c r="CB29" s="132"/>
      <c r="CC29" s="132"/>
      <c r="CD29" s="132"/>
      <c r="CE29" s="132"/>
      <c r="CF29" s="132"/>
      <c r="CG29" s="132"/>
      <c r="CH29" s="132"/>
      <c r="CI29" s="132"/>
      <c r="CJ29" s="132"/>
      <c r="CK29" s="132"/>
      <c r="CL29" s="132"/>
      <c r="CM29" s="132"/>
      <c r="CN29" s="132"/>
      <c r="CO29" s="132"/>
      <c r="CP29" s="132"/>
      <c r="CQ29" s="132"/>
      <c r="CR29" s="132"/>
      <c r="CS29" s="132"/>
      <c r="CT29" s="132"/>
      <c r="CU29" s="132"/>
      <c r="CV29" s="132"/>
      <c r="CW29" s="132"/>
      <c r="CX29" s="132"/>
      <c r="CY29" s="132"/>
      <c r="CZ29" s="132"/>
      <c r="DA29" s="132"/>
      <c r="DB29" s="132"/>
      <c r="DC29" s="132"/>
      <c r="DD29" s="132"/>
      <c r="DE29" s="132"/>
      <c r="DF29" s="132"/>
      <c r="DG29" s="132"/>
      <c r="DH29" s="132"/>
      <c r="DI29" s="132"/>
      <c r="DJ29" s="263"/>
      <c r="DK29" s="132"/>
      <c r="DL29" s="132"/>
      <c r="DM29" s="132"/>
      <c r="DN29" s="132"/>
      <c r="DO29" s="132"/>
      <c r="DP29" s="132"/>
      <c r="DQ29" s="132"/>
      <c r="DR29" s="132"/>
      <c r="DS29" s="132"/>
      <c r="DT29" s="132"/>
      <c r="DU29" s="132"/>
      <c r="DV29" s="132"/>
      <c r="DW29" s="132"/>
      <c r="DX29" s="132"/>
      <c r="DY29" s="132"/>
      <c r="DZ29" s="132"/>
      <c r="EA29" s="132"/>
      <c r="EB29" s="132"/>
      <c r="EC29" s="132"/>
      <c r="ED29" s="132"/>
      <c r="EE29" s="132"/>
      <c r="EF29" s="132"/>
      <c r="EG29" s="132"/>
      <c r="EH29" s="132"/>
      <c r="EI29" s="132"/>
      <c r="EJ29" s="132"/>
      <c r="EK29" s="132"/>
      <c r="EL29" s="132"/>
      <c r="EM29" s="132"/>
      <c r="EN29" s="132"/>
      <c r="EO29" s="132"/>
      <c r="EP29" s="132"/>
      <c r="EQ29" s="132"/>
      <c r="ER29" s="132"/>
      <c r="ES29" s="132"/>
      <c r="ET29" s="132"/>
      <c r="EU29" s="132"/>
      <c r="EV29" s="132"/>
      <c r="EW29" s="132"/>
      <c r="EX29" s="132"/>
      <c r="EY29" s="132"/>
      <c r="EZ29" s="132"/>
      <c r="FA29" s="132"/>
      <c r="FB29" s="132"/>
      <c r="FC29" s="132"/>
      <c r="FD29" s="132"/>
      <c r="FE29" s="132"/>
      <c r="FF29" s="132"/>
      <c r="FG29" s="132"/>
      <c r="FH29" s="132"/>
      <c r="FI29" s="132"/>
      <c r="FJ29" s="132"/>
      <c r="FK29" s="132"/>
      <c r="FL29" s="132"/>
      <c r="FM29" s="132"/>
      <c r="FN29" s="132"/>
      <c r="FO29" s="132"/>
      <c r="FP29" s="132"/>
      <c r="FQ29" s="132"/>
      <c r="FR29" s="132"/>
      <c r="FS29" s="132"/>
      <c r="FT29" s="132"/>
      <c r="FU29" s="132"/>
      <c r="FV29" s="132"/>
      <c r="FW29" s="132"/>
      <c r="FX29" s="132"/>
      <c r="FY29" s="132"/>
      <c r="FZ29" s="132"/>
      <c r="GA29" s="132"/>
      <c r="GB29" s="132"/>
      <c r="GC29" s="132"/>
      <c r="GD29" s="132"/>
      <c r="GE29" s="132"/>
      <c r="GF29" s="132"/>
      <c r="GG29" s="132"/>
      <c r="GH29" s="132"/>
      <c r="GI29" s="132"/>
      <c r="GJ29" s="132"/>
      <c r="GK29" s="132"/>
      <c r="GL29" s="132"/>
      <c r="GM29" s="132"/>
      <c r="GN29" s="132"/>
      <c r="GO29" s="132"/>
      <c r="GP29" s="132"/>
      <c r="GQ29" s="132"/>
      <c r="GR29" s="132"/>
      <c r="GS29" s="132"/>
      <c r="GT29" s="132"/>
      <c r="GU29" s="132"/>
      <c r="GV29" s="132"/>
      <c r="GW29" s="132"/>
      <c r="GX29" s="132"/>
      <c r="GY29" s="132"/>
      <c r="GZ29" s="132"/>
      <c r="HA29" s="132"/>
      <c r="HB29" s="132"/>
      <c r="HC29" s="132"/>
      <c r="HD29" s="132"/>
      <c r="HE29" s="132"/>
      <c r="HF29" s="132"/>
      <c r="HG29" s="132"/>
      <c r="HH29" s="132"/>
      <c r="HI29" s="132"/>
      <c r="HJ29" s="132"/>
      <c r="HK29" s="132"/>
      <c r="HL29" s="132"/>
      <c r="HM29" s="132"/>
      <c r="HN29" s="132"/>
      <c r="HO29" s="132"/>
      <c r="HP29" s="132"/>
      <c r="HQ29" s="132"/>
      <c r="HR29" s="132"/>
      <c r="HS29" s="132"/>
      <c r="HT29" s="132"/>
      <c r="HU29" s="132"/>
      <c r="HV29" s="132"/>
      <c r="HW29" s="132"/>
      <c r="HX29" s="132"/>
      <c r="HY29" s="132"/>
      <c r="HZ29" s="132"/>
      <c r="IA29" s="132"/>
      <c r="IB29" s="132"/>
      <c r="IC29" s="132"/>
      <c r="ID29" s="132"/>
      <c r="IE29" s="132"/>
      <c r="IF29" s="132"/>
      <c r="IG29" s="132"/>
      <c r="IH29" s="132"/>
      <c r="II29" s="132"/>
      <c r="IJ29" s="132"/>
      <c r="IK29" s="132"/>
      <c r="IL29" s="132"/>
      <c r="IM29" s="132"/>
      <c r="IN29" s="132"/>
      <c r="IO29" s="132"/>
      <c r="IP29" s="132"/>
      <c r="IQ29" s="132"/>
      <c r="IR29" s="132"/>
      <c r="IS29" s="132"/>
      <c r="IT29" s="132"/>
      <c r="IU29" s="132"/>
      <c r="IV29" s="132"/>
      <c r="IW29" s="132"/>
      <c r="IX29" s="132"/>
      <c r="IY29" s="132"/>
      <c r="IZ29" s="132"/>
      <c r="JA29" s="132"/>
      <c r="JB29" s="132"/>
      <c r="JC29" s="132"/>
      <c r="JD29" s="132"/>
      <c r="JE29" s="132"/>
      <c r="JF29" s="132"/>
      <c r="JG29" s="132"/>
      <c r="JH29" s="132"/>
      <c r="JI29" s="132"/>
      <c r="JJ29" s="132"/>
      <c r="JK29" s="132"/>
      <c r="JL29" s="132"/>
      <c r="JM29" s="132"/>
      <c r="JN29" s="132"/>
      <c r="JO29" s="132"/>
      <c r="JP29" s="132"/>
      <c r="JQ29" s="132"/>
      <c r="JR29" s="132"/>
      <c r="JS29" s="132"/>
      <c r="JT29" s="132"/>
      <c r="JU29" s="132"/>
      <c r="JV29" s="132"/>
      <c r="JW29" s="132"/>
      <c r="JX29" s="132"/>
      <c r="JY29" s="132"/>
      <c r="JZ29" s="132"/>
      <c r="KA29" s="132"/>
      <c r="KB29" s="132"/>
      <c r="KC29" s="132"/>
      <c r="KD29" s="132"/>
      <c r="KE29" s="132"/>
      <c r="KF29" s="132"/>
      <c r="KG29" s="132"/>
      <c r="KH29" s="132"/>
      <c r="KI29" s="132"/>
      <c r="KJ29" s="132"/>
      <c r="KK29" s="132"/>
      <c r="KL29" s="132"/>
      <c r="KM29" s="132"/>
      <c r="KN29" s="132"/>
      <c r="KO29" s="132"/>
      <c r="KP29" s="132"/>
      <c r="KQ29" s="132"/>
      <c r="KR29" s="132"/>
      <c r="KS29" s="132"/>
      <c r="KT29" s="132"/>
      <c r="KU29" s="132"/>
      <c r="KV29" s="132"/>
      <c r="KW29" s="132"/>
      <c r="KX29" s="132"/>
      <c r="KY29" s="132"/>
      <c r="KZ29" s="132"/>
      <c r="LA29" s="132"/>
      <c r="LB29" s="132"/>
      <c r="LC29" s="132"/>
      <c r="LD29" s="132"/>
      <c r="LE29" s="132"/>
      <c r="LF29" s="132"/>
      <c r="LG29" s="132"/>
      <c r="LH29" s="132"/>
      <c r="LI29" s="132"/>
      <c r="LJ29" s="132"/>
      <c r="LK29" s="132"/>
      <c r="LL29" s="132"/>
      <c r="LM29" s="132"/>
      <c r="LN29" s="132"/>
      <c r="LO29" s="132"/>
      <c r="LP29" s="132"/>
      <c r="LQ29" s="132"/>
      <c r="LR29" s="132"/>
      <c r="LS29" s="132"/>
      <c r="LT29" s="132"/>
      <c r="LU29" s="132"/>
      <c r="LV29" s="132"/>
      <c r="LW29" s="132"/>
      <c r="LX29" s="132"/>
      <c r="LY29" s="132"/>
      <c r="LZ29" s="132"/>
      <c r="MA29" s="132"/>
      <c r="MB29" s="132"/>
      <c r="MC29" s="132"/>
      <c r="MD29" s="132"/>
      <c r="ME29" s="132"/>
      <c r="MF29" s="132"/>
      <c r="MG29" s="132"/>
      <c r="MH29" s="132"/>
      <c r="MI29" s="132"/>
      <c r="MJ29" s="132"/>
      <c r="MK29" s="132"/>
      <c r="ML29" s="132"/>
      <c r="MM29" s="132"/>
      <c r="MN29" s="132"/>
      <c r="MO29" s="132"/>
      <c r="MP29" s="132"/>
      <c r="MQ29" s="132"/>
      <c r="MR29" s="132"/>
      <c r="MS29" s="132"/>
      <c r="MT29" s="132"/>
      <c r="MU29" s="132"/>
      <c r="MV29" s="132"/>
      <c r="MW29" s="132"/>
      <c r="MX29" s="132"/>
      <c r="MY29" s="132"/>
      <c r="MZ29" s="132"/>
      <c r="NA29" s="132"/>
      <c r="NB29" s="132"/>
      <c r="NC29" s="132"/>
      <c r="ND29" s="132"/>
      <c r="NE29" s="132"/>
      <c r="NF29" s="132"/>
      <c r="NG29" s="132"/>
      <c r="NH29" s="132"/>
      <c r="NI29" s="132"/>
      <c r="NJ29" s="132"/>
      <c r="NK29" s="132"/>
      <c r="NL29" s="132"/>
      <c r="NM29" s="132"/>
      <c r="NN29" s="132"/>
      <c r="NO29" s="132"/>
      <c r="NP29" s="132"/>
      <c r="NQ29" s="132"/>
      <c r="NR29" s="132"/>
      <c r="NS29" s="132"/>
      <c r="NT29" s="132"/>
      <c r="NU29" s="132"/>
      <c r="NV29" s="132"/>
      <c r="NW29" s="132"/>
      <c r="NX29" s="132"/>
      <c r="NY29" s="132"/>
      <c r="NZ29" s="132"/>
      <c r="OA29" s="132"/>
      <c r="OB29" s="132"/>
      <c r="OC29" s="132"/>
      <c r="OD29" s="132"/>
      <c r="OE29" s="132"/>
      <c r="OF29" s="132"/>
      <c r="OG29" s="132"/>
      <c r="OH29" s="132"/>
      <c r="OI29" s="132"/>
      <c r="OJ29" s="132"/>
      <c r="OK29" s="132"/>
      <c r="OL29" s="132"/>
      <c r="OM29" s="132"/>
      <c r="ON29" s="132"/>
      <c r="OO29" s="132"/>
      <c r="OP29" s="132"/>
      <c r="OQ29" s="132"/>
      <c r="OR29" s="132"/>
      <c r="OS29" s="132"/>
      <c r="OT29" s="132"/>
      <c r="OU29" s="132"/>
      <c r="OV29" s="132"/>
      <c r="OW29" s="132"/>
      <c r="OX29" s="132"/>
      <c r="OY29" s="132"/>
      <c r="OZ29" s="132"/>
      <c r="PA29" s="132"/>
      <c r="PB29" s="132"/>
      <c r="PC29" s="132"/>
      <c r="PD29" s="132"/>
      <c r="PE29" s="132"/>
      <c r="PF29" s="132"/>
      <c r="PG29" s="132"/>
      <c r="PH29" s="132"/>
      <c r="PI29" s="132"/>
      <c r="PJ29" s="132"/>
      <c r="PK29" s="132"/>
      <c r="PL29" s="132"/>
      <c r="PM29" s="132"/>
      <c r="PN29" s="132"/>
      <c r="PO29" s="132"/>
      <c r="PP29" s="132"/>
      <c r="PQ29" s="132"/>
      <c r="PR29" s="132"/>
      <c r="PS29" s="132"/>
      <c r="PT29" s="132"/>
      <c r="PU29" s="132"/>
      <c r="PV29" s="132"/>
      <c r="PW29" s="132"/>
      <c r="PX29" s="132"/>
      <c r="PY29" s="132"/>
      <c r="PZ29" s="132"/>
      <c r="QA29" s="132"/>
      <c r="QB29" s="132"/>
      <c r="QC29" s="132"/>
      <c r="QD29" s="132"/>
      <c r="QE29" s="132"/>
      <c r="QF29" s="132"/>
      <c r="QG29" s="132"/>
      <c r="QH29" s="132"/>
      <c r="QI29" s="132"/>
      <c r="QJ29" s="132"/>
      <c r="QK29" s="132"/>
      <c r="QL29" s="132"/>
      <c r="QM29" s="132"/>
      <c r="QN29" s="132"/>
      <c r="QO29" s="132"/>
      <c r="QP29" s="132"/>
      <c r="QQ29" s="132"/>
      <c r="QR29" s="132"/>
      <c r="QS29" s="132"/>
      <c r="QT29" s="132"/>
      <c r="QU29" s="132"/>
      <c r="QV29" s="132"/>
      <c r="QW29" s="132"/>
      <c r="QX29" s="132"/>
      <c r="QY29" s="132"/>
      <c r="QZ29" s="132"/>
      <c r="RA29" s="132"/>
      <c r="RB29" s="132"/>
      <c r="RC29" s="132"/>
      <c r="RD29" s="132"/>
      <c r="RE29" s="132"/>
      <c r="RF29" s="132"/>
      <c r="RG29" s="132"/>
      <c r="RH29" s="132"/>
      <c r="RI29" s="132"/>
      <c r="RJ29" s="132"/>
      <c r="RK29" s="132"/>
      <c r="RL29" s="132"/>
      <c r="RM29" s="132"/>
      <c r="RN29" s="132"/>
      <c r="RO29" s="132"/>
      <c r="RP29" s="132"/>
      <c r="RQ29" s="132"/>
      <c r="RR29" s="132"/>
      <c r="RS29" s="132"/>
      <c r="RT29" s="132"/>
      <c r="RU29" s="132"/>
      <c r="RV29" s="132"/>
      <c r="RW29" s="132"/>
      <c r="RX29" s="132"/>
      <c r="RY29" s="132"/>
      <c r="RZ29" s="132"/>
      <c r="SA29" s="132"/>
      <c r="SB29" s="132"/>
      <c r="SC29" s="132"/>
      <c r="SD29" s="132"/>
      <c r="SE29" s="132"/>
      <c r="SF29" s="132"/>
      <c r="SG29" s="132"/>
      <c r="SH29" s="132"/>
      <c r="SI29" s="132"/>
      <c r="SJ29" s="132"/>
      <c r="SK29" s="132"/>
      <c r="SL29" s="132"/>
      <c r="SM29" s="132"/>
      <c r="SN29" s="132"/>
      <c r="SO29" s="132"/>
      <c r="SP29" s="132"/>
      <c r="SQ29" s="132"/>
      <c r="SR29" s="132"/>
      <c r="SS29" s="132"/>
      <c r="ST29" s="132"/>
      <c r="SU29" s="132"/>
      <c r="SV29" s="132"/>
      <c r="SW29" s="132"/>
      <c r="SX29" s="132"/>
      <c r="SY29" s="132"/>
      <c r="SZ29" s="132"/>
      <c r="TA29" s="132"/>
      <c r="TB29" s="132"/>
      <c r="TC29" s="132"/>
      <c r="TD29" s="132"/>
      <c r="TE29" s="132"/>
      <c r="TF29" s="132"/>
      <c r="TG29" s="132"/>
      <c r="TH29" s="132"/>
      <c r="TI29" s="132"/>
      <c r="TJ29" s="132"/>
      <c r="TK29" s="132"/>
      <c r="TL29" s="132"/>
      <c r="TM29" s="132"/>
      <c r="TN29" s="132"/>
      <c r="TO29" s="132"/>
      <c r="TP29" s="132"/>
      <c r="TQ29" s="132"/>
      <c r="TR29" s="132"/>
      <c r="TS29" s="132"/>
      <c r="TT29" s="132"/>
      <c r="TU29" s="132"/>
      <c r="TV29" s="132"/>
      <c r="TW29" s="132"/>
      <c r="TX29" s="132"/>
      <c r="TY29" s="132"/>
      <c r="TZ29" s="132"/>
      <c r="UA29" s="132"/>
      <c r="UB29" s="132"/>
      <c r="UC29" s="132"/>
      <c r="UD29" s="132"/>
      <c r="UE29" s="132"/>
      <c r="UF29" s="132"/>
      <c r="UG29" s="132"/>
      <c r="UH29" s="132"/>
      <c r="UI29" s="132"/>
      <c r="UJ29" s="132"/>
      <c r="UK29" s="132"/>
      <c r="UL29" s="132"/>
      <c r="UM29" s="132"/>
      <c r="UN29" s="132"/>
      <c r="UO29" s="132"/>
      <c r="UP29" s="132"/>
      <c r="UQ29" s="132"/>
      <c r="UR29" s="132"/>
      <c r="US29" s="132"/>
      <c r="UT29" s="132"/>
      <c r="UU29" s="132"/>
      <c r="UV29" s="132"/>
      <c r="UW29" s="132"/>
      <c r="UX29" s="132"/>
      <c r="UY29" s="132"/>
      <c r="UZ29" s="132"/>
      <c r="VA29" s="132"/>
      <c r="VB29" s="132"/>
      <c r="VC29" s="132"/>
      <c r="VD29" s="132"/>
      <c r="VE29" s="132"/>
      <c r="VF29" s="132"/>
      <c r="VG29" s="132"/>
      <c r="VH29" s="132"/>
      <c r="VI29" s="132"/>
      <c r="VJ29" s="132"/>
      <c r="VK29" s="132"/>
      <c r="VL29" s="132"/>
      <c r="VM29" s="132"/>
      <c r="VN29" s="132"/>
      <c r="VO29" s="132"/>
      <c r="VP29" s="132"/>
      <c r="VQ29" s="132"/>
      <c r="VR29" s="132"/>
      <c r="VS29" s="132"/>
      <c r="VT29" s="132"/>
      <c r="VU29" s="132"/>
      <c r="VV29" s="132"/>
      <c r="VW29" s="132"/>
      <c r="VX29" s="132"/>
      <c r="VY29" s="132"/>
      <c r="VZ29" s="132"/>
      <c r="WA29" s="132"/>
      <c r="WB29" s="132"/>
      <c r="WC29" s="132"/>
      <c r="WD29" s="132"/>
      <c r="WE29" s="132"/>
      <c r="WF29" s="132"/>
      <c r="WG29" s="132"/>
      <c r="WH29" s="132"/>
      <c r="WI29" s="132"/>
      <c r="WJ29" s="132"/>
      <c r="WK29" s="132"/>
      <c r="WL29" s="132"/>
      <c r="WM29" s="132"/>
      <c r="WN29" s="132"/>
      <c r="WO29" s="132"/>
      <c r="WP29" s="132"/>
      <c r="WQ29" s="132"/>
      <c r="WR29" s="132"/>
      <c r="WS29" s="132"/>
      <c r="WT29" s="132"/>
      <c r="WU29" s="132"/>
      <c r="WV29" s="132"/>
      <c r="WW29" s="132"/>
      <c r="WX29" s="132"/>
      <c r="WY29" s="132"/>
      <c r="WZ29" s="132"/>
      <c r="XA29" s="132"/>
      <c r="XB29" s="132"/>
      <c r="XC29" s="132"/>
      <c r="XD29" s="132"/>
      <c r="XE29" s="132"/>
      <c r="XF29" s="132"/>
      <c r="XG29" s="132"/>
      <c r="XH29" s="132"/>
      <c r="XI29" s="132"/>
      <c r="XJ29" s="132"/>
      <c r="XK29" s="132"/>
      <c r="XL29" s="132"/>
      <c r="XM29" s="132"/>
      <c r="XN29" s="132"/>
      <c r="XO29" s="132"/>
      <c r="XP29" s="132"/>
      <c r="XQ29" s="132"/>
      <c r="XR29" s="132"/>
      <c r="XS29" s="132"/>
      <c r="XT29" s="132"/>
      <c r="XU29" s="132"/>
      <c r="XV29" s="132"/>
      <c r="XW29" s="132"/>
      <c r="XX29" s="132"/>
      <c r="XY29" s="132"/>
      <c r="XZ29" s="132"/>
      <c r="YA29" s="132"/>
      <c r="YB29" s="132"/>
      <c r="YC29" s="132"/>
      <c r="YD29" s="132"/>
      <c r="YE29" s="132"/>
      <c r="YF29" s="132"/>
      <c r="YG29" s="132"/>
      <c r="YH29" s="132"/>
      <c r="YI29" s="132"/>
      <c r="YJ29" s="132"/>
      <c r="YK29" s="132"/>
      <c r="YL29" s="132"/>
      <c r="YM29" s="132"/>
      <c r="YN29" s="132"/>
      <c r="YO29" s="132"/>
      <c r="YP29" s="132"/>
      <c r="YQ29" s="132"/>
      <c r="YR29" s="132"/>
      <c r="YS29" s="132"/>
      <c r="YT29" s="132"/>
      <c r="YU29" s="132"/>
      <c r="YV29" s="132"/>
      <c r="YW29" s="132"/>
      <c r="YX29" s="132"/>
      <c r="YY29" s="132"/>
      <c r="YZ29" s="132"/>
      <c r="ZA29" s="132"/>
      <c r="ZB29" s="132"/>
      <c r="ZC29" s="132"/>
      <c r="ZD29" s="132"/>
      <c r="ZE29" s="132"/>
      <c r="ZF29" s="132"/>
      <c r="ZG29" s="132"/>
      <c r="ZH29" s="132"/>
      <c r="ZI29" s="132"/>
      <c r="ZJ29" s="132"/>
      <c r="ZK29" s="132"/>
      <c r="ZL29" s="132"/>
      <c r="ZM29" s="132"/>
      <c r="ZN29" s="132"/>
      <c r="ZO29" s="132"/>
      <c r="ZP29" s="132"/>
      <c r="ZQ29" s="132"/>
      <c r="ZR29" s="132"/>
      <c r="ZS29" s="132"/>
      <c r="ZT29" s="132"/>
      <c r="ZU29" s="132"/>
      <c r="ZV29" s="132"/>
      <c r="ZW29" s="132"/>
      <c r="ZX29" s="132"/>
      <c r="ZY29" s="132"/>
      <c r="ZZ29" s="132"/>
      <c r="AAA29" s="132"/>
      <c r="AAB29" s="132"/>
      <c r="AAC29" s="132"/>
      <c r="AAD29" s="132"/>
      <c r="AAE29" s="132"/>
      <c r="AAF29" s="132"/>
      <c r="AAG29" s="132"/>
      <c r="AAH29" s="132"/>
      <c r="AAI29" s="132"/>
      <c r="AAJ29" s="132"/>
      <c r="AAK29" s="132"/>
      <c r="AAL29" s="132"/>
      <c r="AAM29" s="132"/>
      <c r="AAN29" s="132"/>
      <c r="AAO29" s="132"/>
      <c r="AAP29" s="132"/>
      <c r="AAQ29" s="132"/>
      <c r="AAR29" s="132"/>
      <c r="AAS29" s="132"/>
      <c r="AAT29" s="132"/>
      <c r="AAU29" s="132"/>
      <c r="AAV29" s="132"/>
      <c r="AAW29" s="132"/>
      <c r="AAX29" s="132"/>
    </row>
    <row r="30" spans="1:726" s="1" customFormat="1" ht="84.95" customHeight="1" thickBot="1">
      <c r="A30" s="520">
        <v>26</v>
      </c>
      <c r="B30" s="520"/>
      <c r="C30" s="521" t="s">
        <v>162</v>
      </c>
      <c r="D30" s="521"/>
      <c r="E30" s="522"/>
      <c r="F30" s="522"/>
      <c r="G30" s="522"/>
      <c r="H30" s="523"/>
      <c r="I30" s="520"/>
      <c r="J30" s="521"/>
      <c r="K30" s="524"/>
      <c r="L30" s="521" t="s">
        <v>268</v>
      </c>
      <c r="M30" s="521" t="s">
        <v>369</v>
      </c>
      <c r="N30" s="521" t="s">
        <v>367</v>
      </c>
      <c r="O30" s="521" t="s">
        <v>367</v>
      </c>
      <c r="P30" s="521" t="s">
        <v>368</v>
      </c>
      <c r="Q30" s="521" t="s">
        <v>368</v>
      </c>
      <c r="R30" s="525"/>
      <c r="S30" s="132"/>
      <c r="T30" s="132"/>
      <c r="U30" s="132"/>
      <c r="V30" s="132"/>
      <c r="W30" s="132"/>
      <c r="X30" s="132"/>
      <c r="Y30" s="132"/>
      <c r="Z30" s="132"/>
      <c r="AA30" s="132"/>
      <c r="AB30" s="132"/>
      <c r="AC30" s="132"/>
      <c r="AD30" s="132"/>
      <c r="AE30" s="132"/>
      <c r="AF30" s="132"/>
      <c r="AG30" s="132"/>
      <c r="AH30" s="132"/>
      <c r="AI30" s="132"/>
      <c r="AJ30" s="132"/>
      <c r="AK30" s="132"/>
      <c r="AL30" s="132"/>
      <c r="AM30" s="132"/>
      <c r="AN30" s="132"/>
      <c r="AO30" s="132"/>
      <c r="AP30" s="132"/>
      <c r="AQ30" s="132"/>
      <c r="AR30" s="132"/>
      <c r="AS30" s="132"/>
      <c r="AT30" s="132"/>
      <c r="AU30" s="132"/>
      <c r="AV30" s="132"/>
      <c r="AW30" s="132"/>
      <c r="AX30" s="132"/>
      <c r="AY30" s="132"/>
      <c r="AZ30" s="132"/>
      <c r="BA30" s="132"/>
      <c r="BB30" s="132"/>
      <c r="BC30" s="132"/>
      <c r="BD30" s="132"/>
      <c r="BE30" s="132"/>
      <c r="BF30" s="132"/>
      <c r="BG30" s="132"/>
      <c r="BH30" s="132"/>
      <c r="BI30" s="132"/>
      <c r="BJ30" s="263"/>
      <c r="BK30" s="132"/>
      <c r="BL30" s="132"/>
      <c r="BM30" s="132"/>
      <c r="BN30" s="132"/>
      <c r="BO30" s="132"/>
      <c r="BP30" s="132"/>
      <c r="BQ30" s="132"/>
      <c r="BR30" s="132"/>
      <c r="BS30" s="132"/>
      <c r="BT30" s="132"/>
      <c r="BU30" s="132"/>
      <c r="BV30" s="132"/>
      <c r="BW30" s="132"/>
      <c r="BX30" s="132"/>
      <c r="BY30" s="132"/>
      <c r="BZ30" s="132"/>
      <c r="CA30" s="132"/>
      <c r="CB30" s="132"/>
      <c r="CC30" s="132"/>
      <c r="CD30" s="132"/>
      <c r="CE30" s="132"/>
      <c r="CF30" s="132"/>
      <c r="CG30" s="132"/>
      <c r="CH30" s="132"/>
      <c r="CI30" s="132"/>
      <c r="CJ30" s="132"/>
      <c r="CK30" s="132"/>
      <c r="CL30" s="132"/>
      <c r="CM30" s="132"/>
      <c r="CN30" s="132"/>
      <c r="CO30" s="132"/>
      <c r="CP30" s="132"/>
      <c r="CQ30" s="132"/>
      <c r="CR30" s="132"/>
      <c r="CS30" s="132"/>
      <c r="CT30" s="132"/>
      <c r="CU30" s="132"/>
      <c r="CV30" s="132"/>
      <c r="CW30" s="132"/>
      <c r="CX30" s="132"/>
      <c r="CY30" s="132"/>
      <c r="CZ30" s="132"/>
      <c r="DA30" s="132"/>
      <c r="DB30" s="132"/>
      <c r="DC30" s="132"/>
      <c r="DD30" s="132"/>
      <c r="DE30" s="132"/>
      <c r="DF30" s="132"/>
      <c r="DG30" s="132"/>
      <c r="DH30" s="132"/>
      <c r="DI30" s="132"/>
      <c r="DJ30" s="263"/>
      <c r="DK30" s="132"/>
      <c r="DL30" s="132"/>
      <c r="DM30" s="132"/>
      <c r="DN30" s="132"/>
      <c r="DO30" s="132"/>
      <c r="DP30" s="132"/>
      <c r="DQ30" s="132"/>
      <c r="DR30" s="132"/>
      <c r="DS30" s="132"/>
      <c r="DT30" s="132"/>
      <c r="DU30" s="132"/>
      <c r="DV30" s="132"/>
      <c r="DW30" s="132"/>
      <c r="DX30" s="132"/>
      <c r="DY30" s="132"/>
      <c r="DZ30" s="132"/>
      <c r="EA30" s="132"/>
      <c r="EB30" s="132"/>
      <c r="EC30" s="132"/>
      <c r="ED30" s="132"/>
      <c r="EE30" s="132"/>
      <c r="EF30" s="132"/>
      <c r="EG30" s="132"/>
      <c r="EH30" s="132"/>
      <c r="EI30" s="132"/>
      <c r="EJ30" s="132"/>
      <c r="EK30" s="132"/>
      <c r="EL30" s="132"/>
      <c r="EM30" s="132"/>
      <c r="EN30" s="132"/>
      <c r="EO30" s="132"/>
      <c r="EP30" s="132"/>
      <c r="EQ30" s="132"/>
      <c r="ER30" s="132"/>
      <c r="ES30" s="132"/>
      <c r="ET30" s="132"/>
      <c r="EU30" s="132"/>
      <c r="EV30" s="132"/>
      <c r="EW30" s="132"/>
      <c r="EX30" s="132"/>
      <c r="EY30" s="132"/>
      <c r="EZ30" s="132"/>
      <c r="FA30" s="132"/>
      <c r="FB30" s="132"/>
      <c r="FC30" s="132"/>
      <c r="FD30" s="132"/>
      <c r="FE30" s="132"/>
      <c r="FF30" s="132"/>
      <c r="FG30" s="132"/>
      <c r="FH30" s="132"/>
      <c r="FI30" s="132"/>
      <c r="FJ30" s="132"/>
      <c r="FK30" s="132"/>
      <c r="FL30" s="132"/>
      <c r="FM30" s="132"/>
      <c r="FN30" s="132"/>
      <c r="FO30" s="132"/>
      <c r="FP30" s="132"/>
      <c r="FQ30" s="132"/>
      <c r="FR30" s="132"/>
      <c r="FS30" s="132"/>
      <c r="FT30" s="132"/>
      <c r="FU30" s="132"/>
      <c r="FV30" s="132"/>
      <c r="FW30" s="132"/>
      <c r="FX30" s="132"/>
      <c r="FY30" s="132"/>
      <c r="FZ30" s="132"/>
      <c r="GA30" s="132"/>
      <c r="GB30" s="132"/>
      <c r="GC30" s="132"/>
      <c r="GD30" s="132"/>
      <c r="GE30" s="132"/>
      <c r="GF30" s="132"/>
      <c r="GG30" s="132"/>
      <c r="GH30" s="132"/>
      <c r="GI30" s="132"/>
      <c r="GJ30" s="132"/>
      <c r="GK30" s="132"/>
      <c r="GL30" s="132"/>
      <c r="GM30" s="132"/>
      <c r="GN30" s="132"/>
      <c r="GO30" s="132"/>
      <c r="GP30" s="132"/>
      <c r="GQ30" s="132"/>
      <c r="GR30" s="132"/>
      <c r="GS30" s="132"/>
      <c r="GT30" s="132"/>
      <c r="GU30" s="132"/>
      <c r="GV30" s="132"/>
      <c r="GW30" s="132"/>
      <c r="GX30" s="132"/>
      <c r="GY30" s="132"/>
      <c r="GZ30" s="132"/>
      <c r="HA30" s="132"/>
      <c r="HB30" s="132"/>
      <c r="HC30" s="132"/>
      <c r="HD30" s="132"/>
      <c r="HE30" s="132"/>
      <c r="HF30" s="132"/>
      <c r="HG30" s="132"/>
      <c r="HH30" s="132"/>
      <c r="HI30" s="132"/>
      <c r="HJ30" s="132"/>
      <c r="HK30" s="132"/>
      <c r="HL30" s="132"/>
      <c r="HM30" s="132"/>
      <c r="HN30" s="132"/>
      <c r="HO30" s="132"/>
      <c r="HP30" s="132"/>
      <c r="HQ30" s="132"/>
      <c r="HR30" s="132"/>
      <c r="HS30" s="132"/>
      <c r="HT30" s="132"/>
      <c r="HU30" s="132"/>
      <c r="HV30" s="132"/>
      <c r="HW30" s="132"/>
      <c r="HX30" s="132"/>
      <c r="HY30" s="132"/>
      <c r="HZ30" s="132"/>
      <c r="IA30" s="132"/>
      <c r="IB30" s="132"/>
      <c r="IC30" s="132"/>
      <c r="ID30" s="132"/>
      <c r="IE30" s="132"/>
      <c r="IF30" s="132"/>
      <c r="IG30" s="132"/>
      <c r="IH30" s="132"/>
      <c r="II30" s="132"/>
      <c r="IJ30" s="132"/>
      <c r="IK30" s="132"/>
      <c r="IL30" s="132"/>
      <c r="IM30" s="132"/>
      <c r="IN30" s="132"/>
      <c r="IO30" s="132"/>
      <c r="IP30" s="132"/>
      <c r="IQ30" s="132"/>
      <c r="IR30" s="132"/>
      <c r="IS30" s="132"/>
      <c r="IT30" s="132"/>
      <c r="IU30" s="132"/>
      <c r="IV30" s="132"/>
      <c r="IW30" s="132"/>
      <c r="IX30" s="132"/>
      <c r="IY30" s="132"/>
      <c r="IZ30" s="132"/>
      <c r="JA30" s="132"/>
      <c r="JB30" s="132"/>
      <c r="JC30" s="132"/>
      <c r="JD30" s="132"/>
      <c r="JE30" s="132"/>
      <c r="JF30" s="132"/>
      <c r="JG30" s="132"/>
      <c r="JH30" s="132"/>
      <c r="JI30" s="132"/>
      <c r="JJ30" s="132"/>
      <c r="JK30" s="132"/>
      <c r="JL30" s="132"/>
      <c r="JM30" s="132"/>
      <c r="JN30" s="132"/>
      <c r="JO30" s="132"/>
      <c r="JP30" s="132"/>
      <c r="JQ30" s="132"/>
      <c r="JR30" s="132"/>
      <c r="JS30" s="132"/>
      <c r="JT30" s="132"/>
      <c r="JU30" s="132"/>
      <c r="JV30" s="132"/>
      <c r="JW30" s="132"/>
      <c r="JX30" s="132"/>
      <c r="JY30" s="132"/>
      <c r="JZ30" s="132"/>
      <c r="KA30" s="132"/>
      <c r="KB30" s="132"/>
      <c r="KC30" s="132"/>
      <c r="KD30" s="132"/>
      <c r="KE30" s="132"/>
      <c r="KF30" s="132"/>
      <c r="KG30" s="132"/>
      <c r="KH30" s="132"/>
      <c r="KI30" s="132"/>
      <c r="KJ30" s="132"/>
      <c r="KK30" s="132"/>
      <c r="KL30" s="132"/>
      <c r="KM30" s="132"/>
      <c r="KN30" s="132"/>
      <c r="KO30" s="132"/>
      <c r="KP30" s="132"/>
      <c r="KQ30" s="132"/>
      <c r="KR30" s="132"/>
      <c r="KS30" s="132"/>
      <c r="KT30" s="132"/>
      <c r="KU30" s="132"/>
      <c r="KV30" s="132"/>
      <c r="KW30" s="132"/>
      <c r="KX30" s="132"/>
      <c r="KY30" s="132"/>
      <c r="KZ30" s="132"/>
      <c r="LA30" s="132"/>
      <c r="LB30" s="132"/>
      <c r="LC30" s="132"/>
      <c r="LD30" s="132"/>
      <c r="LE30" s="132"/>
      <c r="LF30" s="132"/>
      <c r="LG30" s="132"/>
      <c r="LH30" s="132"/>
      <c r="LI30" s="132"/>
      <c r="LJ30" s="132"/>
      <c r="LK30" s="132"/>
      <c r="LL30" s="132"/>
      <c r="LM30" s="132"/>
      <c r="LN30" s="132"/>
      <c r="LO30" s="132"/>
      <c r="LP30" s="132"/>
      <c r="LQ30" s="132"/>
      <c r="LR30" s="132"/>
      <c r="LS30" s="132"/>
      <c r="LT30" s="132"/>
      <c r="LU30" s="132"/>
      <c r="LV30" s="132"/>
      <c r="LW30" s="132"/>
      <c r="LX30" s="132"/>
      <c r="LY30" s="132"/>
      <c r="LZ30" s="132"/>
      <c r="MA30" s="132"/>
      <c r="MB30" s="132"/>
      <c r="MC30" s="132"/>
      <c r="MD30" s="132"/>
      <c r="ME30" s="132"/>
      <c r="MF30" s="132"/>
      <c r="MG30" s="132"/>
      <c r="MH30" s="132"/>
      <c r="MI30" s="132"/>
      <c r="MJ30" s="132"/>
      <c r="MK30" s="132"/>
      <c r="ML30" s="132"/>
      <c r="MM30" s="132"/>
      <c r="MN30" s="132"/>
      <c r="MO30" s="132"/>
      <c r="MP30" s="132"/>
      <c r="MQ30" s="132"/>
      <c r="MR30" s="132"/>
      <c r="MS30" s="132"/>
      <c r="MT30" s="132"/>
      <c r="MU30" s="132"/>
      <c r="MV30" s="132"/>
      <c r="MW30" s="132"/>
      <c r="MX30" s="132"/>
      <c r="MY30" s="132"/>
      <c r="MZ30" s="132"/>
      <c r="NA30" s="132"/>
      <c r="NB30" s="132"/>
      <c r="NC30" s="132"/>
      <c r="ND30" s="132"/>
      <c r="NE30" s="132"/>
      <c r="NF30" s="132"/>
      <c r="NG30" s="132"/>
      <c r="NH30" s="132"/>
      <c r="NI30" s="132"/>
      <c r="NJ30" s="132"/>
      <c r="NK30" s="132"/>
      <c r="NL30" s="132"/>
      <c r="NM30" s="132"/>
      <c r="NN30" s="132"/>
      <c r="NO30" s="132"/>
      <c r="NP30" s="132"/>
      <c r="NQ30" s="132"/>
      <c r="NR30" s="132"/>
      <c r="NS30" s="132"/>
      <c r="NT30" s="132"/>
      <c r="NU30" s="132"/>
      <c r="NV30" s="132"/>
      <c r="NW30" s="132"/>
      <c r="NX30" s="132"/>
      <c r="NY30" s="132"/>
      <c r="NZ30" s="132"/>
      <c r="OA30" s="132"/>
      <c r="OB30" s="132"/>
      <c r="OC30" s="132"/>
      <c r="OD30" s="132"/>
      <c r="OE30" s="132"/>
      <c r="OF30" s="132"/>
      <c r="OG30" s="132"/>
      <c r="OH30" s="132"/>
      <c r="OI30" s="132"/>
      <c r="OJ30" s="132"/>
      <c r="OK30" s="132"/>
      <c r="OL30" s="132"/>
      <c r="OM30" s="132"/>
      <c r="ON30" s="132"/>
      <c r="OO30" s="132"/>
      <c r="OP30" s="132"/>
      <c r="OQ30" s="132"/>
      <c r="OR30" s="132"/>
      <c r="OS30" s="132"/>
      <c r="OT30" s="132"/>
      <c r="OU30" s="132"/>
      <c r="OV30" s="132"/>
      <c r="OW30" s="132"/>
      <c r="OX30" s="132"/>
      <c r="OY30" s="132"/>
      <c r="OZ30" s="132"/>
      <c r="PA30" s="132"/>
      <c r="PB30" s="132"/>
      <c r="PC30" s="132"/>
      <c r="PD30" s="132"/>
      <c r="PE30" s="132"/>
      <c r="PF30" s="132"/>
      <c r="PG30" s="132"/>
      <c r="PH30" s="132"/>
      <c r="PI30" s="132"/>
      <c r="PJ30" s="132"/>
      <c r="PK30" s="132"/>
      <c r="PL30" s="132"/>
      <c r="PM30" s="132"/>
      <c r="PN30" s="132"/>
      <c r="PO30" s="132"/>
      <c r="PP30" s="132"/>
      <c r="PQ30" s="132"/>
      <c r="PR30" s="132"/>
      <c r="PS30" s="132"/>
      <c r="PT30" s="132"/>
      <c r="PU30" s="132"/>
      <c r="PV30" s="132"/>
      <c r="PW30" s="132"/>
      <c r="PX30" s="132"/>
      <c r="PY30" s="132"/>
      <c r="PZ30" s="132"/>
      <c r="QA30" s="132"/>
      <c r="QB30" s="132"/>
      <c r="QC30" s="132"/>
      <c r="QD30" s="132"/>
      <c r="QE30" s="132"/>
      <c r="QF30" s="132"/>
      <c r="QG30" s="132"/>
      <c r="QH30" s="132"/>
      <c r="QI30" s="132"/>
      <c r="QJ30" s="132"/>
      <c r="QK30" s="132"/>
      <c r="QL30" s="132"/>
      <c r="QM30" s="132"/>
      <c r="QN30" s="132"/>
      <c r="QO30" s="132"/>
      <c r="QP30" s="132"/>
      <c r="QQ30" s="132"/>
      <c r="QR30" s="132"/>
      <c r="QS30" s="132"/>
      <c r="QT30" s="132"/>
      <c r="QU30" s="132"/>
      <c r="QV30" s="132"/>
      <c r="QW30" s="132"/>
      <c r="QX30" s="132"/>
      <c r="QY30" s="132"/>
      <c r="QZ30" s="132"/>
      <c r="RA30" s="132"/>
      <c r="RB30" s="132"/>
      <c r="RC30" s="132"/>
      <c r="RD30" s="132"/>
      <c r="RE30" s="132"/>
      <c r="RF30" s="132"/>
      <c r="RG30" s="132"/>
      <c r="RH30" s="132"/>
      <c r="RI30" s="132"/>
      <c r="RJ30" s="132"/>
      <c r="RK30" s="132"/>
      <c r="RL30" s="132"/>
      <c r="RM30" s="132"/>
      <c r="RN30" s="132"/>
      <c r="RO30" s="132"/>
      <c r="RP30" s="132"/>
      <c r="RQ30" s="132"/>
      <c r="RR30" s="132"/>
      <c r="RS30" s="132"/>
      <c r="RT30" s="132"/>
      <c r="RU30" s="132"/>
      <c r="RV30" s="132"/>
      <c r="RW30" s="132"/>
      <c r="RX30" s="132"/>
      <c r="RY30" s="132"/>
      <c r="RZ30" s="132"/>
      <c r="SA30" s="132"/>
      <c r="SB30" s="132"/>
      <c r="SC30" s="132"/>
      <c r="SD30" s="132"/>
      <c r="SE30" s="132"/>
      <c r="SF30" s="132"/>
      <c r="SG30" s="132"/>
      <c r="SH30" s="132"/>
      <c r="SI30" s="132"/>
      <c r="SJ30" s="132"/>
      <c r="SK30" s="132"/>
      <c r="SL30" s="132"/>
      <c r="SM30" s="132"/>
      <c r="SN30" s="132"/>
      <c r="SO30" s="132"/>
      <c r="SP30" s="132"/>
      <c r="SQ30" s="132"/>
      <c r="SR30" s="132"/>
      <c r="SS30" s="132"/>
      <c r="ST30" s="132"/>
      <c r="SU30" s="132"/>
      <c r="SV30" s="132"/>
      <c r="SW30" s="132"/>
      <c r="SX30" s="132"/>
      <c r="SY30" s="132"/>
      <c r="SZ30" s="132"/>
      <c r="TA30" s="132"/>
      <c r="TB30" s="132"/>
      <c r="TC30" s="132"/>
      <c r="TD30" s="132"/>
      <c r="TE30" s="132"/>
      <c r="TF30" s="132"/>
      <c r="TG30" s="132"/>
      <c r="TH30" s="132"/>
      <c r="TI30" s="132"/>
      <c r="TJ30" s="132"/>
      <c r="TK30" s="132"/>
      <c r="TL30" s="132"/>
      <c r="TM30" s="132"/>
      <c r="TN30" s="132"/>
      <c r="TO30" s="132"/>
      <c r="TP30" s="132"/>
      <c r="TQ30" s="132"/>
      <c r="TR30" s="132"/>
      <c r="TS30" s="132"/>
      <c r="TT30" s="132"/>
      <c r="TU30" s="132"/>
      <c r="TV30" s="132"/>
      <c r="TW30" s="132"/>
      <c r="TX30" s="132"/>
      <c r="TY30" s="132"/>
      <c r="TZ30" s="132"/>
      <c r="UA30" s="132"/>
      <c r="UB30" s="132"/>
      <c r="UC30" s="132"/>
      <c r="UD30" s="132"/>
      <c r="UE30" s="132"/>
      <c r="UF30" s="132"/>
      <c r="UG30" s="132"/>
      <c r="UH30" s="132"/>
      <c r="UI30" s="132"/>
      <c r="UJ30" s="132"/>
      <c r="UK30" s="132"/>
      <c r="UL30" s="132"/>
      <c r="UM30" s="132"/>
      <c r="UN30" s="132"/>
      <c r="UO30" s="132"/>
      <c r="UP30" s="132"/>
      <c r="UQ30" s="132"/>
      <c r="UR30" s="132"/>
      <c r="US30" s="132"/>
      <c r="UT30" s="132"/>
      <c r="UU30" s="132"/>
      <c r="UV30" s="132"/>
      <c r="UW30" s="132"/>
      <c r="UX30" s="132"/>
      <c r="UY30" s="132"/>
      <c r="UZ30" s="132"/>
      <c r="VA30" s="132"/>
      <c r="VB30" s="132"/>
      <c r="VC30" s="132"/>
      <c r="VD30" s="132"/>
      <c r="VE30" s="132"/>
      <c r="VF30" s="132"/>
      <c r="VG30" s="132"/>
      <c r="VH30" s="132"/>
      <c r="VI30" s="132"/>
      <c r="VJ30" s="132"/>
      <c r="VK30" s="132"/>
      <c r="VL30" s="132"/>
      <c r="VM30" s="132"/>
      <c r="VN30" s="132"/>
      <c r="VO30" s="132"/>
      <c r="VP30" s="132"/>
      <c r="VQ30" s="132"/>
      <c r="VR30" s="132"/>
      <c r="VS30" s="132"/>
      <c r="VT30" s="132"/>
      <c r="VU30" s="132"/>
      <c r="VV30" s="132"/>
      <c r="VW30" s="132"/>
      <c r="VX30" s="132"/>
      <c r="VY30" s="132"/>
      <c r="VZ30" s="132"/>
      <c r="WA30" s="132"/>
      <c r="WB30" s="132"/>
      <c r="WC30" s="132"/>
      <c r="WD30" s="132"/>
      <c r="WE30" s="132"/>
      <c r="WF30" s="132"/>
      <c r="WG30" s="132"/>
      <c r="WH30" s="132"/>
      <c r="WI30" s="132"/>
      <c r="WJ30" s="132"/>
      <c r="WK30" s="132"/>
      <c r="WL30" s="132"/>
      <c r="WM30" s="132"/>
      <c r="WN30" s="132"/>
      <c r="WO30" s="132"/>
      <c r="WP30" s="132"/>
      <c r="WQ30" s="132"/>
      <c r="WR30" s="132"/>
      <c r="WS30" s="132"/>
      <c r="WT30" s="132"/>
      <c r="WU30" s="132"/>
      <c r="WV30" s="132"/>
      <c r="WW30" s="132"/>
      <c r="WX30" s="132"/>
      <c r="WY30" s="132"/>
      <c r="WZ30" s="132"/>
      <c r="XA30" s="132"/>
      <c r="XB30" s="132"/>
      <c r="XC30" s="132"/>
      <c r="XD30" s="132"/>
      <c r="XE30" s="132"/>
      <c r="XF30" s="132"/>
      <c r="XG30" s="132"/>
      <c r="XH30" s="132"/>
      <c r="XI30" s="132"/>
      <c r="XJ30" s="132"/>
      <c r="XK30" s="132"/>
      <c r="XL30" s="132"/>
      <c r="XM30" s="132"/>
      <c r="XN30" s="132"/>
      <c r="XO30" s="132"/>
      <c r="XP30" s="132"/>
      <c r="XQ30" s="132"/>
      <c r="XR30" s="132"/>
      <c r="XS30" s="132"/>
      <c r="XT30" s="132"/>
      <c r="XU30" s="132"/>
      <c r="XV30" s="132"/>
      <c r="XW30" s="132"/>
      <c r="XX30" s="132"/>
      <c r="XY30" s="132"/>
      <c r="XZ30" s="132"/>
      <c r="YA30" s="132"/>
      <c r="YB30" s="132"/>
      <c r="YC30" s="132"/>
      <c r="YD30" s="132"/>
      <c r="YE30" s="132"/>
      <c r="YF30" s="132"/>
      <c r="YG30" s="132"/>
      <c r="YH30" s="132"/>
      <c r="YI30" s="132"/>
      <c r="YJ30" s="132"/>
      <c r="YK30" s="132"/>
      <c r="YL30" s="132"/>
      <c r="YM30" s="132"/>
      <c r="YN30" s="132"/>
      <c r="YO30" s="132"/>
      <c r="YP30" s="132"/>
      <c r="YQ30" s="132"/>
      <c r="YR30" s="132"/>
      <c r="YS30" s="132"/>
      <c r="YT30" s="132"/>
      <c r="YU30" s="132"/>
      <c r="YV30" s="132"/>
      <c r="YW30" s="132"/>
      <c r="YX30" s="132"/>
      <c r="YY30" s="132"/>
      <c r="YZ30" s="132"/>
      <c r="ZA30" s="132"/>
      <c r="ZB30" s="132"/>
      <c r="ZC30" s="132"/>
      <c r="ZD30" s="132"/>
      <c r="ZE30" s="132"/>
      <c r="ZF30" s="132"/>
      <c r="ZG30" s="132"/>
      <c r="ZH30" s="132"/>
      <c r="ZI30" s="132"/>
      <c r="ZJ30" s="132"/>
      <c r="ZK30" s="132"/>
      <c r="ZL30" s="132"/>
      <c r="ZM30" s="132"/>
      <c r="ZN30" s="132"/>
      <c r="ZO30" s="132"/>
      <c r="ZP30" s="132"/>
      <c r="ZQ30" s="132"/>
      <c r="ZR30" s="132"/>
      <c r="ZS30" s="132"/>
      <c r="ZT30" s="132"/>
      <c r="ZU30" s="132"/>
      <c r="ZV30" s="132"/>
      <c r="ZW30" s="132"/>
      <c r="ZX30" s="132"/>
      <c r="ZY30" s="132"/>
      <c r="ZZ30" s="132"/>
      <c r="AAA30" s="132"/>
      <c r="AAB30" s="132"/>
      <c r="AAC30" s="132"/>
      <c r="AAD30" s="132"/>
      <c r="AAE30" s="132"/>
      <c r="AAF30" s="132"/>
      <c r="AAG30" s="132"/>
      <c r="AAH30" s="132"/>
      <c r="AAI30" s="132"/>
      <c r="AAJ30" s="132"/>
      <c r="AAK30" s="132"/>
      <c r="AAL30" s="132"/>
      <c r="AAM30" s="132"/>
      <c r="AAN30" s="132"/>
      <c r="AAO30" s="132"/>
      <c r="AAP30" s="132"/>
      <c r="AAQ30" s="132"/>
      <c r="AAR30" s="132"/>
      <c r="AAS30" s="132"/>
      <c r="AAT30" s="132"/>
      <c r="AAU30" s="132"/>
      <c r="AAV30" s="132"/>
      <c r="AAW30" s="132"/>
      <c r="AAX30" s="132"/>
    </row>
    <row r="31" spans="1:726" s="129" customFormat="1" ht="84.95" customHeight="1" thickBot="1">
      <c r="A31" s="520">
        <v>27</v>
      </c>
      <c r="B31" s="520"/>
      <c r="C31" s="521" t="s">
        <v>162</v>
      </c>
      <c r="D31" s="521"/>
      <c r="E31" s="522"/>
      <c r="F31" s="522"/>
      <c r="G31" s="522"/>
      <c r="H31" s="523"/>
      <c r="I31" s="520"/>
      <c r="J31" s="521"/>
      <c r="K31" s="524"/>
      <c r="L31" s="521" t="s">
        <v>268</v>
      </c>
      <c r="M31" s="521" t="s">
        <v>369</v>
      </c>
      <c r="N31" s="521" t="s">
        <v>367</v>
      </c>
      <c r="O31" s="521" t="s">
        <v>367</v>
      </c>
      <c r="P31" s="521" t="s">
        <v>368</v>
      </c>
      <c r="Q31" s="521" t="s">
        <v>368</v>
      </c>
      <c r="R31" s="525"/>
      <c r="S31" s="132"/>
      <c r="T31" s="132"/>
      <c r="U31" s="132"/>
      <c r="V31" s="132"/>
      <c r="W31" s="132"/>
      <c r="X31" s="132"/>
      <c r="Y31" s="132"/>
      <c r="Z31" s="132"/>
      <c r="AA31" s="132"/>
      <c r="AB31" s="132"/>
      <c r="AC31" s="132"/>
      <c r="AD31" s="132"/>
      <c r="AE31" s="132"/>
      <c r="AF31" s="132"/>
      <c r="AG31" s="132"/>
      <c r="AH31" s="132"/>
      <c r="AI31" s="132"/>
      <c r="AJ31" s="132"/>
      <c r="AK31" s="132"/>
      <c r="AL31" s="132"/>
      <c r="AM31" s="132"/>
      <c r="AN31" s="132"/>
      <c r="AO31" s="132"/>
      <c r="AP31" s="132"/>
      <c r="AQ31" s="132"/>
      <c r="AR31" s="132"/>
      <c r="AS31" s="132"/>
      <c r="AT31" s="132"/>
      <c r="AU31" s="132"/>
      <c r="AV31" s="132"/>
      <c r="AW31" s="132"/>
      <c r="AX31" s="132"/>
      <c r="AY31" s="132"/>
      <c r="AZ31" s="132"/>
      <c r="BA31" s="132"/>
      <c r="BB31" s="132"/>
      <c r="BC31" s="132"/>
      <c r="BD31" s="132"/>
      <c r="BE31" s="132"/>
      <c r="BF31" s="132"/>
      <c r="BG31" s="132"/>
      <c r="BH31" s="132"/>
      <c r="BI31" s="132"/>
      <c r="BJ31" s="263"/>
      <c r="BK31" s="132"/>
      <c r="BL31" s="132"/>
      <c r="BM31" s="132"/>
      <c r="BN31" s="132"/>
      <c r="BO31" s="132"/>
      <c r="BP31" s="132"/>
      <c r="BQ31" s="132"/>
      <c r="BR31" s="132"/>
      <c r="BS31" s="132"/>
      <c r="BT31" s="132"/>
      <c r="BU31" s="132"/>
      <c r="BV31" s="132"/>
      <c r="BW31" s="132"/>
      <c r="BX31" s="132"/>
      <c r="BY31" s="132"/>
      <c r="BZ31" s="132"/>
      <c r="CA31" s="132"/>
      <c r="CB31" s="132"/>
      <c r="CC31" s="132"/>
      <c r="CD31" s="132"/>
      <c r="CE31" s="132"/>
      <c r="CF31" s="132"/>
      <c r="CG31" s="132"/>
      <c r="CH31" s="132"/>
      <c r="CI31" s="132"/>
      <c r="CJ31" s="132"/>
      <c r="CK31" s="132"/>
      <c r="CL31" s="132"/>
      <c r="CM31" s="132"/>
      <c r="CN31" s="132"/>
      <c r="CO31" s="132"/>
      <c r="CP31" s="132"/>
      <c r="CQ31" s="132"/>
      <c r="CR31" s="132"/>
      <c r="CS31" s="132"/>
      <c r="CT31" s="132"/>
      <c r="CU31" s="132"/>
      <c r="CV31" s="132"/>
      <c r="CW31" s="132"/>
      <c r="CX31" s="132"/>
      <c r="CY31" s="132"/>
      <c r="CZ31" s="132"/>
      <c r="DA31" s="132"/>
      <c r="DB31" s="132"/>
      <c r="DC31" s="132"/>
      <c r="DD31" s="132"/>
      <c r="DE31" s="132"/>
      <c r="DF31" s="132"/>
      <c r="DG31" s="132"/>
      <c r="DH31" s="132"/>
      <c r="DI31" s="132"/>
      <c r="DJ31" s="263"/>
      <c r="DK31" s="132"/>
      <c r="DL31" s="132"/>
      <c r="DM31" s="132"/>
      <c r="DN31" s="132"/>
      <c r="DO31" s="132"/>
      <c r="DP31" s="132"/>
      <c r="DQ31" s="132"/>
      <c r="DR31" s="132"/>
      <c r="DS31" s="132"/>
      <c r="DT31" s="132"/>
      <c r="DU31" s="132"/>
      <c r="DV31" s="132"/>
      <c r="DW31" s="132"/>
      <c r="DX31" s="132"/>
      <c r="DY31" s="132"/>
      <c r="DZ31" s="132"/>
      <c r="EA31" s="132"/>
      <c r="EB31" s="132"/>
      <c r="EC31" s="132"/>
      <c r="ED31" s="132"/>
      <c r="EE31" s="132"/>
      <c r="EF31" s="132"/>
      <c r="EG31" s="132"/>
      <c r="EH31" s="132"/>
      <c r="EI31" s="132"/>
      <c r="EJ31" s="132"/>
      <c r="EK31" s="132"/>
      <c r="EL31" s="132"/>
      <c r="EM31" s="132"/>
      <c r="EN31" s="132"/>
      <c r="EO31" s="132"/>
      <c r="EP31" s="132"/>
      <c r="EQ31" s="132"/>
      <c r="ER31" s="132"/>
      <c r="ES31" s="132"/>
      <c r="ET31" s="132"/>
      <c r="EU31" s="132"/>
      <c r="EV31" s="132"/>
      <c r="EW31" s="132"/>
      <c r="EX31" s="132"/>
      <c r="EY31" s="132"/>
      <c r="EZ31" s="132"/>
      <c r="FA31" s="132"/>
      <c r="FB31" s="132"/>
      <c r="FC31" s="132"/>
      <c r="FD31" s="132"/>
      <c r="FE31" s="132"/>
      <c r="FF31" s="132"/>
      <c r="FG31" s="132"/>
      <c r="FH31" s="132"/>
      <c r="FI31" s="132"/>
      <c r="FJ31" s="132"/>
      <c r="FK31" s="132"/>
      <c r="FL31" s="132"/>
      <c r="FM31" s="132"/>
      <c r="FN31" s="132"/>
      <c r="FO31" s="132"/>
      <c r="FP31" s="132"/>
      <c r="FQ31" s="132"/>
      <c r="FR31" s="132"/>
      <c r="FS31" s="132"/>
      <c r="FT31" s="132"/>
      <c r="FU31" s="132"/>
      <c r="FV31" s="132"/>
      <c r="FW31" s="132"/>
      <c r="FX31" s="132"/>
      <c r="FY31" s="132"/>
      <c r="FZ31" s="132"/>
      <c r="GA31" s="132"/>
      <c r="GB31" s="132"/>
      <c r="GC31" s="132"/>
      <c r="GD31" s="132"/>
      <c r="GE31" s="132"/>
      <c r="GF31" s="132"/>
      <c r="GG31" s="132"/>
      <c r="GH31" s="132"/>
      <c r="GI31" s="132"/>
      <c r="GJ31" s="132"/>
      <c r="GK31" s="132"/>
      <c r="GL31" s="132"/>
      <c r="GM31" s="132"/>
      <c r="GN31" s="132"/>
      <c r="GO31" s="132"/>
      <c r="GP31" s="132"/>
      <c r="GQ31" s="132"/>
      <c r="GR31" s="132"/>
      <c r="GS31" s="132"/>
      <c r="GT31" s="132"/>
      <c r="GU31" s="132"/>
      <c r="GV31" s="132"/>
      <c r="GW31" s="132"/>
      <c r="GX31" s="132"/>
      <c r="GY31" s="132"/>
      <c r="GZ31" s="132"/>
      <c r="HA31" s="132"/>
      <c r="HB31" s="132"/>
      <c r="HC31" s="132"/>
      <c r="HD31" s="132"/>
      <c r="HE31" s="132"/>
      <c r="HF31" s="132"/>
      <c r="HG31" s="132"/>
      <c r="HH31" s="132"/>
      <c r="HI31" s="132"/>
      <c r="HJ31" s="132"/>
      <c r="HK31" s="132"/>
      <c r="HL31" s="132"/>
      <c r="HM31" s="132"/>
      <c r="HN31" s="132"/>
      <c r="HO31" s="132"/>
      <c r="HP31" s="132"/>
      <c r="HQ31" s="132"/>
      <c r="HR31" s="132"/>
      <c r="HS31" s="132"/>
      <c r="HT31" s="132"/>
      <c r="HU31" s="132"/>
      <c r="HV31" s="132"/>
      <c r="HW31" s="132"/>
      <c r="HX31" s="132"/>
      <c r="HY31" s="132"/>
      <c r="HZ31" s="132"/>
      <c r="IA31" s="132"/>
      <c r="IB31" s="132"/>
      <c r="IC31" s="132"/>
      <c r="ID31" s="132"/>
      <c r="IE31" s="132"/>
      <c r="IF31" s="132"/>
      <c r="IG31" s="132"/>
      <c r="IH31" s="132"/>
      <c r="II31" s="132"/>
      <c r="IJ31" s="132"/>
      <c r="IK31" s="132"/>
      <c r="IL31" s="132"/>
      <c r="IM31" s="132"/>
      <c r="IN31" s="132"/>
      <c r="IO31" s="132"/>
      <c r="IP31" s="132"/>
      <c r="IQ31" s="132"/>
      <c r="IR31" s="132"/>
      <c r="IS31" s="132"/>
      <c r="IT31" s="132"/>
      <c r="IU31" s="132"/>
      <c r="IV31" s="132"/>
      <c r="IW31" s="132"/>
      <c r="IX31" s="132"/>
      <c r="IY31" s="132"/>
      <c r="IZ31" s="132"/>
      <c r="JA31" s="132"/>
      <c r="JB31" s="132"/>
      <c r="JC31" s="132"/>
      <c r="JD31" s="132"/>
      <c r="JE31" s="132"/>
      <c r="JF31" s="132"/>
      <c r="JG31" s="132"/>
      <c r="JH31" s="132"/>
      <c r="JI31" s="132"/>
      <c r="JJ31" s="132"/>
      <c r="JK31" s="132"/>
      <c r="JL31" s="132"/>
      <c r="JM31" s="132"/>
      <c r="JN31" s="132"/>
      <c r="JO31" s="132"/>
      <c r="JP31" s="132"/>
      <c r="JQ31" s="132"/>
      <c r="JR31" s="132"/>
      <c r="JS31" s="132"/>
      <c r="JT31" s="132"/>
      <c r="JU31" s="132"/>
      <c r="JV31" s="132"/>
      <c r="JW31" s="132"/>
      <c r="JX31" s="132"/>
      <c r="JY31" s="132"/>
      <c r="JZ31" s="132"/>
      <c r="KA31" s="132"/>
      <c r="KB31" s="132"/>
      <c r="KC31" s="132"/>
      <c r="KD31" s="132"/>
      <c r="KE31" s="132"/>
      <c r="KF31" s="132"/>
      <c r="KG31" s="132"/>
      <c r="KH31" s="132"/>
      <c r="KI31" s="132"/>
      <c r="KJ31" s="132"/>
      <c r="KK31" s="132"/>
      <c r="KL31" s="132"/>
      <c r="KM31" s="132"/>
      <c r="KN31" s="132"/>
      <c r="KO31" s="132"/>
      <c r="KP31" s="132"/>
      <c r="KQ31" s="132"/>
      <c r="KR31" s="132"/>
      <c r="KS31" s="132"/>
      <c r="KT31" s="132"/>
      <c r="KU31" s="132"/>
      <c r="KV31" s="132"/>
      <c r="KW31" s="132"/>
      <c r="KX31" s="132"/>
      <c r="KY31" s="132"/>
      <c r="KZ31" s="132"/>
      <c r="LA31" s="132"/>
      <c r="LB31" s="132"/>
      <c r="LC31" s="132"/>
      <c r="LD31" s="132"/>
      <c r="LE31" s="132"/>
      <c r="LF31" s="132"/>
      <c r="LG31" s="132"/>
      <c r="LH31" s="132"/>
      <c r="LI31" s="132"/>
      <c r="LJ31" s="132"/>
      <c r="LK31" s="132"/>
      <c r="LL31" s="132"/>
      <c r="LM31" s="132"/>
      <c r="LN31" s="132"/>
      <c r="LO31" s="132"/>
      <c r="LP31" s="132"/>
      <c r="LQ31" s="132"/>
      <c r="LR31" s="132"/>
      <c r="LS31" s="132"/>
      <c r="LT31" s="132"/>
      <c r="LU31" s="132"/>
      <c r="LV31" s="132"/>
      <c r="LW31" s="132"/>
      <c r="LX31" s="132"/>
      <c r="LY31" s="132"/>
      <c r="LZ31" s="132"/>
      <c r="MA31" s="132"/>
      <c r="MB31" s="132"/>
      <c r="MC31" s="132"/>
      <c r="MD31" s="132"/>
      <c r="ME31" s="132"/>
      <c r="MF31" s="132"/>
      <c r="MG31" s="132"/>
      <c r="MH31" s="132"/>
      <c r="MI31" s="132"/>
      <c r="MJ31" s="132"/>
      <c r="MK31" s="132"/>
      <c r="ML31" s="132"/>
      <c r="MM31" s="132"/>
      <c r="MN31" s="132"/>
      <c r="MO31" s="132"/>
      <c r="MP31" s="132"/>
      <c r="MQ31" s="132"/>
      <c r="MR31" s="132"/>
      <c r="MS31" s="132"/>
      <c r="MT31" s="132"/>
      <c r="MU31" s="132"/>
      <c r="MV31" s="132"/>
      <c r="MW31" s="132"/>
      <c r="MX31" s="132"/>
      <c r="MY31" s="132"/>
      <c r="MZ31" s="132"/>
      <c r="NA31" s="132"/>
      <c r="NB31" s="132"/>
      <c r="NC31" s="132"/>
      <c r="ND31" s="132"/>
      <c r="NE31" s="132"/>
      <c r="NF31" s="132"/>
      <c r="NG31" s="132"/>
      <c r="NH31" s="132"/>
      <c r="NI31" s="132"/>
      <c r="NJ31" s="132"/>
      <c r="NK31" s="132"/>
      <c r="NL31" s="132"/>
      <c r="NM31" s="132"/>
      <c r="NN31" s="132"/>
      <c r="NO31" s="132"/>
      <c r="NP31" s="132"/>
      <c r="NQ31" s="132"/>
      <c r="NR31" s="132"/>
      <c r="NS31" s="132"/>
      <c r="NT31" s="132"/>
      <c r="NU31" s="132"/>
      <c r="NV31" s="132"/>
      <c r="NW31" s="132"/>
      <c r="NX31" s="132"/>
      <c r="NY31" s="132"/>
      <c r="NZ31" s="132"/>
      <c r="OA31" s="132"/>
      <c r="OB31" s="132"/>
      <c r="OC31" s="132"/>
      <c r="OD31" s="132"/>
      <c r="OE31" s="132"/>
      <c r="OF31" s="132"/>
      <c r="OG31" s="132"/>
      <c r="OH31" s="132"/>
      <c r="OI31" s="132"/>
      <c r="OJ31" s="132"/>
      <c r="OK31" s="132"/>
      <c r="OL31" s="132"/>
      <c r="OM31" s="132"/>
      <c r="ON31" s="132"/>
      <c r="OO31" s="132"/>
      <c r="OP31" s="132"/>
      <c r="OQ31" s="132"/>
      <c r="OR31" s="132"/>
      <c r="OS31" s="132"/>
      <c r="OT31" s="132"/>
      <c r="OU31" s="132"/>
      <c r="OV31" s="132"/>
      <c r="OW31" s="132"/>
      <c r="OX31" s="132"/>
      <c r="OY31" s="132"/>
      <c r="OZ31" s="132"/>
      <c r="PA31" s="132"/>
      <c r="PB31" s="132"/>
      <c r="PC31" s="132"/>
      <c r="PD31" s="132"/>
      <c r="PE31" s="132"/>
      <c r="PF31" s="132"/>
      <c r="PG31" s="132"/>
      <c r="PH31" s="132"/>
      <c r="PI31" s="132"/>
      <c r="PJ31" s="132"/>
      <c r="PK31" s="132"/>
      <c r="PL31" s="132"/>
      <c r="PM31" s="132"/>
      <c r="PN31" s="132"/>
      <c r="PO31" s="132"/>
      <c r="PP31" s="132"/>
      <c r="PQ31" s="132"/>
      <c r="PR31" s="132"/>
      <c r="PS31" s="132"/>
      <c r="PT31" s="132"/>
      <c r="PU31" s="132"/>
      <c r="PV31" s="132"/>
      <c r="PW31" s="132"/>
      <c r="PX31" s="132"/>
      <c r="PY31" s="132"/>
      <c r="PZ31" s="132"/>
      <c r="QA31" s="132"/>
      <c r="QB31" s="132"/>
      <c r="QC31" s="132"/>
      <c r="QD31" s="132"/>
      <c r="QE31" s="132"/>
      <c r="QF31" s="132"/>
      <c r="QG31" s="132"/>
      <c r="QH31" s="132"/>
      <c r="QI31" s="132"/>
      <c r="QJ31" s="132"/>
      <c r="QK31" s="132"/>
      <c r="QL31" s="132"/>
      <c r="QM31" s="132"/>
      <c r="QN31" s="132"/>
      <c r="QO31" s="132"/>
      <c r="QP31" s="132"/>
      <c r="QQ31" s="132"/>
      <c r="QR31" s="132"/>
      <c r="QS31" s="132"/>
      <c r="QT31" s="132"/>
      <c r="QU31" s="132"/>
      <c r="QV31" s="132"/>
      <c r="QW31" s="132"/>
      <c r="QX31" s="132"/>
      <c r="QY31" s="132"/>
      <c r="QZ31" s="132"/>
      <c r="RA31" s="132"/>
      <c r="RB31" s="132"/>
      <c r="RC31" s="132"/>
      <c r="RD31" s="132"/>
      <c r="RE31" s="132"/>
      <c r="RF31" s="132"/>
      <c r="RG31" s="132"/>
      <c r="RH31" s="132"/>
      <c r="RI31" s="132"/>
      <c r="RJ31" s="132"/>
      <c r="RK31" s="132"/>
      <c r="RL31" s="132"/>
      <c r="RM31" s="132"/>
      <c r="RN31" s="132"/>
      <c r="RO31" s="132"/>
      <c r="RP31" s="132"/>
      <c r="RQ31" s="132"/>
      <c r="RR31" s="132"/>
      <c r="RS31" s="132"/>
      <c r="RT31" s="132"/>
      <c r="RU31" s="132"/>
      <c r="RV31" s="132"/>
      <c r="RW31" s="132"/>
      <c r="RX31" s="132"/>
      <c r="RY31" s="132"/>
      <c r="RZ31" s="132"/>
      <c r="SA31" s="132"/>
      <c r="SB31" s="132"/>
      <c r="SC31" s="132"/>
      <c r="SD31" s="132"/>
      <c r="SE31" s="132"/>
      <c r="SF31" s="132"/>
      <c r="SG31" s="132"/>
      <c r="SH31" s="132"/>
      <c r="SI31" s="132"/>
      <c r="SJ31" s="132"/>
      <c r="SK31" s="132"/>
      <c r="SL31" s="132"/>
      <c r="SM31" s="132"/>
      <c r="SN31" s="132"/>
      <c r="SO31" s="132"/>
      <c r="SP31" s="132"/>
      <c r="SQ31" s="132"/>
      <c r="SR31" s="132"/>
      <c r="SS31" s="132"/>
      <c r="ST31" s="132"/>
      <c r="SU31" s="132"/>
      <c r="SV31" s="132"/>
      <c r="SW31" s="132"/>
      <c r="SX31" s="132"/>
      <c r="SY31" s="132"/>
      <c r="SZ31" s="132"/>
      <c r="TA31" s="132"/>
      <c r="TB31" s="132"/>
      <c r="TC31" s="132"/>
      <c r="TD31" s="132"/>
      <c r="TE31" s="132"/>
      <c r="TF31" s="132"/>
      <c r="TG31" s="132"/>
      <c r="TH31" s="132"/>
      <c r="TI31" s="132"/>
      <c r="TJ31" s="132"/>
      <c r="TK31" s="132"/>
      <c r="TL31" s="132"/>
      <c r="TM31" s="132"/>
      <c r="TN31" s="132"/>
      <c r="TO31" s="132"/>
      <c r="TP31" s="132"/>
      <c r="TQ31" s="132"/>
      <c r="TR31" s="132"/>
      <c r="TS31" s="132"/>
      <c r="TT31" s="132"/>
      <c r="TU31" s="132"/>
      <c r="TV31" s="132"/>
      <c r="TW31" s="132"/>
      <c r="TX31" s="132"/>
      <c r="TY31" s="132"/>
      <c r="TZ31" s="132"/>
      <c r="UA31" s="132"/>
      <c r="UB31" s="132"/>
      <c r="UC31" s="132"/>
      <c r="UD31" s="132"/>
      <c r="UE31" s="132"/>
      <c r="UF31" s="132"/>
      <c r="UG31" s="132"/>
      <c r="UH31" s="132"/>
      <c r="UI31" s="132"/>
      <c r="UJ31" s="132"/>
      <c r="UK31" s="132"/>
      <c r="UL31" s="132"/>
      <c r="UM31" s="132"/>
      <c r="UN31" s="132"/>
      <c r="UO31" s="132"/>
      <c r="UP31" s="132"/>
      <c r="UQ31" s="132"/>
      <c r="UR31" s="132"/>
      <c r="US31" s="132"/>
      <c r="UT31" s="132"/>
      <c r="UU31" s="132"/>
      <c r="UV31" s="132"/>
      <c r="UW31" s="132"/>
      <c r="UX31" s="132"/>
      <c r="UY31" s="132"/>
      <c r="UZ31" s="132"/>
      <c r="VA31" s="132"/>
      <c r="VB31" s="132"/>
      <c r="VC31" s="132"/>
      <c r="VD31" s="132"/>
      <c r="VE31" s="132"/>
      <c r="VF31" s="132"/>
      <c r="VG31" s="132"/>
      <c r="VH31" s="132"/>
      <c r="VI31" s="132"/>
      <c r="VJ31" s="132"/>
      <c r="VK31" s="132"/>
      <c r="VL31" s="132"/>
      <c r="VM31" s="132"/>
      <c r="VN31" s="132"/>
      <c r="VO31" s="132"/>
      <c r="VP31" s="132"/>
      <c r="VQ31" s="132"/>
      <c r="VR31" s="132"/>
      <c r="VS31" s="132"/>
      <c r="VT31" s="132"/>
      <c r="VU31" s="132"/>
      <c r="VV31" s="132"/>
      <c r="VW31" s="132"/>
      <c r="VX31" s="132"/>
      <c r="VY31" s="132"/>
      <c r="VZ31" s="132"/>
      <c r="WA31" s="132"/>
      <c r="WB31" s="132"/>
      <c r="WC31" s="132"/>
      <c r="WD31" s="132"/>
      <c r="WE31" s="132"/>
      <c r="WF31" s="132"/>
      <c r="WG31" s="132"/>
      <c r="WH31" s="132"/>
      <c r="WI31" s="132"/>
      <c r="WJ31" s="132"/>
      <c r="WK31" s="132"/>
      <c r="WL31" s="132"/>
      <c r="WM31" s="132"/>
      <c r="WN31" s="132"/>
      <c r="WO31" s="132"/>
      <c r="WP31" s="132"/>
      <c r="WQ31" s="132"/>
      <c r="WR31" s="132"/>
      <c r="WS31" s="132"/>
      <c r="WT31" s="132"/>
      <c r="WU31" s="132"/>
      <c r="WV31" s="132"/>
      <c r="WW31" s="132"/>
      <c r="WX31" s="132"/>
      <c r="WY31" s="132"/>
      <c r="WZ31" s="132"/>
      <c r="XA31" s="132"/>
      <c r="XB31" s="132"/>
      <c r="XC31" s="132"/>
      <c r="XD31" s="132"/>
      <c r="XE31" s="132"/>
      <c r="XF31" s="132"/>
      <c r="XG31" s="132"/>
      <c r="XH31" s="132"/>
      <c r="XI31" s="132"/>
      <c r="XJ31" s="132"/>
      <c r="XK31" s="132"/>
      <c r="XL31" s="132"/>
      <c r="XM31" s="132"/>
      <c r="XN31" s="132"/>
      <c r="XO31" s="132"/>
      <c r="XP31" s="132"/>
      <c r="XQ31" s="132"/>
      <c r="XR31" s="132"/>
      <c r="XS31" s="132"/>
      <c r="XT31" s="132"/>
      <c r="XU31" s="132"/>
      <c r="XV31" s="132"/>
      <c r="XW31" s="132"/>
      <c r="XX31" s="132"/>
      <c r="XY31" s="132"/>
      <c r="XZ31" s="132"/>
      <c r="YA31" s="132"/>
      <c r="YB31" s="132"/>
      <c r="YC31" s="132"/>
      <c r="YD31" s="132"/>
      <c r="YE31" s="132"/>
      <c r="YF31" s="132"/>
      <c r="YG31" s="132"/>
      <c r="YH31" s="132"/>
      <c r="YI31" s="132"/>
      <c r="YJ31" s="132"/>
      <c r="YK31" s="132"/>
      <c r="YL31" s="132"/>
      <c r="YM31" s="132"/>
      <c r="YN31" s="132"/>
      <c r="YO31" s="132"/>
      <c r="YP31" s="132"/>
      <c r="YQ31" s="132"/>
      <c r="YR31" s="132"/>
      <c r="YS31" s="132"/>
      <c r="YT31" s="132"/>
      <c r="YU31" s="132"/>
      <c r="YV31" s="132"/>
      <c r="YW31" s="132"/>
      <c r="YX31" s="132"/>
      <c r="YY31" s="132"/>
      <c r="YZ31" s="132"/>
      <c r="ZA31" s="132"/>
      <c r="ZB31" s="132"/>
      <c r="ZC31" s="132"/>
      <c r="ZD31" s="132"/>
      <c r="ZE31" s="132"/>
      <c r="ZF31" s="132"/>
      <c r="ZG31" s="132"/>
      <c r="ZH31" s="132"/>
      <c r="ZI31" s="132"/>
      <c r="ZJ31" s="132"/>
      <c r="ZK31" s="132"/>
      <c r="ZL31" s="132"/>
      <c r="ZM31" s="132"/>
      <c r="ZN31" s="132"/>
      <c r="ZO31" s="132"/>
      <c r="ZP31" s="132"/>
      <c r="ZQ31" s="132"/>
      <c r="ZR31" s="132"/>
      <c r="ZS31" s="132"/>
      <c r="ZT31" s="132"/>
      <c r="ZU31" s="132"/>
      <c r="ZV31" s="132"/>
      <c r="ZW31" s="132"/>
      <c r="ZX31" s="132"/>
      <c r="ZY31" s="132"/>
      <c r="ZZ31" s="132"/>
      <c r="AAA31" s="132"/>
      <c r="AAB31" s="132"/>
      <c r="AAC31" s="132"/>
      <c r="AAD31" s="132"/>
      <c r="AAE31" s="132"/>
      <c r="AAF31" s="132"/>
      <c r="AAG31" s="132"/>
      <c r="AAH31" s="132"/>
      <c r="AAI31" s="132"/>
      <c r="AAJ31" s="132"/>
      <c r="AAK31" s="132"/>
      <c r="AAL31" s="132"/>
      <c r="AAM31" s="132"/>
      <c r="AAN31" s="132"/>
      <c r="AAO31" s="132"/>
      <c r="AAP31" s="132"/>
      <c r="AAQ31" s="132"/>
      <c r="AAR31" s="132"/>
      <c r="AAS31" s="132"/>
      <c r="AAT31" s="132"/>
      <c r="AAU31" s="132"/>
      <c r="AAV31" s="132"/>
      <c r="AAW31" s="132"/>
      <c r="AAX31" s="132"/>
    </row>
    <row r="32" spans="1:726" s="1" customFormat="1" ht="84.95" customHeight="1" thickBot="1">
      <c r="A32" s="520">
        <v>28</v>
      </c>
      <c r="B32" s="520"/>
      <c r="C32" s="521" t="s">
        <v>162</v>
      </c>
      <c r="D32" s="521"/>
      <c r="E32" s="522"/>
      <c r="F32" s="522"/>
      <c r="G32" s="522"/>
      <c r="H32" s="523"/>
      <c r="I32" s="520"/>
      <c r="J32" s="521"/>
      <c r="K32" s="524"/>
      <c r="L32" s="521" t="s">
        <v>268</v>
      </c>
      <c r="M32" s="521" t="s">
        <v>369</v>
      </c>
      <c r="N32" s="521" t="s">
        <v>367</v>
      </c>
      <c r="O32" s="521" t="s">
        <v>367</v>
      </c>
      <c r="P32" s="521" t="s">
        <v>368</v>
      </c>
      <c r="Q32" s="521" t="s">
        <v>368</v>
      </c>
      <c r="R32" s="525"/>
      <c r="S32" s="132"/>
      <c r="T32" s="132"/>
      <c r="U32" s="132"/>
      <c r="V32" s="132"/>
      <c r="W32" s="132"/>
      <c r="X32" s="132"/>
      <c r="Y32" s="132"/>
      <c r="Z32" s="132"/>
      <c r="AA32" s="132"/>
      <c r="AB32" s="132"/>
      <c r="AC32" s="132"/>
      <c r="AD32" s="132"/>
      <c r="AE32" s="132"/>
      <c r="AF32" s="132"/>
      <c r="AG32" s="132"/>
      <c r="AH32" s="132"/>
      <c r="AI32" s="132"/>
      <c r="AJ32" s="132"/>
      <c r="AK32" s="132"/>
      <c r="AL32" s="132"/>
      <c r="AM32" s="132"/>
      <c r="AN32" s="132"/>
      <c r="AO32" s="132"/>
      <c r="AP32" s="132"/>
      <c r="AQ32" s="132"/>
      <c r="AR32" s="132"/>
      <c r="AS32" s="132"/>
      <c r="AT32" s="132"/>
      <c r="AU32" s="132"/>
      <c r="AV32" s="132"/>
      <c r="AW32" s="132"/>
      <c r="AX32" s="132"/>
      <c r="AY32" s="132"/>
      <c r="AZ32" s="132"/>
      <c r="BA32" s="132"/>
      <c r="BB32" s="132"/>
      <c r="BC32" s="132"/>
      <c r="BD32" s="132"/>
      <c r="BE32" s="132"/>
      <c r="BF32" s="132"/>
      <c r="BG32" s="132"/>
      <c r="BH32" s="132"/>
      <c r="BI32" s="132"/>
      <c r="BJ32" s="263"/>
      <c r="BK32" s="132"/>
      <c r="BL32" s="132"/>
      <c r="BM32" s="132"/>
      <c r="BN32" s="132"/>
      <c r="BO32" s="132"/>
      <c r="BP32" s="132"/>
      <c r="BQ32" s="132"/>
      <c r="BR32" s="132"/>
      <c r="BS32" s="132"/>
      <c r="BT32" s="132"/>
      <c r="BU32" s="132"/>
      <c r="BV32" s="132"/>
      <c r="BW32" s="132"/>
      <c r="BX32" s="132"/>
      <c r="BY32" s="132"/>
      <c r="BZ32" s="132"/>
      <c r="CA32" s="132"/>
      <c r="CB32" s="132"/>
      <c r="CC32" s="132"/>
      <c r="CD32" s="132"/>
      <c r="CE32" s="132"/>
      <c r="CF32" s="132"/>
      <c r="CG32" s="132"/>
      <c r="CH32" s="132"/>
      <c r="CI32" s="132"/>
      <c r="CJ32" s="132"/>
      <c r="CK32" s="132"/>
      <c r="CL32" s="132"/>
      <c r="CM32" s="132"/>
      <c r="CN32" s="132"/>
      <c r="CO32" s="132"/>
      <c r="CP32" s="132"/>
      <c r="CQ32" s="132"/>
      <c r="CR32" s="132"/>
      <c r="CS32" s="132"/>
      <c r="CT32" s="132"/>
      <c r="CU32" s="132"/>
      <c r="CV32" s="132"/>
      <c r="CW32" s="132"/>
      <c r="CX32" s="132"/>
      <c r="CY32" s="132"/>
      <c r="CZ32" s="132"/>
      <c r="DA32" s="132"/>
      <c r="DB32" s="132"/>
      <c r="DC32" s="132"/>
      <c r="DD32" s="132"/>
      <c r="DE32" s="132"/>
      <c r="DF32" s="132"/>
      <c r="DG32" s="132"/>
      <c r="DH32" s="132"/>
      <c r="DI32" s="132"/>
      <c r="DJ32" s="263"/>
      <c r="DK32" s="132"/>
      <c r="DL32" s="132"/>
      <c r="DM32" s="132"/>
      <c r="DN32" s="132"/>
      <c r="DO32" s="132"/>
      <c r="DP32" s="132"/>
      <c r="DQ32" s="132"/>
      <c r="DR32" s="132"/>
      <c r="DS32" s="132"/>
      <c r="DT32" s="132"/>
      <c r="DU32" s="132"/>
      <c r="DV32" s="132"/>
      <c r="DW32" s="132"/>
      <c r="DX32" s="132"/>
      <c r="DY32" s="132"/>
      <c r="DZ32" s="132"/>
      <c r="EA32" s="132"/>
      <c r="EB32" s="132"/>
      <c r="EC32" s="132"/>
      <c r="ED32" s="132"/>
      <c r="EE32" s="132"/>
      <c r="EF32" s="132"/>
      <c r="EG32" s="132"/>
      <c r="EH32" s="132"/>
      <c r="EI32" s="132"/>
      <c r="EJ32" s="132"/>
      <c r="EK32" s="132"/>
      <c r="EL32" s="132"/>
      <c r="EM32" s="132"/>
      <c r="EN32" s="132"/>
      <c r="EO32" s="132"/>
      <c r="EP32" s="132"/>
      <c r="EQ32" s="132"/>
      <c r="ER32" s="132"/>
      <c r="ES32" s="132"/>
      <c r="ET32" s="132"/>
      <c r="EU32" s="132"/>
      <c r="EV32" s="132"/>
      <c r="EW32" s="132"/>
      <c r="EX32" s="132"/>
      <c r="EY32" s="132"/>
      <c r="EZ32" s="132"/>
      <c r="FA32" s="132"/>
      <c r="FB32" s="132"/>
      <c r="FC32" s="132"/>
      <c r="FD32" s="132"/>
      <c r="FE32" s="132"/>
      <c r="FF32" s="132"/>
      <c r="FG32" s="132"/>
      <c r="FH32" s="132"/>
      <c r="FI32" s="132"/>
      <c r="FJ32" s="132"/>
      <c r="FK32" s="132"/>
      <c r="FL32" s="132"/>
      <c r="FM32" s="132"/>
      <c r="FN32" s="132"/>
      <c r="FO32" s="132"/>
      <c r="FP32" s="132"/>
      <c r="FQ32" s="132"/>
      <c r="FR32" s="132"/>
      <c r="FS32" s="132"/>
      <c r="FT32" s="132"/>
      <c r="FU32" s="132"/>
      <c r="FV32" s="132"/>
      <c r="FW32" s="132"/>
      <c r="FX32" s="132"/>
      <c r="FY32" s="132"/>
      <c r="FZ32" s="132"/>
      <c r="GA32" s="132"/>
      <c r="GB32" s="132"/>
      <c r="GC32" s="132"/>
      <c r="GD32" s="132"/>
      <c r="GE32" s="132"/>
      <c r="GF32" s="132"/>
      <c r="GG32" s="132"/>
      <c r="GH32" s="132"/>
      <c r="GI32" s="132"/>
      <c r="GJ32" s="132"/>
      <c r="GK32" s="132"/>
      <c r="GL32" s="132"/>
      <c r="GM32" s="132"/>
      <c r="GN32" s="132"/>
      <c r="GO32" s="132"/>
      <c r="GP32" s="132"/>
      <c r="GQ32" s="132"/>
      <c r="GR32" s="132"/>
      <c r="GS32" s="132"/>
      <c r="GT32" s="132"/>
      <c r="GU32" s="132"/>
      <c r="GV32" s="132"/>
      <c r="GW32" s="132"/>
      <c r="GX32" s="132"/>
      <c r="GY32" s="132"/>
      <c r="GZ32" s="132"/>
      <c r="HA32" s="132"/>
      <c r="HB32" s="132"/>
      <c r="HC32" s="132"/>
      <c r="HD32" s="132"/>
      <c r="HE32" s="132"/>
      <c r="HF32" s="132"/>
      <c r="HG32" s="132"/>
      <c r="HH32" s="132"/>
      <c r="HI32" s="132"/>
      <c r="HJ32" s="132"/>
      <c r="HK32" s="132"/>
      <c r="HL32" s="132"/>
      <c r="HM32" s="132"/>
      <c r="HN32" s="132"/>
      <c r="HO32" s="132"/>
      <c r="HP32" s="132"/>
      <c r="HQ32" s="132"/>
      <c r="HR32" s="132"/>
      <c r="HS32" s="132"/>
      <c r="HT32" s="132"/>
      <c r="HU32" s="132"/>
      <c r="HV32" s="132"/>
      <c r="HW32" s="132"/>
      <c r="HX32" s="132"/>
      <c r="HY32" s="132"/>
      <c r="HZ32" s="132"/>
      <c r="IA32" s="132"/>
      <c r="IB32" s="132"/>
      <c r="IC32" s="132"/>
      <c r="ID32" s="132"/>
      <c r="IE32" s="132"/>
      <c r="IF32" s="132"/>
      <c r="IG32" s="132"/>
      <c r="IH32" s="132"/>
      <c r="II32" s="132"/>
      <c r="IJ32" s="132"/>
      <c r="IK32" s="132"/>
      <c r="IL32" s="132"/>
      <c r="IM32" s="132"/>
      <c r="IN32" s="132"/>
      <c r="IO32" s="132"/>
      <c r="IP32" s="132"/>
      <c r="IQ32" s="132"/>
      <c r="IR32" s="132"/>
      <c r="IS32" s="132"/>
      <c r="IT32" s="132"/>
      <c r="IU32" s="132"/>
      <c r="IV32" s="132"/>
      <c r="IW32" s="132"/>
      <c r="IX32" s="132"/>
      <c r="IY32" s="132"/>
      <c r="IZ32" s="132"/>
      <c r="JA32" s="132"/>
      <c r="JB32" s="132"/>
      <c r="JC32" s="132"/>
      <c r="JD32" s="132"/>
      <c r="JE32" s="132"/>
      <c r="JF32" s="132"/>
      <c r="JG32" s="132"/>
      <c r="JH32" s="132"/>
      <c r="JI32" s="132"/>
      <c r="JJ32" s="132"/>
      <c r="JK32" s="132"/>
      <c r="JL32" s="132"/>
      <c r="JM32" s="132"/>
      <c r="JN32" s="132"/>
      <c r="JO32" s="132"/>
      <c r="JP32" s="132"/>
      <c r="JQ32" s="132"/>
      <c r="JR32" s="132"/>
      <c r="JS32" s="132"/>
      <c r="JT32" s="132"/>
      <c r="JU32" s="132"/>
      <c r="JV32" s="132"/>
      <c r="JW32" s="132"/>
      <c r="JX32" s="132"/>
      <c r="JY32" s="132"/>
      <c r="JZ32" s="132"/>
      <c r="KA32" s="132"/>
      <c r="KB32" s="132"/>
      <c r="KC32" s="132"/>
      <c r="KD32" s="132"/>
      <c r="KE32" s="132"/>
      <c r="KF32" s="132"/>
      <c r="KG32" s="132"/>
      <c r="KH32" s="132"/>
      <c r="KI32" s="132"/>
      <c r="KJ32" s="132"/>
      <c r="KK32" s="132"/>
      <c r="KL32" s="132"/>
      <c r="KM32" s="132"/>
      <c r="KN32" s="132"/>
      <c r="KO32" s="132"/>
      <c r="KP32" s="132"/>
      <c r="KQ32" s="132"/>
      <c r="KR32" s="132"/>
      <c r="KS32" s="132"/>
      <c r="KT32" s="132"/>
      <c r="KU32" s="132"/>
      <c r="KV32" s="132"/>
      <c r="KW32" s="132"/>
      <c r="KX32" s="132"/>
      <c r="KY32" s="132"/>
      <c r="KZ32" s="132"/>
      <c r="LA32" s="132"/>
      <c r="LB32" s="132"/>
      <c r="LC32" s="132"/>
      <c r="LD32" s="132"/>
      <c r="LE32" s="132"/>
      <c r="LF32" s="132"/>
      <c r="LG32" s="132"/>
      <c r="LH32" s="132"/>
      <c r="LI32" s="132"/>
      <c r="LJ32" s="132"/>
      <c r="LK32" s="132"/>
      <c r="LL32" s="132"/>
      <c r="LM32" s="132"/>
      <c r="LN32" s="132"/>
      <c r="LO32" s="132"/>
      <c r="LP32" s="132"/>
      <c r="LQ32" s="132"/>
      <c r="LR32" s="132"/>
      <c r="LS32" s="132"/>
      <c r="LT32" s="132"/>
      <c r="LU32" s="132"/>
      <c r="LV32" s="132"/>
      <c r="LW32" s="132"/>
      <c r="LX32" s="132"/>
      <c r="LY32" s="132"/>
      <c r="LZ32" s="132"/>
      <c r="MA32" s="132"/>
      <c r="MB32" s="132"/>
      <c r="MC32" s="132"/>
      <c r="MD32" s="132"/>
      <c r="ME32" s="132"/>
      <c r="MF32" s="132"/>
      <c r="MG32" s="132"/>
      <c r="MH32" s="132"/>
      <c r="MI32" s="132"/>
      <c r="MJ32" s="132"/>
      <c r="MK32" s="132"/>
      <c r="ML32" s="132"/>
      <c r="MM32" s="132"/>
      <c r="MN32" s="132"/>
      <c r="MO32" s="132"/>
      <c r="MP32" s="132"/>
      <c r="MQ32" s="132"/>
      <c r="MR32" s="132"/>
      <c r="MS32" s="132"/>
      <c r="MT32" s="132"/>
      <c r="MU32" s="132"/>
      <c r="MV32" s="132"/>
      <c r="MW32" s="132"/>
      <c r="MX32" s="132"/>
      <c r="MY32" s="132"/>
      <c r="MZ32" s="132"/>
      <c r="NA32" s="132"/>
      <c r="NB32" s="132"/>
      <c r="NC32" s="132"/>
      <c r="ND32" s="132"/>
      <c r="NE32" s="132"/>
      <c r="NF32" s="132"/>
      <c r="NG32" s="132"/>
      <c r="NH32" s="132"/>
      <c r="NI32" s="132"/>
      <c r="NJ32" s="132"/>
      <c r="NK32" s="132"/>
      <c r="NL32" s="132"/>
      <c r="NM32" s="132"/>
      <c r="NN32" s="132"/>
      <c r="NO32" s="132"/>
      <c r="NP32" s="132"/>
      <c r="NQ32" s="132"/>
      <c r="NR32" s="132"/>
      <c r="NS32" s="132"/>
      <c r="NT32" s="132"/>
      <c r="NU32" s="132"/>
      <c r="NV32" s="132"/>
      <c r="NW32" s="132"/>
      <c r="NX32" s="132"/>
      <c r="NY32" s="132"/>
      <c r="NZ32" s="132"/>
      <c r="OA32" s="132"/>
      <c r="OB32" s="132"/>
      <c r="OC32" s="132"/>
      <c r="OD32" s="132"/>
      <c r="OE32" s="132"/>
      <c r="OF32" s="132"/>
      <c r="OG32" s="132"/>
      <c r="OH32" s="132"/>
      <c r="OI32" s="132"/>
      <c r="OJ32" s="132"/>
      <c r="OK32" s="132"/>
      <c r="OL32" s="132"/>
      <c r="OM32" s="132"/>
      <c r="ON32" s="132"/>
      <c r="OO32" s="132"/>
      <c r="OP32" s="132"/>
      <c r="OQ32" s="132"/>
      <c r="OR32" s="132"/>
      <c r="OS32" s="132"/>
      <c r="OT32" s="132"/>
      <c r="OU32" s="132"/>
      <c r="OV32" s="132"/>
      <c r="OW32" s="132"/>
      <c r="OX32" s="132"/>
      <c r="OY32" s="132"/>
      <c r="OZ32" s="132"/>
      <c r="PA32" s="132"/>
      <c r="PB32" s="132"/>
      <c r="PC32" s="132"/>
      <c r="PD32" s="132"/>
      <c r="PE32" s="132"/>
      <c r="PF32" s="132"/>
      <c r="PG32" s="132"/>
      <c r="PH32" s="132"/>
      <c r="PI32" s="132"/>
      <c r="PJ32" s="132"/>
      <c r="PK32" s="132"/>
      <c r="PL32" s="132"/>
      <c r="PM32" s="132"/>
      <c r="PN32" s="132"/>
      <c r="PO32" s="132"/>
      <c r="PP32" s="132"/>
      <c r="PQ32" s="132"/>
      <c r="PR32" s="132"/>
      <c r="PS32" s="132"/>
      <c r="PT32" s="132"/>
      <c r="PU32" s="132"/>
      <c r="PV32" s="132"/>
      <c r="PW32" s="132"/>
      <c r="PX32" s="132"/>
      <c r="PY32" s="132"/>
      <c r="PZ32" s="132"/>
      <c r="QA32" s="132"/>
      <c r="QB32" s="132"/>
      <c r="QC32" s="132"/>
      <c r="QD32" s="132"/>
      <c r="QE32" s="132"/>
      <c r="QF32" s="132"/>
      <c r="QG32" s="132"/>
      <c r="QH32" s="132"/>
      <c r="QI32" s="132"/>
      <c r="QJ32" s="132"/>
      <c r="QK32" s="132"/>
      <c r="QL32" s="132"/>
      <c r="QM32" s="132"/>
      <c r="QN32" s="132"/>
      <c r="QO32" s="132"/>
      <c r="QP32" s="132"/>
      <c r="QQ32" s="132"/>
      <c r="QR32" s="132"/>
      <c r="QS32" s="132"/>
      <c r="QT32" s="132"/>
      <c r="QU32" s="132"/>
      <c r="QV32" s="132"/>
      <c r="QW32" s="132"/>
      <c r="QX32" s="132"/>
      <c r="QY32" s="132"/>
      <c r="QZ32" s="132"/>
      <c r="RA32" s="132"/>
      <c r="RB32" s="132"/>
      <c r="RC32" s="132"/>
      <c r="RD32" s="132"/>
      <c r="RE32" s="132"/>
      <c r="RF32" s="132"/>
      <c r="RG32" s="132"/>
      <c r="RH32" s="132"/>
      <c r="RI32" s="132"/>
      <c r="RJ32" s="132"/>
      <c r="RK32" s="132"/>
      <c r="RL32" s="132"/>
      <c r="RM32" s="132"/>
      <c r="RN32" s="132"/>
      <c r="RO32" s="132"/>
      <c r="RP32" s="132"/>
      <c r="RQ32" s="132"/>
      <c r="RR32" s="132"/>
      <c r="RS32" s="132"/>
      <c r="RT32" s="132"/>
      <c r="RU32" s="132"/>
      <c r="RV32" s="132"/>
      <c r="RW32" s="132"/>
      <c r="RX32" s="132"/>
      <c r="RY32" s="132"/>
      <c r="RZ32" s="132"/>
      <c r="SA32" s="132"/>
      <c r="SB32" s="132"/>
      <c r="SC32" s="132"/>
      <c r="SD32" s="132"/>
      <c r="SE32" s="132"/>
      <c r="SF32" s="132"/>
      <c r="SG32" s="132"/>
      <c r="SH32" s="132"/>
      <c r="SI32" s="132"/>
      <c r="SJ32" s="132"/>
      <c r="SK32" s="132"/>
      <c r="SL32" s="132"/>
      <c r="SM32" s="132"/>
      <c r="SN32" s="132"/>
      <c r="SO32" s="132"/>
      <c r="SP32" s="132"/>
      <c r="SQ32" s="132"/>
      <c r="SR32" s="132"/>
      <c r="SS32" s="132"/>
      <c r="ST32" s="132"/>
      <c r="SU32" s="132"/>
      <c r="SV32" s="132"/>
      <c r="SW32" s="132"/>
      <c r="SX32" s="132"/>
      <c r="SY32" s="132"/>
      <c r="SZ32" s="132"/>
      <c r="TA32" s="132"/>
      <c r="TB32" s="132"/>
      <c r="TC32" s="132"/>
      <c r="TD32" s="132"/>
      <c r="TE32" s="132"/>
      <c r="TF32" s="132"/>
      <c r="TG32" s="132"/>
      <c r="TH32" s="132"/>
      <c r="TI32" s="132"/>
      <c r="TJ32" s="132"/>
      <c r="TK32" s="132"/>
      <c r="TL32" s="132"/>
      <c r="TM32" s="132"/>
      <c r="TN32" s="132"/>
      <c r="TO32" s="132"/>
      <c r="TP32" s="132"/>
      <c r="TQ32" s="132"/>
      <c r="TR32" s="132"/>
      <c r="TS32" s="132"/>
      <c r="TT32" s="132"/>
      <c r="TU32" s="132"/>
      <c r="TV32" s="132"/>
      <c r="TW32" s="132"/>
      <c r="TX32" s="132"/>
      <c r="TY32" s="132"/>
      <c r="TZ32" s="132"/>
      <c r="UA32" s="132"/>
      <c r="UB32" s="132"/>
      <c r="UC32" s="132"/>
      <c r="UD32" s="132"/>
      <c r="UE32" s="132"/>
      <c r="UF32" s="132"/>
      <c r="UG32" s="132"/>
      <c r="UH32" s="132"/>
      <c r="UI32" s="132"/>
      <c r="UJ32" s="132"/>
      <c r="UK32" s="132"/>
      <c r="UL32" s="132"/>
      <c r="UM32" s="132"/>
      <c r="UN32" s="132"/>
      <c r="UO32" s="132"/>
      <c r="UP32" s="132"/>
      <c r="UQ32" s="132"/>
      <c r="UR32" s="132"/>
      <c r="US32" s="132"/>
      <c r="UT32" s="132"/>
      <c r="UU32" s="132"/>
      <c r="UV32" s="132"/>
      <c r="UW32" s="132"/>
      <c r="UX32" s="132"/>
      <c r="UY32" s="132"/>
      <c r="UZ32" s="132"/>
      <c r="VA32" s="132"/>
      <c r="VB32" s="132"/>
      <c r="VC32" s="132"/>
      <c r="VD32" s="132"/>
      <c r="VE32" s="132"/>
      <c r="VF32" s="132"/>
      <c r="VG32" s="132"/>
      <c r="VH32" s="132"/>
      <c r="VI32" s="132"/>
      <c r="VJ32" s="132"/>
      <c r="VK32" s="132"/>
      <c r="VL32" s="132"/>
      <c r="VM32" s="132"/>
      <c r="VN32" s="132"/>
      <c r="VO32" s="132"/>
      <c r="VP32" s="132"/>
      <c r="VQ32" s="132"/>
      <c r="VR32" s="132"/>
      <c r="VS32" s="132"/>
      <c r="VT32" s="132"/>
      <c r="VU32" s="132"/>
      <c r="VV32" s="132"/>
      <c r="VW32" s="132"/>
      <c r="VX32" s="132"/>
      <c r="VY32" s="132"/>
      <c r="VZ32" s="132"/>
      <c r="WA32" s="132"/>
      <c r="WB32" s="132"/>
      <c r="WC32" s="132"/>
      <c r="WD32" s="132"/>
      <c r="WE32" s="132"/>
      <c r="WF32" s="132"/>
      <c r="WG32" s="132"/>
      <c r="WH32" s="132"/>
      <c r="WI32" s="132"/>
      <c r="WJ32" s="132"/>
      <c r="WK32" s="132"/>
      <c r="WL32" s="132"/>
      <c r="WM32" s="132"/>
      <c r="WN32" s="132"/>
      <c r="WO32" s="132"/>
      <c r="WP32" s="132"/>
      <c r="WQ32" s="132"/>
      <c r="WR32" s="132"/>
      <c r="WS32" s="132"/>
      <c r="WT32" s="132"/>
      <c r="WU32" s="132"/>
      <c r="WV32" s="132"/>
      <c r="WW32" s="132"/>
      <c r="WX32" s="132"/>
      <c r="WY32" s="132"/>
      <c r="WZ32" s="132"/>
      <c r="XA32" s="132"/>
      <c r="XB32" s="132"/>
      <c r="XC32" s="132"/>
      <c r="XD32" s="132"/>
      <c r="XE32" s="132"/>
      <c r="XF32" s="132"/>
      <c r="XG32" s="132"/>
      <c r="XH32" s="132"/>
      <c r="XI32" s="132"/>
      <c r="XJ32" s="132"/>
      <c r="XK32" s="132"/>
      <c r="XL32" s="132"/>
      <c r="XM32" s="132"/>
      <c r="XN32" s="132"/>
      <c r="XO32" s="132"/>
      <c r="XP32" s="132"/>
      <c r="XQ32" s="132"/>
      <c r="XR32" s="132"/>
      <c r="XS32" s="132"/>
      <c r="XT32" s="132"/>
      <c r="XU32" s="132"/>
      <c r="XV32" s="132"/>
      <c r="XW32" s="132"/>
      <c r="XX32" s="132"/>
      <c r="XY32" s="132"/>
      <c r="XZ32" s="132"/>
      <c r="YA32" s="132"/>
      <c r="YB32" s="132"/>
      <c r="YC32" s="132"/>
      <c r="YD32" s="132"/>
      <c r="YE32" s="132"/>
      <c r="YF32" s="132"/>
      <c r="YG32" s="132"/>
      <c r="YH32" s="132"/>
      <c r="YI32" s="132"/>
      <c r="YJ32" s="132"/>
      <c r="YK32" s="132"/>
      <c r="YL32" s="132"/>
      <c r="YM32" s="132"/>
      <c r="YN32" s="132"/>
      <c r="YO32" s="132"/>
      <c r="YP32" s="132"/>
      <c r="YQ32" s="132"/>
      <c r="YR32" s="132"/>
      <c r="YS32" s="132"/>
      <c r="YT32" s="132"/>
      <c r="YU32" s="132"/>
      <c r="YV32" s="132"/>
      <c r="YW32" s="132"/>
      <c r="YX32" s="132"/>
      <c r="YY32" s="132"/>
      <c r="YZ32" s="132"/>
      <c r="ZA32" s="132"/>
      <c r="ZB32" s="132"/>
      <c r="ZC32" s="132"/>
      <c r="ZD32" s="132"/>
      <c r="ZE32" s="132"/>
      <c r="ZF32" s="132"/>
      <c r="ZG32" s="132"/>
      <c r="ZH32" s="132"/>
      <c r="ZI32" s="132"/>
      <c r="ZJ32" s="132"/>
      <c r="ZK32" s="132"/>
      <c r="ZL32" s="132"/>
      <c r="ZM32" s="132"/>
      <c r="ZN32" s="132"/>
      <c r="ZO32" s="132"/>
      <c r="ZP32" s="132"/>
      <c r="ZQ32" s="132"/>
      <c r="ZR32" s="132"/>
      <c r="ZS32" s="132"/>
      <c r="ZT32" s="132"/>
      <c r="ZU32" s="132"/>
      <c r="ZV32" s="132"/>
      <c r="ZW32" s="132"/>
      <c r="ZX32" s="132"/>
      <c r="ZY32" s="132"/>
      <c r="ZZ32" s="132"/>
      <c r="AAA32" s="132"/>
      <c r="AAB32" s="132"/>
      <c r="AAC32" s="132"/>
      <c r="AAD32" s="132"/>
      <c r="AAE32" s="132"/>
      <c r="AAF32" s="132"/>
      <c r="AAG32" s="132"/>
      <c r="AAH32" s="132"/>
      <c r="AAI32" s="132"/>
      <c r="AAJ32" s="132"/>
      <c r="AAK32" s="132"/>
      <c r="AAL32" s="132"/>
      <c r="AAM32" s="132"/>
      <c r="AAN32" s="132"/>
      <c r="AAO32" s="132"/>
      <c r="AAP32" s="132"/>
      <c r="AAQ32" s="132"/>
      <c r="AAR32" s="132"/>
      <c r="AAS32" s="132"/>
      <c r="AAT32" s="132"/>
      <c r="AAU32" s="132"/>
      <c r="AAV32" s="132"/>
      <c r="AAW32" s="132"/>
      <c r="AAX32" s="132"/>
    </row>
    <row r="33" spans="1:726" s="129" customFormat="1" ht="84.95" customHeight="1" thickBot="1">
      <c r="A33" s="520">
        <v>29</v>
      </c>
      <c r="B33" s="520"/>
      <c r="C33" s="521" t="s">
        <v>162</v>
      </c>
      <c r="D33" s="521"/>
      <c r="E33" s="522"/>
      <c r="F33" s="522"/>
      <c r="G33" s="522"/>
      <c r="H33" s="523"/>
      <c r="I33" s="520"/>
      <c r="J33" s="521"/>
      <c r="K33" s="524"/>
      <c r="L33" s="521" t="s">
        <v>268</v>
      </c>
      <c r="M33" s="521" t="s">
        <v>369</v>
      </c>
      <c r="N33" s="521" t="s">
        <v>367</v>
      </c>
      <c r="O33" s="521" t="s">
        <v>367</v>
      </c>
      <c r="P33" s="521" t="s">
        <v>368</v>
      </c>
      <c r="Q33" s="521" t="s">
        <v>368</v>
      </c>
      <c r="R33" s="525"/>
      <c r="S33" s="132"/>
      <c r="T33" s="132"/>
      <c r="U33" s="132"/>
      <c r="V33" s="132"/>
      <c r="W33" s="132"/>
      <c r="X33" s="132"/>
      <c r="Y33" s="132"/>
      <c r="Z33" s="132"/>
      <c r="AA33" s="132"/>
      <c r="AB33" s="132"/>
      <c r="AC33" s="132"/>
      <c r="AD33" s="132"/>
      <c r="AE33" s="132"/>
      <c r="AF33" s="132"/>
      <c r="AG33" s="132"/>
      <c r="AH33" s="132"/>
      <c r="AI33" s="132"/>
      <c r="AJ33" s="132"/>
      <c r="AK33" s="132"/>
      <c r="AL33" s="132"/>
      <c r="AM33" s="132"/>
      <c r="AN33" s="132"/>
      <c r="AO33" s="132"/>
      <c r="AP33" s="132"/>
      <c r="AQ33" s="132"/>
      <c r="AR33" s="132"/>
      <c r="AS33" s="132"/>
      <c r="AT33" s="132"/>
      <c r="AU33" s="132"/>
      <c r="AV33" s="132"/>
      <c r="AW33" s="132"/>
      <c r="AX33" s="132"/>
      <c r="AY33" s="132"/>
      <c r="AZ33" s="132"/>
      <c r="BA33" s="132"/>
      <c r="BB33" s="132"/>
      <c r="BC33" s="132"/>
      <c r="BD33" s="132"/>
      <c r="BE33" s="132"/>
      <c r="BF33" s="132"/>
      <c r="BG33" s="132"/>
      <c r="BH33" s="132"/>
      <c r="BI33" s="132"/>
      <c r="BJ33" s="263"/>
      <c r="BK33" s="132"/>
      <c r="BL33" s="132"/>
      <c r="BM33" s="132"/>
      <c r="BN33" s="132"/>
      <c r="BO33" s="132"/>
      <c r="BP33" s="132"/>
      <c r="BQ33" s="132"/>
      <c r="BR33" s="132"/>
      <c r="BS33" s="132"/>
      <c r="BT33" s="132"/>
      <c r="BU33" s="132"/>
      <c r="BV33" s="132"/>
      <c r="BW33" s="132"/>
      <c r="BX33" s="132"/>
      <c r="BY33" s="132"/>
      <c r="BZ33" s="132"/>
      <c r="CA33" s="132"/>
      <c r="CB33" s="132"/>
      <c r="CC33" s="132"/>
      <c r="CD33" s="132"/>
      <c r="CE33" s="132"/>
      <c r="CF33" s="132"/>
      <c r="CG33" s="132"/>
      <c r="CH33" s="132"/>
      <c r="CI33" s="132"/>
      <c r="CJ33" s="132"/>
      <c r="CK33" s="132"/>
      <c r="CL33" s="132"/>
      <c r="CM33" s="132"/>
      <c r="CN33" s="132"/>
      <c r="CO33" s="132"/>
      <c r="CP33" s="132"/>
      <c r="CQ33" s="132"/>
      <c r="CR33" s="132"/>
      <c r="CS33" s="132"/>
      <c r="CT33" s="132"/>
      <c r="CU33" s="132"/>
      <c r="CV33" s="132"/>
      <c r="CW33" s="132"/>
      <c r="CX33" s="132"/>
      <c r="CY33" s="132"/>
      <c r="CZ33" s="132"/>
      <c r="DA33" s="132"/>
      <c r="DB33" s="132"/>
      <c r="DC33" s="132"/>
      <c r="DD33" s="132"/>
      <c r="DE33" s="132"/>
      <c r="DF33" s="132"/>
      <c r="DG33" s="132"/>
      <c r="DH33" s="132"/>
      <c r="DI33" s="132"/>
      <c r="DJ33" s="263"/>
      <c r="DK33" s="132"/>
      <c r="DL33" s="132"/>
      <c r="DM33" s="132"/>
      <c r="DN33" s="132"/>
      <c r="DO33" s="132"/>
      <c r="DP33" s="132"/>
      <c r="DQ33" s="132"/>
      <c r="DR33" s="132"/>
      <c r="DS33" s="132"/>
      <c r="DT33" s="132"/>
      <c r="DU33" s="132"/>
      <c r="DV33" s="132"/>
      <c r="DW33" s="132"/>
      <c r="DX33" s="132"/>
      <c r="DY33" s="132"/>
      <c r="DZ33" s="132"/>
      <c r="EA33" s="132"/>
      <c r="EB33" s="132"/>
      <c r="EC33" s="132"/>
      <c r="ED33" s="132"/>
      <c r="EE33" s="132"/>
      <c r="EF33" s="132"/>
      <c r="EG33" s="132"/>
      <c r="EH33" s="132"/>
      <c r="EI33" s="132"/>
      <c r="EJ33" s="132"/>
      <c r="EK33" s="132"/>
      <c r="EL33" s="132"/>
      <c r="EM33" s="132"/>
      <c r="EN33" s="132"/>
      <c r="EO33" s="132"/>
      <c r="EP33" s="132"/>
      <c r="EQ33" s="132"/>
      <c r="ER33" s="132"/>
      <c r="ES33" s="132"/>
      <c r="ET33" s="132"/>
      <c r="EU33" s="132"/>
      <c r="EV33" s="132"/>
      <c r="EW33" s="132"/>
      <c r="EX33" s="132"/>
      <c r="EY33" s="132"/>
      <c r="EZ33" s="132"/>
      <c r="FA33" s="132"/>
      <c r="FB33" s="132"/>
      <c r="FC33" s="132"/>
      <c r="FD33" s="132"/>
      <c r="FE33" s="132"/>
      <c r="FF33" s="132"/>
      <c r="FG33" s="132"/>
      <c r="FH33" s="132"/>
      <c r="FI33" s="132"/>
      <c r="FJ33" s="132"/>
      <c r="FK33" s="132"/>
      <c r="FL33" s="132"/>
      <c r="FM33" s="132"/>
      <c r="FN33" s="132"/>
      <c r="FO33" s="132"/>
      <c r="FP33" s="132"/>
      <c r="FQ33" s="132"/>
      <c r="FR33" s="132"/>
      <c r="FS33" s="132"/>
      <c r="FT33" s="132"/>
      <c r="FU33" s="132"/>
      <c r="FV33" s="132"/>
      <c r="FW33" s="132"/>
      <c r="FX33" s="132"/>
      <c r="FY33" s="132"/>
      <c r="FZ33" s="132"/>
      <c r="GA33" s="132"/>
      <c r="GB33" s="132"/>
      <c r="GC33" s="132"/>
      <c r="GD33" s="132"/>
      <c r="GE33" s="132"/>
      <c r="GF33" s="132"/>
      <c r="GG33" s="132"/>
      <c r="GH33" s="132"/>
      <c r="GI33" s="132"/>
      <c r="GJ33" s="132"/>
      <c r="GK33" s="132"/>
      <c r="GL33" s="132"/>
      <c r="GM33" s="132"/>
      <c r="GN33" s="132"/>
      <c r="GO33" s="132"/>
      <c r="GP33" s="132"/>
      <c r="GQ33" s="132"/>
      <c r="GR33" s="132"/>
      <c r="GS33" s="132"/>
      <c r="GT33" s="132"/>
      <c r="GU33" s="132"/>
      <c r="GV33" s="132"/>
      <c r="GW33" s="132"/>
      <c r="GX33" s="132"/>
      <c r="GY33" s="132"/>
      <c r="GZ33" s="132"/>
      <c r="HA33" s="132"/>
      <c r="HB33" s="132"/>
      <c r="HC33" s="132"/>
      <c r="HD33" s="132"/>
      <c r="HE33" s="132"/>
      <c r="HF33" s="132"/>
      <c r="HG33" s="132"/>
      <c r="HH33" s="132"/>
      <c r="HI33" s="132"/>
      <c r="HJ33" s="132"/>
      <c r="HK33" s="132"/>
      <c r="HL33" s="132"/>
      <c r="HM33" s="132"/>
      <c r="HN33" s="132"/>
      <c r="HO33" s="132"/>
      <c r="HP33" s="132"/>
      <c r="HQ33" s="132"/>
      <c r="HR33" s="132"/>
      <c r="HS33" s="132"/>
      <c r="HT33" s="132"/>
      <c r="HU33" s="132"/>
      <c r="HV33" s="132"/>
      <c r="HW33" s="132"/>
      <c r="HX33" s="132"/>
      <c r="HY33" s="132"/>
      <c r="HZ33" s="132"/>
      <c r="IA33" s="132"/>
      <c r="IB33" s="132"/>
      <c r="IC33" s="132"/>
      <c r="ID33" s="132"/>
      <c r="IE33" s="132"/>
      <c r="IF33" s="132"/>
      <c r="IG33" s="132"/>
      <c r="IH33" s="132"/>
      <c r="II33" s="132"/>
      <c r="IJ33" s="132"/>
      <c r="IK33" s="132"/>
      <c r="IL33" s="132"/>
      <c r="IM33" s="132"/>
      <c r="IN33" s="132"/>
      <c r="IO33" s="132"/>
      <c r="IP33" s="132"/>
      <c r="IQ33" s="132"/>
      <c r="IR33" s="132"/>
      <c r="IS33" s="132"/>
      <c r="IT33" s="132"/>
      <c r="IU33" s="132"/>
      <c r="IV33" s="132"/>
      <c r="IW33" s="132"/>
      <c r="IX33" s="132"/>
      <c r="IY33" s="132"/>
      <c r="IZ33" s="132"/>
      <c r="JA33" s="132"/>
      <c r="JB33" s="132"/>
      <c r="JC33" s="132"/>
      <c r="JD33" s="132"/>
      <c r="JE33" s="132"/>
      <c r="JF33" s="132"/>
      <c r="JG33" s="132"/>
      <c r="JH33" s="132"/>
      <c r="JI33" s="132"/>
      <c r="JJ33" s="132"/>
      <c r="JK33" s="132"/>
      <c r="JL33" s="132"/>
      <c r="JM33" s="132"/>
      <c r="JN33" s="132"/>
      <c r="JO33" s="132"/>
      <c r="JP33" s="132"/>
      <c r="JQ33" s="132"/>
      <c r="JR33" s="132"/>
      <c r="JS33" s="132"/>
      <c r="JT33" s="132"/>
      <c r="JU33" s="132"/>
      <c r="JV33" s="132"/>
      <c r="JW33" s="132"/>
      <c r="JX33" s="132"/>
      <c r="JY33" s="132"/>
      <c r="JZ33" s="132"/>
      <c r="KA33" s="132"/>
      <c r="KB33" s="132"/>
      <c r="KC33" s="132"/>
      <c r="KD33" s="132"/>
      <c r="KE33" s="132"/>
      <c r="KF33" s="132"/>
      <c r="KG33" s="132"/>
      <c r="KH33" s="132"/>
      <c r="KI33" s="132"/>
      <c r="KJ33" s="132"/>
      <c r="KK33" s="132"/>
      <c r="KL33" s="132"/>
      <c r="KM33" s="132"/>
      <c r="KN33" s="132"/>
      <c r="KO33" s="132"/>
      <c r="KP33" s="132"/>
      <c r="KQ33" s="132"/>
      <c r="KR33" s="132"/>
      <c r="KS33" s="132"/>
      <c r="KT33" s="132"/>
      <c r="KU33" s="132"/>
      <c r="KV33" s="132"/>
      <c r="KW33" s="132"/>
      <c r="KX33" s="132"/>
      <c r="KY33" s="132"/>
      <c r="KZ33" s="132"/>
      <c r="LA33" s="132"/>
      <c r="LB33" s="132"/>
      <c r="LC33" s="132"/>
      <c r="LD33" s="132"/>
      <c r="LE33" s="132"/>
      <c r="LF33" s="132"/>
      <c r="LG33" s="132"/>
      <c r="LH33" s="132"/>
      <c r="LI33" s="132"/>
      <c r="LJ33" s="132"/>
      <c r="LK33" s="132"/>
      <c r="LL33" s="132"/>
      <c r="LM33" s="132"/>
      <c r="LN33" s="132"/>
      <c r="LO33" s="132"/>
      <c r="LP33" s="132"/>
      <c r="LQ33" s="132"/>
      <c r="LR33" s="132"/>
      <c r="LS33" s="132"/>
      <c r="LT33" s="132"/>
      <c r="LU33" s="132"/>
      <c r="LV33" s="132"/>
      <c r="LW33" s="132"/>
      <c r="LX33" s="132"/>
      <c r="LY33" s="132"/>
      <c r="LZ33" s="132"/>
      <c r="MA33" s="132"/>
      <c r="MB33" s="132"/>
      <c r="MC33" s="132"/>
      <c r="MD33" s="132"/>
      <c r="ME33" s="132"/>
      <c r="MF33" s="132"/>
      <c r="MG33" s="132"/>
      <c r="MH33" s="132"/>
      <c r="MI33" s="132"/>
      <c r="MJ33" s="132"/>
      <c r="MK33" s="132"/>
      <c r="ML33" s="132"/>
      <c r="MM33" s="132"/>
      <c r="MN33" s="132"/>
      <c r="MO33" s="132"/>
      <c r="MP33" s="132"/>
      <c r="MQ33" s="132"/>
      <c r="MR33" s="132"/>
      <c r="MS33" s="132"/>
      <c r="MT33" s="132"/>
      <c r="MU33" s="132"/>
      <c r="MV33" s="132"/>
      <c r="MW33" s="132"/>
      <c r="MX33" s="132"/>
      <c r="MY33" s="132"/>
      <c r="MZ33" s="132"/>
      <c r="NA33" s="132"/>
      <c r="NB33" s="132"/>
      <c r="NC33" s="132"/>
      <c r="ND33" s="132"/>
      <c r="NE33" s="132"/>
      <c r="NF33" s="132"/>
      <c r="NG33" s="132"/>
      <c r="NH33" s="132"/>
      <c r="NI33" s="132"/>
      <c r="NJ33" s="132"/>
      <c r="NK33" s="132"/>
      <c r="NL33" s="132"/>
      <c r="NM33" s="132"/>
      <c r="NN33" s="132"/>
      <c r="NO33" s="132"/>
      <c r="NP33" s="132"/>
      <c r="NQ33" s="132"/>
      <c r="NR33" s="132"/>
      <c r="NS33" s="132"/>
      <c r="NT33" s="132"/>
      <c r="NU33" s="132"/>
      <c r="NV33" s="132"/>
      <c r="NW33" s="132"/>
      <c r="NX33" s="132"/>
      <c r="NY33" s="132"/>
      <c r="NZ33" s="132"/>
      <c r="OA33" s="132"/>
      <c r="OB33" s="132"/>
      <c r="OC33" s="132"/>
      <c r="OD33" s="132"/>
      <c r="OE33" s="132"/>
      <c r="OF33" s="132"/>
      <c r="OG33" s="132"/>
      <c r="OH33" s="132"/>
      <c r="OI33" s="132"/>
      <c r="OJ33" s="132"/>
      <c r="OK33" s="132"/>
      <c r="OL33" s="132"/>
      <c r="OM33" s="132"/>
      <c r="ON33" s="132"/>
      <c r="OO33" s="132"/>
      <c r="OP33" s="132"/>
      <c r="OQ33" s="132"/>
      <c r="OR33" s="132"/>
      <c r="OS33" s="132"/>
      <c r="OT33" s="132"/>
      <c r="OU33" s="132"/>
      <c r="OV33" s="132"/>
      <c r="OW33" s="132"/>
      <c r="OX33" s="132"/>
      <c r="OY33" s="132"/>
      <c r="OZ33" s="132"/>
      <c r="PA33" s="132"/>
      <c r="PB33" s="132"/>
      <c r="PC33" s="132"/>
      <c r="PD33" s="132"/>
      <c r="PE33" s="132"/>
      <c r="PF33" s="132"/>
      <c r="PG33" s="132"/>
      <c r="PH33" s="132"/>
      <c r="PI33" s="132"/>
      <c r="PJ33" s="132"/>
      <c r="PK33" s="132"/>
      <c r="PL33" s="132"/>
      <c r="PM33" s="132"/>
      <c r="PN33" s="132"/>
      <c r="PO33" s="132"/>
      <c r="PP33" s="132"/>
      <c r="PQ33" s="132"/>
      <c r="PR33" s="132"/>
      <c r="PS33" s="132"/>
      <c r="PT33" s="132"/>
      <c r="PU33" s="132"/>
      <c r="PV33" s="132"/>
      <c r="PW33" s="132"/>
      <c r="PX33" s="132"/>
      <c r="PY33" s="132"/>
      <c r="PZ33" s="132"/>
      <c r="QA33" s="132"/>
      <c r="QB33" s="132"/>
      <c r="QC33" s="132"/>
      <c r="QD33" s="132"/>
      <c r="QE33" s="132"/>
      <c r="QF33" s="132"/>
      <c r="QG33" s="132"/>
      <c r="QH33" s="132"/>
      <c r="QI33" s="132"/>
      <c r="QJ33" s="132"/>
      <c r="QK33" s="132"/>
      <c r="QL33" s="132"/>
      <c r="QM33" s="132"/>
      <c r="QN33" s="132"/>
      <c r="QO33" s="132"/>
      <c r="QP33" s="132"/>
      <c r="QQ33" s="132"/>
      <c r="QR33" s="132"/>
      <c r="QS33" s="132"/>
      <c r="QT33" s="132"/>
      <c r="QU33" s="132"/>
      <c r="QV33" s="132"/>
      <c r="QW33" s="132"/>
      <c r="QX33" s="132"/>
      <c r="QY33" s="132"/>
      <c r="QZ33" s="132"/>
      <c r="RA33" s="132"/>
      <c r="RB33" s="132"/>
      <c r="RC33" s="132"/>
      <c r="RD33" s="132"/>
      <c r="RE33" s="132"/>
      <c r="RF33" s="132"/>
      <c r="RG33" s="132"/>
      <c r="RH33" s="132"/>
      <c r="RI33" s="132"/>
      <c r="RJ33" s="132"/>
      <c r="RK33" s="132"/>
      <c r="RL33" s="132"/>
      <c r="RM33" s="132"/>
      <c r="RN33" s="132"/>
      <c r="RO33" s="132"/>
      <c r="RP33" s="132"/>
      <c r="RQ33" s="132"/>
      <c r="RR33" s="132"/>
      <c r="RS33" s="132"/>
      <c r="RT33" s="132"/>
      <c r="RU33" s="132"/>
      <c r="RV33" s="132"/>
      <c r="RW33" s="132"/>
      <c r="RX33" s="132"/>
      <c r="RY33" s="132"/>
      <c r="RZ33" s="132"/>
      <c r="SA33" s="132"/>
      <c r="SB33" s="132"/>
      <c r="SC33" s="132"/>
      <c r="SD33" s="132"/>
      <c r="SE33" s="132"/>
      <c r="SF33" s="132"/>
      <c r="SG33" s="132"/>
      <c r="SH33" s="132"/>
      <c r="SI33" s="132"/>
      <c r="SJ33" s="132"/>
      <c r="SK33" s="132"/>
      <c r="SL33" s="132"/>
      <c r="SM33" s="132"/>
      <c r="SN33" s="132"/>
      <c r="SO33" s="132"/>
      <c r="SP33" s="132"/>
      <c r="SQ33" s="132"/>
      <c r="SR33" s="132"/>
      <c r="SS33" s="132"/>
      <c r="ST33" s="132"/>
      <c r="SU33" s="132"/>
      <c r="SV33" s="132"/>
      <c r="SW33" s="132"/>
      <c r="SX33" s="132"/>
      <c r="SY33" s="132"/>
      <c r="SZ33" s="132"/>
      <c r="TA33" s="132"/>
      <c r="TB33" s="132"/>
      <c r="TC33" s="132"/>
      <c r="TD33" s="132"/>
      <c r="TE33" s="132"/>
      <c r="TF33" s="132"/>
      <c r="TG33" s="132"/>
      <c r="TH33" s="132"/>
      <c r="TI33" s="132"/>
      <c r="TJ33" s="132"/>
      <c r="TK33" s="132"/>
      <c r="TL33" s="132"/>
      <c r="TM33" s="132"/>
      <c r="TN33" s="132"/>
      <c r="TO33" s="132"/>
      <c r="TP33" s="132"/>
      <c r="TQ33" s="132"/>
      <c r="TR33" s="132"/>
      <c r="TS33" s="132"/>
      <c r="TT33" s="132"/>
      <c r="TU33" s="132"/>
      <c r="TV33" s="132"/>
      <c r="TW33" s="132"/>
      <c r="TX33" s="132"/>
      <c r="TY33" s="132"/>
      <c r="TZ33" s="132"/>
      <c r="UA33" s="132"/>
      <c r="UB33" s="132"/>
      <c r="UC33" s="132"/>
      <c r="UD33" s="132"/>
      <c r="UE33" s="132"/>
      <c r="UF33" s="132"/>
      <c r="UG33" s="132"/>
      <c r="UH33" s="132"/>
      <c r="UI33" s="132"/>
      <c r="UJ33" s="132"/>
      <c r="UK33" s="132"/>
      <c r="UL33" s="132"/>
      <c r="UM33" s="132"/>
      <c r="UN33" s="132"/>
      <c r="UO33" s="132"/>
      <c r="UP33" s="132"/>
      <c r="UQ33" s="132"/>
      <c r="UR33" s="132"/>
      <c r="US33" s="132"/>
      <c r="UT33" s="132"/>
      <c r="UU33" s="132"/>
      <c r="UV33" s="132"/>
      <c r="UW33" s="132"/>
      <c r="UX33" s="132"/>
      <c r="UY33" s="132"/>
      <c r="UZ33" s="132"/>
      <c r="VA33" s="132"/>
      <c r="VB33" s="132"/>
      <c r="VC33" s="132"/>
      <c r="VD33" s="132"/>
      <c r="VE33" s="132"/>
      <c r="VF33" s="132"/>
      <c r="VG33" s="132"/>
      <c r="VH33" s="132"/>
      <c r="VI33" s="132"/>
      <c r="VJ33" s="132"/>
      <c r="VK33" s="132"/>
      <c r="VL33" s="132"/>
      <c r="VM33" s="132"/>
      <c r="VN33" s="132"/>
      <c r="VO33" s="132"/>
      <c r="VP33" s="132"/>
      <c r="VQ33" s="132"/>
      <c r="VR33" s="132"/>
      <c r="VS33" s="132"/>
      <c r="VT33" s="132"/>
      <c r="VU33" s="132"/>
      <c r="VV33" s="132"/>
      <c r="VW33" s="132"/>
      <c r="VX33" s="132"/>
      <c r="VY33" s="132"/>
      <c r="VZ33" s="132"/>
      <c r="WA33" s="132"/>
      <c r="WB33" s="132"/>
      <c r="WC33" s="132"/>
      <c r="WD33" s="132"/>
      <c r="WE33" s="132"/>
      <c r="WF33" s="132"/>
      <c r="WG33" s="132"/>
      <c r="WH33" s="132"/>
      <c r="WI33" s="132"/>
      <c r="WJ33" s="132"/>
      <c r="WK33" s="132"/>
      <c r="WL33" s="132"/>
      <c r="WM33" s="132"/>
      <c r="WN33" s="132"/>
      <c r="WO33" s="132"/>
      <c r="WP33" s="132"/>
      <c r="WQ33" s="132"/>
      <c r="WR33" s="132"/>
      <c r="WS33" s="132"/>
      <c r="WT33" s="132"/>
      <c r="WU33" s="132"/>
      <c r="WV33" s="132"/>
      <c r="WW33" s="132"/>
      <c r="WX33" s="132"/>
      <c r="WY33" s="132"/>
      <c r="WZ33" s="132"/>
      <c r="XA33" s="132"/>
      <c r="XB33" s="132"/>
      <c r="XC33" s="132"/>
      <c r="XD33" s="132"/>
      <c r="XE33" s="132"/>
      <c r="XF33" s="132"/>
      <c r="XG33" s="132"/>
      <c r="XH33" s="132"/>
      <c r="XI33" s="132"/>
      <c r="XJ33" s="132"/>
      <c r="XK33" s="132"/>
      <c r="XL33" s="132"/>
      <c r="XM33" s="132"/>
      <c r="XN33" s="132"/>
      <c r="XO33" s="132"/>
      <c r="XP33" s="132"/>
      <c r="XQ33" s="132"/>
      <c r="XR33" s="132"/>
      <c r="XS33" s="132"/>
      <c r="XT33" s="132"/>
      <c r="XU33" s="132"/>
      <c r="XV33" s="132"/>
      <c r="XW33" s="132"/>
      <c r="XX33" s="132"/>
      <c r="XY33" s="132"/>
      <c r="XZ33" s="132"/>
      <c r="YA33" s="132"/>
      <c r="YB33" s="132"/>
      <c r="YC33" s="132"/>
      <c r="YD33" s="132"/>
      <c r="YE33" s="132"/>
      <c r="YF33" s="132"/>
      <c r="YG33" s="132"/>
      <c r="YH33" s="132"/>
      <c r="YI33" s="132"/>
      <c r="YJ33" s="132"/>
      <c r="YK33" s="132"/>
      <c r="YL33" s="132"/>
      <c r="YM33" s="132"/>
      <c r="YN33" s="132"/>
      <c r="YO33" s="132"/>
      <c r="YP33" s="132"/>
      <c r="YQ33" s="132"/>
      <c r="YR33" s="132"/>
      <c r="YS33" s="132"/>
      <c r="YT33" s="132"/>
      <c r="YU33" s="132"/>
      <c r="YV33" s="132"/>
      <c r="YW33" s="132"/>
      <c r="YX33" s="132"/>
      <c r="YY33" s="132"/>
      <c r="YZ33" s="132"/>
      <c r="ZA33" s="132"/>
      <c r="ZB33" s="132"/>
      <c r="ZC33" s="132"/>
      <c r="ZD33" s="132"/>
      <c r="ZE33" s="132"/>
      <c r="ZF33" s="132"/>
      <c r="ZG33" s="132"/>
      <c r="ZH33" s="132"/>
      <c r="ZI33" s="132"/>
      <c r="ZJ33" s="132"/>
      <c r="ZK33" s="132"/>
      <c r="ZL33" s="132"/>
      <c r="ZM33" s="132"/>
      <c r="ZN33" s="132"/>
      <c r="ZO33" s="132"/>
      <c r="ZP33" s="132"/>
      <c r="ZQ33" s="132"/>
      <c r="ZR33" s="132"/>
      <c r="ZS33" s="132"/>
      <c r="ZT33" s="132"/>
      <c r="ZU33" s="132"/>
      <c r="ZV33" s="132"/>
      <c r="ZW33" s="132"/>
      <c r="ZX33" s="132"/>
      <c r="ZY33" s="132"/>
      <c r="ZZ33" s="132"/>
      <c r="AAA33" s="132"/>
      <c r="AAB33" s="132"/>
      <c r="AAC33" s="132"/>
      <c r="AAD33" s="132"/>
      <c r="AAE33" s="132"/>
      <c r="AAF33" s="132"/>
      <c r="AAG33" s="132"/>
      <c r="AAH33" s="132"/>
      <c r="AAI33" s="132"/>
      <c r="AAJ33" s="132"/>
      <c r="AAK33" s="132"/>
      <c r="AAL33" s="132"/>
      <c r="AAM33" s="132"/>
      <c r="AAN33" s="132"/>
      <c r="AAO33" s="132"/>
      <c r="AAP33" s="132"/>
      <c r="AAQ33" s="132"/>
      <c r="AAR33" s="132"/>
      <c r="AAS33" s="132"/>
      <c r="AAT33" s="132"/>
      <c r="AAU33" s="132"/>
      <c r="AAV33" s="132"/>
      <c r="AAW33" s="132"/>
      <c r="AAX33" s="132"/>
    </row>
    <row r="34" spans="1:726" s="1" customFormat="1" ht="84.95" customHeight="1" thickBot="1">
      <c r="A34" s="520">
        <v>30</v>
      </c>
      <c r="B34" s="520"/>
      <c r="C34" s="521" t="s">
        <v>162</v>
      </c>
      <c r="D34" s="521"/>
      <c r="E34" s="522"/>
      <c r="F34" s="522"/>
      <c r="G34" s="522"/>
      <c r="H34" s="523"/>
      <c r="I34" s="520"/>
      <c r="J34" s="521"/>
      <c r="K34" s="524"/>
      <c r="L34" s="521" t="s">
        <v>268</v>
      </c>
      <c r="M34" s="521" t="s">
        <v>369</v>
      </c>
      <c r="N34" s="521" t="s">
        <v>367</v>
      </c>
      <c r="O34" s="521" t="s">
        <v>367</v>
      </c>
      <c r="P34" s="521" t="s">
        <v>368</v>
      </c>
      <c r="Q34" s="521" t="s">
        <v>368</v>
      </c>
      <c r="R34" s="525"/>
      <c r="S34" s="132"/>
      <c r="T34" s="132"/>
      <c r="U34" s="132"/>
      <c r="V34" s="132"/>
      <c r="W34" s="132"/>
      <c r="X34" s="132"/>
      <c r="Y34" s="132"/>
      <c r="Z34" s="132"/>
      <c r="AA34" s="132"/>
      <c r="AB34" s="132"/>
      <c r="AC34" s="132"/>
      <c r="AD34" s="132"/>
      <c r="AE34" s="132"/>
      <c r="AF34" s="132"/>
      <c r="AG34" s="132"/>
      <c r="AH34" s="132"/>
      <c r="AI34" s="132"/>
      <c r="AJ34" s="132"/>
      <c r="AK34" s="132"/>
      <c r="AL34" s="132"/>
      <c r="AM34" s="132"/>
      <c r="AN34" s="132"/>
      <c r="AO34" s="132"/>
      <c r="AP34" s="132"/>
      <c r="AQ34" s="132"/>
      <c r="AR34" s="132"/>
      <c r="AS34" s="132"/>
      <c r="AT34" s="132"/>
      <c r="AU34" s="132"/>
      <c r="AV34" s="132"/>
      <c r="AW34" s="132"/>
      <c r="AX34" s="132"/>
      <c r="AY34" s="132"/>
      <c r="AZ34" s="132"/>
      <c r="BA34" s="132"/>
      <c r="BB34" s="132"/>
      <c r="BC34" s="132"/>
      <c r="BD34" s="132"/>
      <c r="BE34" s="132"/>
      <c r="BF34" s="132"/>
      <c r="BG34" s="132"/>
      <c r="BH34" s="132"/>
      <c r="BI34" s="132"/>
      <c r="BJ34" s="263"/>
      <c r="BK34" s="132"/>
      <c r="BL34" s="132"/>
      <c r="BM34" s="132"/>
      <c r="BN34" s="132"/>
      <c r="BO34" s="132"/>
      <c r="BP34" s="132"/>
      <c r="BQ34" s="132"/>
      <c r="BR34" s="132"/>
      <c r="BS34" s="132"/>
      <c r="BT34" s="132"/>
      <c r="BU34" s="132"/>
      <c r="BV34" s="132"/>
      <c r="BW34" s="132"/>
      <c r="BX34" s="132"/>
      <c r="BY34" s="132"/>
      <c r="BZ34" s="132"/>
      <c r="CA34" s="132"/>
      <c r="CB34" s="132"/>
      <c r="CC34" s="132"/>
      <c r="CD34" s="132"/>
      <c r="CE34" s="132"/>
      <c r="CF34" s="132"/>
      <c r="CG34" s="132"/>
      <c r="CH34" s="132"/>
      <c r="CI34" s="132"/>
      <c r="CJ34" s="132"/>
      <c r="CK34" s="132"/>
      <c r="CL34" s="132"/>
      <c r="CM34" s="132"/>
      <c r="CN34" s="132"/>
      <c r="CO34" s="132"/>
      <c r="CP34" s="132"/>
      <c r="CQ34" s="132"/>
      <c r="CR34" s="132"/>
      <c r="CS34" s="132"/>
      <c r="CT34" s="132"/>
      <c r="CU34" s="132"/>
      <c r="CV34" s="132"/>
      <c r="CW34" s="132"/>
      <c r="CX34" s="132"/>
      <c r="CY34" s="132"/>
      <c r="CZ34" s="132"/>
      <c r="DA34" s="132"/>
      <c r="DB34" s="132"/>
      <c r="DC34" s="132"/>
      <c r="DD34" s="132"/>
      <c r="DE34" s="132"/>
      <c r="DF34" s="132"/>
      <c r="DG34" s="132"/>
      <c r="DH34" s="132"/>
      <c r="DI34" s="132"/>
      <c r="DJ34" s="263"/>
      <c r="DK34" s="132"/>
      <c r="DL34" s="132"/>
      <c r="DM34" s="132"/>
      <c r="DN34" s="132"/>
      <c r="DO34" s="132"/>
      <c r="DP34" s="132"/>
      <c r="DQ34" s="132"/>
      <c r="DR34" s="132"/>
      <c r="DS34" s="132"/>
      <c r="DT34" s="132"/>
      <c r="DU34" s="132"/>
      <c r="DV34" s="132"/>
      <c r="DW34" s="132"/>
      <c r="DX34" s="132"/>
      <c r="DY34" s="132"/>
      <c r="DZ34" s="132"/>
      <c r="EA34" s="132"/>
      <c r="EB34" s="132"/>
      <c r="EC34" s="132"/>
      <c r="ED34" s="132"/>
      <c r="EE34" s="132"/>
      <c r="EF34" s="132"/>
      <c r="EG34" s="132"/>
      <c r="EH34" s="132"/>
      <c r="EI34" s="132"/>
      <c r="EJ34" s="132"/>
      <c r="EK34" s="132"/>
      <c r="EL34" s="132"/>
      <c r="EM34" s="132"/>
      <c r="EN34" s="132"/>
      <c r="EO34" s="132"/>
      <c r="EP34" s="132"/>
      <c r="EQ34" s="132"/>
      <c r="ER34" s="132"/>
      <c r="ES34" s="132"/>
      <c r="ET34" s="132"/>
      <c r="EU34" s="132"/>
      <c r="EV34" s="132"/>
      <c r="EW34" s="132"/>
      <c r="EX34" s="132"/>
      <c r="EY34" s="132"/>
      <c r="EZ34" s="132"/>
      <c r="FA34" s="132"/>
      <c r="FB34" s="132"/>
      <c r="FC34" s="132"/>
      <c r="FD34" s="132"/>
      <c r="FE34" s="132"/>
      <c r="FF34" s="132"/>
      <c r="FG34" s="132"/>
      <c r="FH34" s="132"/>
      <c r="FI34" s="132"/>
      <c r="FJ34" s="132"/>
      <c r="FK34" s="132"/>
      <c r="FL34" s="132"/>
      <c r="FM34" s="132"/>
      <c r="FN34" s="132"/>
      <c r="FO34" s="132"/>
      <c r="FP34" s="132"/>
      <c r="FQ34" s="132"/>
      <c r="FR34" s="132"/>
      <c r="FS34" s="132"/>
      <c r="FT34" s="132"/>
      <c r="FU34" s="132"/>
      <c r="FV34" s="132"/>
      <c r="FW34" s="132"/>
      <c r="FX34" s="132"/>
      <c r="FY34" s="132"/>
      <c r="FZ34" s="132"/>
      <c r="GA34" s="132"/>
      <c r="GB34" s="132"/>
      <c r="GC34" s="132"/>
      <c r="GD34" s="132"/>
      <c r="GE34" s="132"/>
      <c r="GF34" s="132"/>
      <c r="GG34" s="132"/>
      <c r="GH34" s="132"/>
      <c r="GI34" s="132"/>
      <c r="GJ34" s="132"/>
      <c r="GK34" s="132"/>
      <c r="GL34" s="132"/>
      <c r="GM34" s="132"/>
      <c r="GN34" s="132"/>
      <c r="GO34" s="132"/>
      <c r="GP34" s="132"/>
      <c r="GQ34" s="132"/>
      <c r="GR34" s="132"/>
      <c r="GS34" s="132"/>
      <c r="GT34" s="132"/>
      <c r="GU34" s="132"/>
      <c r="GV34" s="132"/>
      <c r="GW34" s="132"/>
      <c r="GX34" s="132"/>
      <c r="GY34" s="132"/>
      <c r="GZ34" s="132"/>
      <c r="HA34" s="132"/>
      <c r="HB34" s="132"/>
      <c r="HC34" s="132"/>
      <c r="HD34" s="132"/>
      <c r="HE34" s="132"/>
      <c r="HF34" s="132"/>
      <c r="HG34" s="132"/>
      <c r="HH34" s="132"/>
      <c r="HI34" s="132"/>
      <c r="HJ34" s="132"/>
      <c r="HK34" s="132"/>
      <c r="HL34" s="132"/>
      <c r="HM34" s="132"/>
      <c r="HN34" s="132"/>
      <c r="HO34" s="132"/>
      <c r="HP34" s="132"/>
      <c r="HQ34" s="132"/>
      <c r="HR34" s="132"/>
      <c r="HS34" s="132"/>
      <c r="HT34" s="132"/>
      <c r="HU34" s="132"/>
      <c r="HV34" s="132"/>
      <c r="HW34" s="132"/>
      <c r="HX34" s="132"/>
      <c r="HY34" s="132"/>
      <c r="HZ34" s="132"/>
      <c r="IA34" s="132"/>
      <c r="IB34" s="132"/>
      <c r="IC34" s="132"/>
      <c r="ID34" s="132"/>
      <c r="IE34" s="132"/>
      <c r="IF34" s="132"/>
      <c r="IG34" s="132"/>
      <c r="IH34" s="132"/>
      <c r="II34" s="132"/>
      <c r="IJ34" s="132"/>
      <c r="IK34" s="132"/>
      <c r="IL34" s="132"/>
      <c r="IM34" s="132"/>
      <c r="IN34" s="132"/>
      <c r="IO34" s="132"/>
      <c r="IP34" s="132"/>
      <c r="IQ34" s="132"/>
      <c r="IR34" s="132"/>
      <c r="IS34" s="132"/>
      <c r="IT34" s="132"/>
      <c r="IU34" s="132"/>
      <c r="IV34" s="132"/>
      <c r="IW34" s="132"/>
      <c r="IX34" s="132"/>
      <c r="IY34" s="132"/>
      <c r="IZ34" s="132"/>
      <c r="JA34" s="132"/>
      <c r="JB34" s="132"/>
      <c r="JC34" s="132"/>
      <c r="JD34" s="132"/>
      <c r="JE34" s="132"/>
      <c r="JF34" s="132"/>
      <c r="JG34" s="132"/>
      <c r="JH34" s="132"/>
      <c r="JI34" s="132"/>
      <c r="JJ34" s="132"/>
      <c r="JK34" s="132"/>
      <c r="JL34" s="132"/>
      <c r="JM34" s="132"/>
      <c r="JN34" s="132"/>
      <c r="JO34" s="132"/>
      <c r="JP34" s="132"/>
      <c r="JQ34" s="132"/>
      <c r="JR34" s="132"/>
      <c r="JS34" s="132"/>
      <c r="JT34" s="132"/>
      <c r="JU34" s="132"/>
      <c r="JV34" s="132"/>
      <c r="JW34" s="132"/>
      <c r="JX34" s="132"/>
      <c r="JY34" s="132"/>
      <c r="JZ34" s="132"/>
      <c r="KA34" s="132"/>
      <c r="KB34" s="132"/>
      <c r="KC34" s="132"/>
      <c r="KD34" s="132"/>
      <c r="KE34" s="132"/>
      <c r="KF34" s="132"/>
      <c r="KG34" s="132"/>
      <c r="KH34" s="132"/>
      <c r="KI34" s="132"/>
      <c r="KJ34" s="132"/>
      <c r="KK34" s="132"/>
      <c r="KL34" s="132"/>
      <c r="KM34" s="132"/>
      <c r="KN34" s="132"/>
      <c r="KO34" s="132"/>
      <c r="KP34" s="132"/>
      <c r="KQ34" s="132"/>
      <c r="KR34" s="132"/>
      <c r="KS34" s="132"/>
      <c r="KT34" s="132"/>
      <c r="KU34" s="132"/>
      <c r="KV34" s="132"/>
      <c r="KW34" s="132"/>
      <c r="KX34" s="132"/>
      <c r="KY34" s="132"/>
      <c r="KZ34" s="132"/>
      <c r="LA34" s="132"/>
      <c r="LB34" s="132"/>
      <c r="LC34" s="132"/>
      <c r="LD34" s="132"/>
      <c r="LE34" s="132"/>
      <c r="LF34" s="132"/>
      <c r="LG34" s="132"/>
      <c r="LH34" s="132"/>
      <c r="LI34" s="132"/>
      <c r="LJ34" s="132"/>
      <c r="LK34" s="132"/>
      <c r="LL34" s="132"/>
      <c r="LM34" s="132"/>
      <c r="LN34" s="132"/>
      <c r="LO34" s="132"/>
      <c r="LP34" s="132"/>
      <c r="LQ34" s="132"/>
      <c r="LR34" s="132"/>
      <c r="LS34" s="132"/>
      <c r="LT34" s="132"/>
      <c r="LU34" s="132"/>
      <c r="LV34" s="132"/>
      <c r="LW34" s="132"/>
      <c r="LX34" s="132"/>
      <c r="LY34" s="132"/>
      <c r="LZ34" s="132"/>
      <c r="MA34" s="132"/>
      <c r="MB34" s="132"/>
      <c r="MC34" s="132"/>
      <c r="MD34" s="132"/>
      <c r="ME34" s="132"/>
      <c r="MF34" s="132"/>
      <c r="MG34" s="132"/>
      <c r="MH34" s="132"/>
      <c r="MI34" s="132"/>
      <c r="MJ34" s="132"/>
      <c r="MK34" s="132"/>
      <c r="ML34" s="132"/>
      <c r="MM34" s="132"/>
      <c r="MN34" s="132"/>
      <c r="MO34" s="132"/>
      <c r="MP34" s="132"/>
      <c r="MQ34" s="132"/>
      <c r="MR34" s="132"/>
      <c r="MS34" s="132"/>
      <c r="MT34" s="132"/>
      <c r="MU34" s="132"/>
      <c r="MV34" s="132"/>
      <c r="MW34" s="132"/>
      <c r="MX34" s="132"/>
      <c r="MY34" s="132"/>
      <c r="MZ34" s="132"/>
      <c r="NA34" s="132"/>
      <c r="NB34" s="132"/>
      <c r="NC34" s="132"/>
      <c r="ND34" s="132"/>
      <c r="NE34" s="132"/>
      <c r="NF34" s="132"/>
      <c r="NG34" s="132"/>
      <c r="NH34" s="132"/>
      <c r="NI34" s="132"/>
      <c r="NJ34" s="132"/>
      <c r="NK34" s="132"/>
      <c r="NL34" s="132"/>
      <c r="NM34" s="132"/>
      <c r="NN34" s="132"/>
      <c r="NO34" s="132"/>
      <c r="NP34" s="132"/>
      <c r="NQ34" s="132"/>
      <c r="NR34" s="132"/>
      <c r="NS34" s="132"/>
      <c r="NT34" s="132"/>
      <c r="NU34" s="132"/>
      <c r="NV34" s="132"/>
      <c r="NW34" s="132"/>
      <c r="NX34" s="132"/>
      <c r="NY34" s="132"/>
      <c r="NZ34" s="132"/>
      <c r="OA34" s="132"/>
      <c r="OB34" s="132"/>
      <c r="OC34" s="132"/>
      <c r="OD34" s="132"/>
      <c r="OE34" s="132"/>
      <c r="OF34" s="132"/>
      <c r="OG34" s="132"/>
      <c r="OH34" s="132"/>
      <c r="OI34" s="132"/>
      <c r="OJ34" s="132"/>
      <c r="OK34" s="132"/>
      <c r="OL34" s="132"/>
      <c r="OM34" s="132"/>
      <c r="ON34" s="132"/>
      <c r="OO34" s="132"/>
      <c r="OP34" s="132"/>
      <c r="OQ34" s="132"/>
      <c r="OR34" s="132"/>
      <c r="OS34" s="132"/>
      <c r="OT34" s="132"/>
      <c r="OU34" s="132"/>
      <c r="OV34" s="132"/>
      <c r="OW34" s="132"/>
      <c r="OX34" s="132"/>
      <c r="OY34" s="132"/>
      <c r="OZ34" s="132"/>
      <c r="PA34" s="132"/>
      <c r="PB34" s="132"/>
      <c r="PC34" s="132"/>
      <c r="PD34" s="132"/>
      <c r="PE34" s="132"/>
      <c r="PF34" s="132"/>
      <c r="PG34" s="132"/>
      <c r="PH34" s="132"/>
      <c r="PI34" s="132"/>
      <c r="PJ34" s="132"/>
      <c r="PK34" s="132"/>
      <c r="PL34" s="132"/>
      <c r="PM34" s="132"/>
      <c r="PN34" s="132"/>
      <c r="PO34" s="132"/>
      <c r="PP34" s="132"/>
      <c r="PQ34" s="132"/>
      <c r="PR34" s="132"/>
      <c r="PS34" s="132"/>
      <c r="PT34" s="132"/>
      <c r="PU34" s="132"/>
      <c r="PV34" s="132"/>
      <c r="PW34" s="132"/>
      <c r="PX34" s="132"/>
      <c r="PY34" s="132"/>
      <c r="PZ34" s="132"/>
      <c r="QA34" s="132"/>
      <c r="QB34" s="132"/>
      <c r="QC34" s="132"/>
      <c r="QD34" s="132"/>
      <c r="QE34" s="132"/>
      <c r="QF34" s="132"/>
      <c r="QG34" s="132"/>
      <c r="QH34" s="132"/>
      <c r="QI34" s="132"/>
      <c r="QJ34" s="132"/>
      <c r="QK34" s="132"/>
      <c r="QL34" s="132"/>
      <c r="QM34" s="132"/>
      <c r="QN34" s="132"/>
      <c r="QO34" s="132"/>
      <c r="QP34" s="132"/>
      <c r="QQ34" s="132"/>
      <c r="QR34" s="132"/>
      <c r="QS34" s="132"/>
      <c r="QT34" s="132"/>
      <c r="QU34" s="132"/>
      <c r="QV34" s="132"/>
      <c r="QW34" s="132"/>
      <c r="QX34" s="132"/>
      <c r="QY34" s="132"/>
      <c r="QZ34" s="132"/>
      <c r="RA34" s="132"/>
      <c r="RB34" s="132"/>
      <c r="RC34" s="132"/>
      <c r="RD34" s="132"/>
      <c r="RE34" s="132"/>
      <c r="RF34" s="132"/>
      <c r="RG34" s="132"/>
      <c r="RH34" s="132"/>
      <c r="RI34" s="132"/>
      <c r="RJ34" s="132"/>
      <c r="RK34" s="132"/>
      <c r="RL34" s="132"/>
      <c r="RM34" s="132"/>
      <c r="RN34" s="132"/>
      <c r="RO34" s="132"/>
      <c r="RP34" s="132"/>
      <c r="RQ34" s="132"/>
      <c r="RR34" s="132"/>
      <c r="RS34" s="132"/>
      <c r="RT34" s="132"/>
      <c r="RU34" s="132"/>
      <c r="RV34" s="132"/>
      <c r="RW34" s="132"/>
      <c r="RX34" s="132"/>
      <c r="RY34" s="132"/>
      <c r="RZ34" s="132"/>
      <c r="SA34" s="132"/>
      <c r="SB34" s="132"/>
      <c r="SC34" s="132"/>
      <c r="SD34" s="132"/>
      <c r="SE34" s="132"/>
      <c r="SF34" s="132"/>
      <c r="SG34" s="132"/>
      <c r="SH34" s="132"/>
      <c r="SI34" s="132"/>
      <c r="SJ34" s="132"/>
      <c r="SK34" s="132"/>
      <c r="SL34" s="132"/>
      <c r="SM34" s="132"/>
      <c r="SN34" s="132"/>
      <c r="SO34" s="132"/>
      <c r="SP34" s="132"/>
      <c r="SQ34" s="132"/>
      <c r="SR34" s="132"/>
      <c r="SS34" s="132"/>
      <c r="ST34" s="132"/>
      <c r="SU34" s="132"/>
      <c r="SV34" s="132"/>
      <c r="SW34" s="132"/>
      <c r="SX34" s="132"/>
      <c r="SY34" s="132"/>
      <c r="SZ34" s="132"/>
      <c r="TA34" s="132"/>
      <c r="TB34" s="132"/>
      <c r="TC34" s="132"/>
      <c r="TD34" s="132"/>
      <c r="TE34" s="132"/>
      <c r="TF34" s="132"/>
      <c r="TG34" s="132"/>
      <c r="TH34" s="132"/>
      <c r="TI34" s="132"/>
      <c r="TJ34" s="132"/>
      <c r="TK34" s="132"/>
      <c r="TL34" s="132"/>
      <c r="TM34" s="132"/>
      <c r="TN34" s="132"/>
      <c r="TO34" s="132"/>
      <c r="TP34" s="132"/>
      <c r="TQ34" s="132"/>
      <c r="TR34" s="132"/>
      <c r="TS34" s="132"/>
      <c r="TT34" s="132"/>
      <c r="TU34" s="132"/>
      <c r="TV34" s="132"/>
      <c r="TW34" s="132"/>
      <c r="TX34" s="132"/>
      <c r="TY34" s="132"/>
      <c r="TZ34" s="132"/>
      <c r="UA34" s="132"/>
      <c r="UB34" s="132"/>
      <c r="UC34" s="132"/>
      <c r="UD34" s="132"/>
      <c r="UE34" s="132"/>
      <c r="UF34" s="132"/>
      <c r="UG34" s="132"/>
      <c r="UH34" s="132"/>
      <c r="UI34" s="132"/>
      <c r="UJ34" s="132"/>
      <c r="UK34" s="132"/>
      <c r="UL34" s="132"/>
      <c r="UM34" s="132"/>
      <c r="UN34" s="132"/>
      <c r="UO34" s="132"/>
      <c r="UP34" s="132"/>
      <c r="UQ34" s="132"/>
      <c r="UR34" s="132"/>
      <c r="US34" s="132"/>
      <c r="UT34" s="132"/>
      <c r="UU34" s="132"/>
      <c r="UV34" s="132"/>
      <c r="UW34" s="132"/>
      <c r="UX34" s="132"/>
      <c r="UY34" s="132"/>
      <c r="UZ34" s="132"/>
      <c r="VA34" s="132"/>
      <c r="VB34" s="132"/>
      <c r="VC34" s="132"/>
      <c r="VD34" s="132"/>
      <c r="VE34" s="132"/>
      <c r="VF34" s="132"/>
      <c r="VG34" s="132"/>
      <c r="VH34" s="132"/>
      <c r="VI34" s="132"/>
      <c r="VJ34" s="132"/>
      <c r="VK34" s="132"/>
      <c r="VL34" s="132"/>
      <c r="VM34" s="132"/>
      <c r="VN34" s="132"/>
      <c r="VO34" s="132"/>
      <c r="VP34" s="132"/>
      <c r="VQ34" s="132"/>
      <c r="VR34" s="132"/>
      <c r="VS34" s="132"/>
      <c r="VT34" s="132"/>
      <c r="VU34" s="132"/>
      <c r="VV34" s="132"/>
      <c r="VW34" s="132"/>
      <c r="VX34" s="132"/>
      <c r="VY34" s="132"/>
      <c r="VZ34" s="132"/>
      <c r="WA34" s="132"/>
      <c r="WB34" s="132"/>
      <c r="WC34" s="132"/>
      <c r="WD34" s="132"/>
      <c r="WE34" s="132"/>
      <c r="WF34" s="132"/>
      <c r="WG34" s="132"/>
      <c r="WH34" s="132"/>
      <c r="WI34" s="132"/>
      <c r="WJ34" s="132"/>
      <c r="WK34" s="132"/>
      <c r="WL34" s="132"/>
      <c r="WM34" s="132"/>
      <c r="WN34" s="132"/>
      <c r="WO34" s="132"/>
      <c r="WP34" s="132"/>
      <c r="WQ34" s="132"/>
      <c r="WR34" s="132"/>
      <c r="WS34" s="132"/>
      <c r="WT34" s="132"/>
      <c r="WU34" s="132"/>
      <c r="WV34" s="132"/>
      <c r="WW34" s="132"/>
      <c r="WX34" s="132"/>
      <c r="WY34" s="132"/>
      <c r="WZ34" s="132"/>
      <c r="XA34" s="132"/>
      <c r="XB34" s="132"/>
      <c r="XC34" s="132"/>
      <c r="XD34" s="132"/>
      <c r="XE34" s="132"/>
      <c r="XF34" s="132"/>
      <c r="XG34" s="132"/>
      <c r="XH34" s="132"/>
      <c r="XI34" s="132"/>
      <c r="XJ34" s="132"/>
      <c r="XK34" s="132"/>
      <c r="XL34" s="132"/>
      <c r="XM34" s="132"/>
      <c r="XN34" s="132"/>
      <c r="XO34" s="132"/>
      <c r="XP34" s="132"/>
      <c r="XQ34" s="132"/>
      <c r="XR34" s="132"/>
      <c r="XS34" s="132"/>
      <c r="XT34" s="132"/>
      <c r="XU34" s="132"/>
      <c r="XV34" s="132"/>
      <c r="XW34" s="132"/>
      <c r="XX34" s="132"/>
      <c r="XY34" s="132"/>
      <c r="XZ34" s="132"/>
      <c r="YA34" s="132"/>
      <c r="YB34" s="132"/>
      <c r="YC34" s="132"/>
      <c r="YD34" s="132"/>
      <c r="YE34" s="132"/>
      <c r="YF34" s="132"/>
      <c r="YG34" s="132"/>
      <c r="YH34" s="132"/>
      <c r="YI34" s="132"/>
      <c r="YJ34" s="132"/>
      <c r="YK34" s="132"/>
      <c r="YL34" s="132"/>
      <c r="YM34" s="132"/>
      <c r="YN34" s="132"/>
      <c r="YO34" s="132"/>
      <c r="YP34" s="132"/>
      <c r="YQ34" s="132"/>
      <c r="YR34" s="132"/>
      <c r="YS34" s="132"/>
      <c r="YT34" s="132"/>
      <c r="YU34" s="132"/>
      <c r="YV34" s="132"/>
      <c r="YW34" s="132"/>
      <c r="YX34" s="132"/>
      <c r="YY34" s="132"/>
      <c r="YZ34" s="132"/>
      <c r="ZA34" s="132"/>
      <c r="ZB34" s="132"/>
      <c r="ZC34" s="132"/>
      <c r="ZD34" s="132"/>
      <c r="ZE34" s="132"/>
      <c r="ZF34" s="132"/>
      <c r="ZG34" s="132"/>
      <c r="ZH34" s="132"/>
      <c r="ZI34" s="132"/>
      <c r="ZJ34" s="132"/>
      <c r="ZK34" s="132"/>
      <c r="ZL34" s="132"/>
      <c r="ZM34" s="132"/>
      <c r="ZN34" s="132"/>
      <c r="ZO34" s="132"/>
      <c r="ZP34" s="132"/>
      <c r="ZQ34" s="132"/>
      <c r="ZR34" s="132"/>
      <c r="ZS34" s="132"/>
      <c r="ZT34" s="132"/>
      <c r="ZU34" s="132"/>
      <c r="ZV34" s="132"/>
      <c r="ZW34" s="132"/>
      <c r="ZX34" s="132"/>
      <c r="ZY34" s="132"/>
      <c r="ZZ34" s="132"/>
      <c r="AAA34" s="132"/>
      <c r="AAB34" s="132"/>
      <c r="AAC34" s="132"/>
      <c r="AAD34" s="132"/>
      <c r="AAE34" s="132"/>
      <c r="AAF34" s="132"/>
      <c r="AAG34" s="132"/>
      <c r="AAH34" s="132"/>
      <c r="AAI34" s="132"/>
      <c r="AAJ34" s="132"/>
      <c r="AAK34" s="132"/>
      <c r="AAL34" s="132"/>
      <c r="AAM34" s="132"/>
      <c r="AAN34" s="132"/>
      <c r="AAO34" s="132"/>
      <c r="AAP34" s="132"/>
      <c r="AAQ34" s="132"/>
      <c r="AAR34" s="132"/>
      <c r="AAS34" s="132"/>
      <c r="AAT34" s="132"/>
      <c r="AAU34" s="132"/>
      <c r="AAV34" s="132"/>
      <c r="AAW34" s="132"/>
      <c r="AAX34" s="132"/>
    </row>
    <row r="35" spans="1:726" s="129" customFormat="1" ht="84.95" customHeight="1" thickBot="1">
      <c r="A35" s="520">
        <v>31</v>
      </c>
      <c r="B35" s="520"/>
      <c r="C35" s="521" t="s">
        <v>162</v>
      </c>
      <c r="D35" s="521"/>
      <c r="E35" s="522"/>
      <c r="F35" s="522"/>
      <c r="G35" s="522"/>
      <c r="H35" s="523"/>
      <c r="I35" s="520"/>
      <c r="J35" s="521"/>
      <c r="K35" s="524"/>
      <c r="L35" s="521" t="s">
        <v>268</v>
      </c>
      <c r="M35" s="521" t="s">
        <v>369</v>
      </c>
      <c r="N35" s="521" t="s">
        <v>367</v>
      </c>
      <c r="O35" s="521" t="s">
        <v>367</v>
      </c>
      <c r="P35" s="521" t="s">
        <v>368</v>
      </c>
      <c r="Q35" s="521" t="s">
        <v>368</v>
      </c>
      <c r="R35" s="525"/>
      <c r="S35" s="132"/>
      <c r="T35" s="132"/>
      <c r="U35" s="132"/>
      <c r="V35" s="132"/>
      <c r="W35" s="132"/>
      <c r="X35" s="132"/>
      <c r="Y35" s="132"/>
      <c r="Z35" s="132"/>
      <c r="AA35" s="132"/>
      <c r="AB35" s="132"/>
      <c r="AC35" s="132"/>
      <c r="AD35" s="132"/>
      <c r="AE35" s="132"/>
      <c r="AF35" s="132"/>
      <c r="AG35" s="132"/>
      <c r="AH35" s="132"/>
      <c r="AI35" s="132"/>
      <c r="AJ35" s="132"/>
      <c r="AK35" s="132"/>
      <c r="AL35" s="132"/>
      <c r="AM35" s="132"/>
      <c r="AN35" s="132"/>
      <c r="AO35" s="132"/>
      <c r="AP35" s="132"/>
      <c r="AQ35" s="132"/>
      <c r="AR35" s="132"/>
      <c r="AS35" s="132"/>
      <c r="AT35" s="132"/>
      <c r="AU35" s="132"/>
      <c r="AV35" s="132"/>
      <c r="AW35" s="132"/>
      <c r="AX35" s="132"/>
      <c r="AY35" s="132"/>
      <c r="AZ35" s="132"/>
      <c r="BA35" s="132"/>
      <c r="BB35" s="132"/>
      <c r="BC35" s="132"/>
      <c r="BD35" s="132"/>
      <c r="BE35" s="132"/>
      <c r="BF35" s="132"/>
      <c r="BG35" s="132"/>
      <c r="BH35" s="132"/>
      <c r="BI35" s="132"/>
      <c r="BJ35" s="263"/>
      <c r="BK35" s="132"/>
      <c r="BL35" s="132"/>
      <c r="BM35" s="132"/>
      <c r="BN35" s="132"/>
      <c r="BO35" s="132"/>
      <c r="BP35" s="132"/>
      <c r="BQ35" s="132"/>
      <c r="BR35" s="132"/>
      <c r="BS35" s="132"/>
      <c r="BT35" s="132"/>
      <c r="BU35" s="132"/>
      <c r="BV35" s="132"/>
      <c r="BW35" s="132"/>
      <c r="BX35" s="132"/>
      <c r="BY35" s="132"/>
      <c r="BZ35" s="132"/>
      <c r="CA35" s="132"/>
      <c r="CB35" s="132"/>
      <c r="CC35" s="132"/>
      <c r="CD35" s="132"/>
      <c r="CE35" s="132"/>
      <c r="CF35" s="132"/>
      <c r="CG35" s="132"/>
      <c r="CH35" s="132"/>
      <c r="CI35" s="132"/>
      <c r="CJ35" s="132"/>
      <c r="CK35" s="132"/>
      <c r="CL35" s="132"/>
      <c r="CM35" s="132"/>
      <c r="CN35" s="132"/>
      <c r="CO35" s="132"/>
      <c r="CP35" s="132"/>
      <c r="CQ35" s="132"/>
      <c r="CR35" s="132"/>
      <c r="CS35" s="132"/>
      <c r="CT35" s="132"/>
      <c r="CU35" s="132"/>
      <c r="CV35" s="132"/>
      <c r="CW35" s="132"/>
      <c r="CX35" s="132"/>
      <c r="CY35" s="132"/>
      <c r="CZ35" s="132"/>
      <c r="DA35" s="132"/>
      <c r="DB35" s="132"/>
      <c r="DC35" s="132"/>
      <c r="DD35" s="132"/>
      <c r="DE35" s="132"/>
      <c r="DF35" s="132"/>
      <c r="DG35" s="132"/>
      <c r="DH35" s="132"/>
      <c r="DI35" s="132"/>
      <c r="DJ35" s="263"/>
      <c r="DK35" s="132"/>
      <c r="DL35" s="132"/>
      <c r="DM35" s="132"/>
      <c r="DN35" s="132"/>
      <c r="DO35" s="132"/>
      <c r="DP35" s="132"/>
      <c r="DQ35" s="132"/>
      <c r="DR35" s="132"/>
      <c r="DS35" s="132"/>
      <c r="DT35" s="132"/>
      <c r="DU35" s="132"/>
      <c r="DV35" s="132"/>
      <c r="DW35" s="132"/>
      <c r="DX35" s="132"/>
      <c r="DY35" s="132"/>
      <c r="DZ35" s="132"/>
      <c r="EA35" s="132"/>
      <c r="EB35" s="132"/>
      <c r="EC35" s="132"/>
      <c r="ED35" s="132"/>
      <c r="EE35" s="132"/>
      <c r="EF35" s="132"/>
      <c r="EG35" s="132"/>
      <c r="EH35" s="132"/>
      <c r="EI35" s="132"/>
      <c r="EJ35" s="132"/>
      <c r="EK35" s="132"/>
      <c r="EL35" s="132"/>
      <c r="EM35" s="132"/>
      <c r="EN35" s="132"/>
      <c r="EO35" s="132"/>
      <c r="EP35" s="132"/>
      <c r="EQ35" s="132"/>
      <c r="ER35" s="132"/>
      <c r="ES35" s="132"/>
      <c r="ET35" s="132"/>
      <c r="EU35" s="132"/>
      <c r="EV35" s="132"/>
      <c r="EW35" s="132"/>
      <c r="EX35" s="132"/>
      <c r="EY35" s="132"/>
      <c r="EZ35" s="132"/>
      <c r="FA35" s="132"/>
      <c r="FB35" s="132"/>
      <c r="FC35" s="132"/>
      <c r="FD35" s="132"/>
      <c r="FE35" s="132"/>
      <c r="FF35" s="132"/>
      <c r="FG35" s="132"/>
      <c r="FH35" s="132"/>
      <c r="FI35" s="132"/>
      <c r="FJ35" s="132"/>
      <c r="FK35" s="132"/>
      <c r="FL35" s="132"/>
      <c r="FM35" s="132"/>
      <c r="FN35" s="132"/>
      <c r="FO35" s="132"/>
      <c r="FP35" s="132"/>
      <c r="FQ35" s="132"/>
      <c r="FR35" s="132"/>
      <c r="FS35" s="132"/>
      <c r="FT35" s="132"/>
      <c r="FU35" s="132"/>
      <c r="FV35" s="132"/>
      <c r="FW35" s="132"/>
      <c r="FX35" s="132"/>
      <c r="FY35" s="132"/>
      <c r="FZ35" s="132"/>
      <c r="GA35" s="132"/>
      <c r="GB35" s="132"/>
      <c r="GC35" s="132"/>
      <c r="GD35" s="132"/>
      <c r="GE35" s="132"/>
      <c r="GF35" s="132"/>
      <c r="GG35" s="132"/>
      <c r="GH35" s="132"/>
      <c r="GI35" s="132"/>
      <c r="GJ35" s="132"/>
      <c r="GK35" s="132"/>
      <c r="GL35" s="132"/>
      <c r="GM35" s="132"/>
      <c r="GN35" s="132"/>
      <c r="GO35" s="132"/>
      <c r="GP35" s="132"/>
      <c r="GQ35" s="132"/>
      <c r="GR35" s="132"/>
      <c r="GS35" s="132"/>
      <c r="GT35" s="132"/>
      <c r="GU35" s="132"/>
      <c r="GV35" s="132"/>
      <c r="GW35" s="132"/>
      <c r="GX35" s="132"/>
      <c r="GY35" s="132"/>
      <c r="GZ35" s="132"/>
      <c r="HA35" s="132"/>
      <c r="HB35" s="132"/>
      <c r="HC35" s="132"/>
      <c r="HD35" s="132"/>
      <c r="HE35" s="132"/>
      <c r="HF35" s="132"/>
      <c r="HG35" s="132"/>
      <c r="HH35" s="132"/>
      <c r="HI35" s="132"/>
      <c r="HJ35" s="132"/>
      <c r="HK35" s="132"/>
      <c r="HL35" s="132"/>
      <c r="HM35" s="132"/>
      <c r="HN35" s="132"/>
      <c r="HO35" s="132"/>
      <c r="HP35" s="132"/>
      <c r="HQ35" s="132"/>
      <c r="HR35" s="132"/>
      <c r="HS35" s="132"/>
      <c r="HT35" s="132"/>
      <c r="HU35" s="132"/>
      <c r="HV35" s="132"/>
      <c r="HW35" s="132"/>
      <c r="HX35" s="132"/>
      <c r="HY35" s="132"/>
      <c r="HZ35" s="132"/>
      <c r="IA35" s="132"/>
      <c r="IB35" s="132"/>
      <c r="IC35" s="132"/>
      <c r="ID35" s="132"/>
      <c r="IE35" s="132"/>
      <c r="IF35" s="132"/>
      <c r="IG35" s="132"/>
      <c r="IH35" s="132"/>
      <c r="II35" s="132"/>
      <c r="IJ35" s="132"/>
      <c r="IK35" s="132"/>
      <c r="IL35" s="132"/>
      <c r="IM35" s="132"/>
      <c r="IN35" s="132"/>
      <c r="IO35" s="132"/>
      <c r="IP35" s="132"/>
      <c r="IQ35" s="132"/>
      <c r="IR35" s="132"/>
      <c r="IS35" s="132"/>
      <c r="IT35" s="132"/>
      <c r="IU35" s="132"/>
      <c r="IV35" s="132"/>
      <c r="IW35" s="132"/>
      <c r="IX35" s="132"/>
      <c r="IY35" s="132"/>
      <c r="IZ35" s="132"/>
      <c r="JA35" s="132"/>
      <c r="JB35" s="132"/>
      <c r="JC35" s="132"/>
      <c r="JD35" s="132"/>
      <c r="JE35" s="132"/>
      <c r="JF35" s="132"/>
      <c r="JG35" s="132"/>
      <c r="JH35" s="132"/>
      <c r="JI35" s="132"/>
      <c r="JJ35" s="132"/>
      <c r="JK35" s="132"/>
      <c r="JL35" s="132"/>
      <c r="JM35" s="132"/>
      <c r="JN35" s="132"/>
      <c r="JO35" s="132"/>
      <c r="JP35" s="132"/>
      <c r="JQ35" s="132"/>
      <c r="JR35" s="132"/>
      <c r="JS35" s="132"/>
      <c r="JT35" s="132"/>
      <c r="JU35" s="132"/>
      <c r="JV35" s="132"/>
      <c r="JW35" s="132"/>
      <c r="JX35" s="132"/>
      <c r="JY35" s="132"/>
      <c r="JZ35" s="132"/>
      <c r="KA35" s="132"/>
      <c r="KB35" s="132"/>
      <c r="KC35" s="132"/>
      <c r="KD35" s="132"/>
      <c r="KE35" s="132"/>
      <c r="KF35" s="132"/>
      <c r="KG35" s="132"/>
      <c r="KH35" s="132"/>
      <c r="KI35" s="132"/>
      <c r="KJ35" s="132"/>
      <c r="KK35" s="132"/>
      <c r="KL35" s="132"/>
      <c r="KM35" s="132"/>
      <c r="KN35" s="132"/>
      <c r="KO35" s="132"/>
      <c r="KP35" s="132"/>
      <c r="KQ35" s="132"/>
      <c r="KR35" s="132"/>
      <c r="KS35" s="132"/>
      <c r="KT35" s="132"/>
      <c r="KU35" s="132"/>
      <c r="KV35" s="132"/>
      <c r="KW35" s="132"/>
      <c r="KX35" s="132"/>
      <c r="KY35" s="132"/>
      <c r="KZ35" s="132"/>
      <c r="LA35" s="132"/>
      <c r="LB35" s="132"/>
      <c r="LC35" s="132"/>
      <c r="LD35" s="132"/>
      <c r="LE35" s="132"/>
      <c r="LF35" s="132"/>
      <c r="LG35" s="132"/>
      <c r="LH35" s="132"/>
      <c r="LI35" s="132"/>
      <c r="LJ35" s="132"/>
      <c r="LK35" s="132"/>
      <c r="LL35" s="132"/>
      <c r="LM35" s="132"/>
      <c r="LN35" s="132"/>
      <c r="LO35" s="132"/>
      <c r="LP35" s="132"/>
      <c r="LQ35" s="132"/>
      <c r="LR35" s="132"/>
      <c r="LS35" s="132"/>
      <c r="LT35" s="132"/>
      <c r="LU35" s="132"/>
      <c r="LV35" s="132"/>
      <c r="LW35" s="132"/>
      <c r="LX35" s="132"/>
      <c r="LY35" s="132"/>
      <c r="LZ35" s="132"/>
      <c r="MA35" s="132"/>
      <c r="MB35" s="132"/>
      <c r="MC35" s="132"/>
      <c r="MD35" s="132"/>
      <c r="ME35" s="132"/>
      <c r="MF35" s="132"/>
      <c r="MG35" s="132"/>
      <c r="MH35" s="132"/>
      <c r="MI35" s="132"/>
      <c r="MJ35" s="132"/>
      <c r="MK35" s="132"/>
      <c r="ML35" s="132"/>
      <c r="MM35" s="132"/>
      <c r="MN35" s="132"/>
      <c r="MO35" s="132"/>
      <c r="MP35" s="132"/>
      <c r="MQ35" s="132"/>
      <c r="MR35" s="132"/>
      <c r="MS35" s="132"/>
      <c r="MT35" s="132"/>
      <c r="MU35" s="132"/>
      <c r="MV35" s="132"/>
      <c r="MW35" s="132"/>
      <c r="MX35" s="132"/>
      <c r="MY35" s="132"/>
      <c r="MZ35" s="132"/>
      <c r="NA35" s="132"/>
      <c r="NB35" s="132"/>
      <c r="NC35" s="132"/>
      <c r="ND35" s="132"/>
      <c r="NE35" s="132"/>
      <c r="NF35" s="132"/>
      <c r="NG35" s="132"/>
      <c r="NH35" s="132"/>
      <c r="NI35" s="132"/>
      <c r="NJ35" s="132"/>
      <c r="NK35" s="132"/>
      <c r="NL35" s="132"/>
      <c r="NM35" s="132"/>
      <c r="NN35" s="132"/>
      <c r="NO35" s="132"/>
      <c r="NP35" s="132"/>
      <c r="NQ35" s="132"/>
      <c r="NR35" s="132"/>
      <c r="NS35" s="132"/>
      <c r="NT35" s="132"/>
      <c r="NU35" s="132"/>
      <c r="NV35" s="132"/>
      <c r="NW35" s="132"/>
      <c r="NX35" s="132"/>
      <c r="NY35" s="132"/>
      <c r="NZ35" s="132"/>
      <c r="OA35" s="132"/>
      <c r="OB35" s="132"/>
      <c r="OC35" s="132"/>
      <c r="OD35" s="132"/>
      <c r="OE35" s="132"/>
      <c r="OF35" s="132"/>
      <c r="OG35" s="132"/>
      <c r="OH35" s="132"/>
      <c r="OI35" s="132"/>
      <c r="OJ35" s="132"/>
      <c r="OK35" s="132"/>
      <c r="OL35" s="132"/>
      <c r="OM35" s="132"/>
      <c r="ON35" s="132"/>
      <c r="OO35" s="132"/>
      <c r="OP35" s="132"/>
      <c r="OQ35" s="132"/>
      <c r="OR35" s="132"/>
      <c r="OS35" s="132"/>
      <c r="OT35" s="132"/>
      <c r="OU35" s="132"/>
      <c r="OV35" s="132"/>
      <c r="OW35" s="132"/>
      <c r="OX35" s="132"/>
      <c r="OY35" s="132"/>
      <c r="OZ35" s="132"/>
      <c r="PA35" s="132"/>
      <c r="PB35" s="132"/>
      <c r="PC35" s="132"/>
      <c r="PD35" s="132"/>
      <c r="PE35" s="132"/>
      <c r="PF35" s="132"/>
      <c r="PG35" s="132"/>
      <c r="PH35" s="132"/>
      <c r="PI35" s="132"/>
      <c r="PJ35" s="132"/>
      <c r="PK35" s="132"/>
      <c r="PL35" s="132"/>
      <c r="PM35" s="132"/>
      <c r="PN35" s="132"/>
      <c r="PO35" s="132"/>
      <c r="PP35" s="132"/>
      <c r="PQ35" s="132"/>
      <c r="PR35" s="132"/>
      <c r="PS35" s="132"/>
      <c r="PT35" s="132"/>
      <c r="PU35" s="132"/>
      <c r="PV35" s="132"/>
      <c r="PW35" s="132"/>
      <c r="PX35" s="132"/>
      <c r="PY35" s="132"/>
      <c r="PZ35" s="132"/>
      <c r="QA35" s="132"/>
      <c r="QB35" s="132"/>
      <c r="QC35" s="132"/>
      <c r="QD35" s="132"/>
      <c r="QE35" s="132"/>
      <c r="QF35" s="132"/>
      <c r="QG35" s="132"/>
      <c r="QH35" s="132"/>
      <c r="QI35" s="132"/>
      <c r="QJ35" s="132"/>
      <c r="QK35" s="132"/>
      <c r="QL35" s="132"/>
      <c r="QM35" s="132"/>
      <c r="QN35" s="132"/>
      <c r="QO35" s="132"/>
      <c r="QP35" s="132"/>
      <c r="QQ35" s="132"/>
      <c r="QR35" s="132"/>
      <c r="QS35" s="132"/>
      <c r="QT35" s="132"/>
      <c r="QU35" s="132"/>
      <c r="QV35" s="132"/>
      <c r="QW35" s="132"/>
      <c r="QX35" s="132"/>
      <c r="QY35" s="132"/>
      <c r="QZ35" s="132"/>
      <c r="RA35" s="132"/>
      <c r="RB35" s="132"/>
      <c r="RC35" s="132"/>
      <c r="RD35" s="132"/>
      <c r="RE35" s="132"/>
      <c r="RF35" s="132"/>
      <c r="RG35" s="132"/>
      <c r="RH35" s="132"/>
      <c r="RI35" s="132"/>
      <c r="RJ35" s="132"/>
      <c r="RK35" s="132"/>
      <c r="RL35" s="132"/>
      <c r="RM35" s="132"/>
      <c r="RN35" s="132"/>
      <c r="RO35" s="132"/>
      <c r="RP35" s="132"/>
      <c r="RQ35" s="132"/>
      <c r="RR35" s="132"/>
      <c r="RS35" s="132"/>
      <c r="RT35" s="132"/>
      <c r="RU35" s="132"/>
      <c r="RV35" s="132"/>
      <c r="RW35" s="132"/>
      <c r="RX35" s="132"/>
      <c r="RY35" s="132"/>
      <c r="RZ35" s="132"/>
      <c r="SA35" s="132"/>
      <c r="SB35" s="132"/>
      <c r="SC35" s="132"/>
      <c r="SD35" s="132"/>
      <c r="SE35" s="132"/>
      <c r="SF35" s="132"/>
      <c r="SG35" s="132"/>
      <c r="SH35" s="132"/>
      <c r="SI35" s="132"/>
      <c r="SJ35" s="132"/>
      <c r="SK35" s="132"/>
      <c r="SL35" s="132"/>
      <c r="SM35" s="132"/>
      <c r="SN35" s="132"/>
      <c r="SO35" s="132"/>
      <c r="SP35" s="132"/>
      <c r="SQ35" s="132"/>
      <c r="SR35" s="132"/>
      <c r="SS35" s="132"/>
      <c r="ST35" s="132"/>
      <c r="SU35" s="132"/>
      <c r="SV35" s="132"/>
      <c r="SW35" s="132"/>
      <c r="SX35" s="132"/>
      <c r="SY35" s="132"/>
      <c r="SZ35" s="132"/>
      <c r="TA35" s="132"/>
      <c r="TB35" s="132"/>
      <c r="TC35" s="132"/>
      <c r="TD35" s="132"/>
      <c r="TE35" s="132"/>
      <c r="TF35" s="132"/>
      <c r="TG35" s="132"/>
      <c r="TH35" s="132"/>
      <c r="TI35" s="132"/>
      <c r="TJ35" s="132"/>
      <c r="TK35" s="132"/>
      <c r="TL35" s="132"/>
      <c r="TM35" s="132"/>
      <c r="TN35" s="132"/>
      <c r="TO35" s="132"/>
      <c r="TP35" s="132"/>
      <c r="TQ35" s="132"/>
      <c r="TR35" s="132"/>
      <c r="TS35" s="132"/>
      <c r="TT35" s="132"/>
      <c r="TU35" s="132"/>
      <c r="TV35" s="132"/>
      <c r="TW35" s="132"/>
      <c r="TX35" s="132"/>
      <c r="TY35" s="132"/>
      <c r="TZ35" s="132"/>
      <c r="UA35" s="132"/>
      <c r="UB35" s="132"/>
      <c r="UC35" s="132"/>
      <c r="UD35" s="132"/>
      <c r="UE35" s="132"/>
      <c r="UF35" s="132"/>
      <c r="UG35" s="132"/>
      <c r="UH35" s="132"/>
      <c r="UI35" s="132"/>
      <c r="UJ35" s="132"/>
      <c r="UK35" s="132"/>
      <c r="UL35" s="132"/>
      <c r="UM35" s="132"/>
      <c r="UN35" s="132"/>
      <c r="UO35" s="132"/>
      <c r="UP35" s="132"/>
      <c r="UQ35" s="132"/>
      <c r="UR35" s="132"/>
      <c r="US35" s="132"/>
      <c r="UT35" s="132"/>
      <c r="UU35" s="132"/>
      <c r="UV35" s="132"/>
      <c r="UW35" s="132"/>
      <c r="UX35" s="132"/>
      <c r="UY35" s="132"/>
      <c r="UZ35" s="132"/>
      <c r="VA35" s="132"/>
      <c r="VB35" s="132"/>
      <c r="VC35" s="132"/>
      <c r="VD35" s="132"/>
      <c r="VE35" s="132"/>
      <c r="VF35" s="132"/>
      <c r="VG35" s="132"/>
      <c r="VH35" s="132"/>
      <c r="VI35" s="132"/>
      <c r="VJ35" s="132"/>
      <c r="VK35" s="132"/>
      <c r="VL35" s="132"/>
      <c r="VM35" s="132"/>
      <c r="VN35" s="132"/>
      <c r="VO35" s="132"/>
      <c r="VP35" s="132"/>
      <c r="VQ35" s="132"/>
      <c r="VR35" s="132"/>
      <c r="VS35" s="132"/>
      <c r="VT35" s="132"/>
      <c r="VU35" s="132"/>
      <c r="VV35" s="132"/>
      <c r="VW35" s="132"/>
      <c r="VX35" s="132"/>
      <c r="VY35" s="132"/>
      <c r="VZ35" s="132"/>
      <c r="WA35" s="132"/>
      <c r="WB35" s="132"/>
      <c r="WC35" s="132"/>
      <c r="WD35" s="132"/>
      <c r="WE35" s="132"/>
      <c r="WF35" s="132"/>
      <c r="WG35" s="132"/>
      <c r="WH35" s="132"/>
      <c r="WI35" s="132"/>
      <c r="WJ35" s="132"/>
      <c r="WK35" s="132"/>
      <c r="WL35" s="132"/>
      <c r="WM35" s="132"/>
      <c r="WN35" s="132"/>
      <c r="WO35" s="132"/>
      <c r="WP35" s="132"/>
      <c r="WQ35" s="132"/>
      <c r="WR35" s="132"/>
      <c r="WS35" s="132"/>
      <c r="WT35" s="132"/>
      <c r="WU35" s="132"/>
      <c r="WV35" s="132"/>
      <c r="WW35" s="132"/>
      <c r="WX35" s="132"/>
      <c r="WY35" s="132"/>
      <c r="WZ35" s="132"/>
      <c r="XA35" s="132"/>
      <c r="XB35" s="132"/>
      <c r="XC35" s="132"/>
      <c r="XD35" s="132"/>
      <c r="XE35" s="132"/>
      <c r="XF35" s="132"/>
      <c r="XG35" s="132"/>
      <c r="XH35" s="132"/>
      <c r="XI35" s="132"/>
      <c r="XJ35" s="132"/>
      <c r="XK35" s="132"/>
      <c r="XL35" s="132"/>
      <c r="XM35" s="132"/>
      <c r="XN35" s="132"/>
      <c r="XO35" s="132"/>
      <c r="XP35" s="132"/>
      <c r="XQ35" s="132"/>
      <c r="XR35" s="132"/>
      <c r="XS35" s="132"/>
      <c r="XT35" s="132"/>
      <c r="XU35" s="132"/>
      <c r="XV35" s="132"/>
      <c r="XW35" s="132"/>
      <c r="XX35" s="132"/>
      <c r="XY35" s="132"/>
      <c r="XZ35" s="132"/>
      <c r="YA35" s="132"/>
      <c r="YB35" s="132"/>
      <c r="YC35" s="132"/>
      <c r="YD35" s="132"/>
      <c r="YE35" s="132"/>
      <c r="YF35" s="132"/>
      <c r="YG35" s="132"/>
      <c r="YH35" s="132"/>
      <c r="YI35" s="132"/>
      <c r="YJ35" s="132"/>
      <c r="YK35" s="132"/>
      <c r="YL35" s="132"/>
      <c r="YM35" s="132"/>
      <c r="YN35" s="132"/>
      <c r="YO35" s="132"/>
      <c r="YP35" s="132"/>
      <c r="YQ35" s="132"/>
      <c r="YR35" s="132"/>
      <c r="YS35" s="132"/>
      <c r="YT35" s="132"/>
      <c r="YU35" s="132"/>
      <c r="YV35" s="132"/>
      <c r="YW35" s="132"/>
      <c r="YX35" s="132"/>
      <c r="YY35" s="132"/>
      <c r="YZ35" s="132"/>
      <c r="ZA35" s="132"/>
      <c r="ZB35" s="132"/>
      <c r="ZC35" s="132"/>
      <c r="ZD35" s="132"/>
      <c r="ZE35" s="132"/>
      <c r="ZF35" s="132"/>
      <c r="ZG35" s="132"/>
      <c r="ZH35" s="132"/>
      <c r="ZI35" s="132"/>
      <c r="ZJ35" s="132"/>
      <c r="ZK35" s="132"/>
      <c r="ZL35" s="132"/>
      <c r="ZM35" s="132"/>
      <c r="ZN35" s="132"/>
      <c r="ZO35" s="132"/>
      <c r="ZP35" s="132"/>
      <c r="ZQ35" s="132"/>
      <c r="ZR35" s="132"/>
      <c r="ZS35" s="132"/>
      <c r="ZT35" s="132"/>
      <c r="ZU35" s="132"/>
      <c r="ZV35" s="132"/>
      <c r="ZW35" s="132"/>
      <c r="ZX35" s="132"/>
      <c r="ZY35" s="132"/>
      <c r="ZZ35" s="132"/>
      <c r="AAA35" s="132"/>
      <c r="AAB35" s="132"/>
      <c r="AAC35" s="132"/>
      <c r="AAD35" s="132"/>
      <c r="AAE35" s="132"/>
      <c r="AAF35" s="132"/>
      <c r="AAG35" s="132"/>
      <c r="AAH35" s="132"/>
      <c r="AAI35" s="132"/>
      <c r="AAJ35" s="132"/>
      <c r="AAK35" s="132"/>
      <c r="AAL35" s="132"/>
      <c r="AAM35" s="132"/>
      <c r="AAN35" s="132"/>
      <c r="AAO35" s="132"/>
      <c r="AAP35" s="132"/>
      <c r="AAQ35" s="132"/>
      <c r="AAR35" s="132"/>
      <c r="AAS35" s="132"/>
      <c r="AAT35" s="132"/>
      <c r="AAU35" s="132"/>
      <c r="AAV35" s="132"/>
      <c r="AAW35" s="132"/>
      <c r="AAX35" s="132"/>
    </row>
    <row r="36" spans="1:726" s="1" customFormat="1" ht="84.95" customHeight="1" thickBot="1">
      <c r="A36" s="520">
        <v>32</v>
      </c>
      <c r="B36" s="520"/>
      <c r="C36" s="521" t="s">
        <v>162</v>
      </c>
      <c r="D36" s="521"/>
      <c r="E36" s="522"/>
      <c r="F36" s="522"/>
      <c r="G36" s="522"/>
      <c r="H36" s="523"/>
      <c r="I36" s="520"/>
      <c r="J36" s="521"/>
      <c r="K36" s="524"/>
      <c r="L36" s="521" t="s">
        <v>268</v>
      </c>
      <c r="M36" s="521" t="s">
        <v>369</v>
      </c>
      <c r="N36" s="521" t="s">
        <v>367</v>
      </c>
      <c r="O36" s="521" t="s">
        <v>367</v>
      </c>
      <c r="P36" s="521" t="s">
        <v>368</v>
      </c>
      <c r="Q36" s="521" t="s">
        <v>368</v>
      </c>
      <c r="R36" s="525"/>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263"/>
      <c r="BK36" s="132"/>
      <c r="BL36" s="132"/>
      <c r="BM36" s="132"/>
      <c r="BN36" s="132"/>
      <c r="BO36" s="132"/>
      <c r="BP36" s="132"/>
      <c r="BQ36" s="132"/>
      <c r="BR36" s="132"/>
      <c r="BS36" s="132"/>
      <c r="BT36" s="132"/>
      <c r="BU36" s="132"/>
      <c r="BV36" s="132"/>
      <c r="BW36" s="132"/>
      <c r="BX36" s="132"/>
      <c r="BY36" s="132"/>
      <c r="BZ36" s="132"/>
      <c r="CA36" s="132"/>
      <c r="CB36" s="132"/>
      <c r="CC36" s="132"/>
      <c r="CD36" s="132"/>
      <c r="CE36" s="132"/>
      <c r="CF36" s="132"/>
      <c r="CG36" s="132"/>
      <c r="CH36" s="132"/>
      <c r="CI36" s="132"/>
      <c r="CJ36" s="132"/>
      <c r="CK36" s="132"/>
      <c r="CL36" s="132"/>
      <c r="CM36" s="132"/>
      <c r="CN36" s="132"/>
      <c r="CO36" s="132"/>
      <c r="CP36" s="132"/>
      <c r="CQ36" s="132"/>
      <c r="CR36" s="132"/>
      <c r="CS36" s="132"/>
      <c r="CT36" s="132"/>
      <c r="CU36" s="132"/>
      <c r="CV36" s="132"/>
      <c r="CW36" s="132"/>
      <c r="CX36" s="132"/>
      <c r="CY36" s="132"/>
      <c r="CZ36" s="132"/>
      <c r="DA36" s="132"/>
      <c r="DB36" s="132"/>
      <c r="DC36" s="132"/>
      <c r="DD36" s="132"/>
      <c r="DE36" s="132"/>
      <c r="DF36" s="132"/>
      <c r="DG36" s="132"/>
      <c r="DH36" s="132"/>
      <c r="DI36" s="132"/>
      <c r="DJ36" s="263"/>
      <c r="DK36" s="132"/>
      <c r="DL36" s="132"/>
      <c r="DM36" s="132"/>
      <c r="DN36" s="132"/>
      <c r="DO36" s="132"/>
      <c r="DP36" s="132"/>
      <c r="DQ36" s="132"/>
      <c r="DR36" s="132"/>
      <c r="DS36" s="132"/>
      <c r="DT36" s="132"/>
      <c r="DU36" s="132"/>
      <c r="DV36" s="132"/>
      <c r="DW36" s="132"/>
      <c r="DX36" s="132"/>
      <c r="DY36" s="132"/>
      <c r="DZ36" s="132"/>
      <c r="EA36" s="132"/>
      <c r="EB36" s="132"/>
      <c r="EC36" s="132"/>
      <c r="ED36" s="132"/>
      <c r="EE36" s="132"/>
      <c r="EF36" s="132"/>
      <c r="EG36" s="132"/>
      <c r="EH36" s="132"/>
      <c r="EI36" s="132"/>
      <c r="EJ36" s="132"/>
      <c r="EK36" s="132"/>
      <c r="EL36" s="132"/>
      <c r="EM36" s="132"/>
      <c r="EN36" s="132"/>
      <c r="EO36" s="132"/>
      <c r="EP36" s="132"/>
      <c r="EQ36" s="132"/>
      <c r="ER36" s="132"/>
      <c r="ES36" s="132"/>
      <c r="ET36" s="132"/>
      <c r="EU36" s="132"/>
      <c r="EV36" s="132"/>
      <c r="EW36" s="132"/>
      <c r="EX36" s="132"/>
      <c r="EY36" s="132"/>
      <c r="EZ36" s="132"/>
      <c r="FA36" s="132"/>
      <c r="FB36" s="132"/>
      <c r="FC36" s="132"/>
      <c r="FD36" s="132"/>
      <c r="FE36" s="132"/>
      <c r="FF36" s="132"/>
      <c r="FG36" s="132"/>
      <c r="FH36" s="132"/>
      <c r="FI36" s="132"/>
      <c r="FJ36" s="132"/>
      <c r="FK36" s="132"/>
      <c r="FL36" s="132"/>
      <c r="FM36" s="132"/>
      <c r="FN36" s="132"/>
      <c r="FO36" s="132"/>
      <c r="FP36" s="132"/>
      <c r="FQ36" s="132"/>
      <c r="FR36" s="132"/>
      <c r="FS36" s="132"/>
      <c r="FT36" s="132"/>
      <c r="FU36" s="132"/>
      <c r="FV36" s="132"/>
      <c r="FW36" s="132"/>
      <c r="FX36" s="132"/>
      <c r="FY36" s="132"/>
      <c r="FZ36" s="132"/>
      <c r="GA36" s="132"/>
      <c r="GB36" s="132"/>
      <c r="GC36" s="132"/>
      <c r="GD36" s="132"/>
      <c r="GE36" s="132"/>
      <c r="GF36" s="132"/>
      <c r="GG36" s="132"/>
      <c r="GH36" s="132"/>
      <c r="GI36" s="132"/>
      <c r="GJ36" s="132"/>
      <c r="GK36" s="132"/>
      <c r="GL36" s="132"/>
      <c r="GM36" s="132"/>
      <c r="GN36" s="132"/>
      <c r="GO36" s="132"/>
      <c r="GP36" s="132"/>
      <c r="GQ36" s="132"/>
      <c r="GR36" s="132"/>
      <c r="GS36" s="132"/>
      <c r="GT36" s="132"/>
      <c r="GU36" s="132"/>
      <c r="GV36" s="132"/>
      <c r="GW36" s="132"/>
      <c r="GX36" s="132"/>
      <c r="GY36" s="132"/>
      <c r="GZ36" s="132"/>
      <c r="HA36" s="132"/>
      <c r="HB36" s="132"/>
      <c r="HC36" s="132"/>
      <c r="HD36" s="132"/>
      <c r="HE36" s="132"/>
      <c r="HF36" s="132"/>
      <c r="HG36" s="132"/>
      <c r="HH36" s="132"/>
      <c r="HI36" s="132"/>
      <c r="HJ36" s="132"/>
      <c r="HK36" s="132"/>
      <c r="HL36" s="132"/>
      <c r="HM36" s="132"/>
      <c r="HN36" s="132"/>
      <c r="HO36" s="132"/>
      <c r="HP36" s="132"/>
      <c r="HQ36" s="132"/>
      <c r="HR36" s="132"/>
      <c r="HS36" s="132"/>
      <c r="HT36" s="132"/>
      <c r="HU36" s="132"/>
      <c r="HV36" s="132"/>
      <c r="HW36" s="132"/>
      <c r="HX36" s="132"/>
      <c r="HY36" s="132"/>
      <c r="HZ36" s="132"/>
      <c r="IA36" s="132"/>
      <c r="IB36" s="132"/>
      <c r="IC36" s="132"/>
      <c r="ID36" s="132"/>
      <c r="IE36" s="132"/>
      <c r="IF36" s="132"/>
      <c r="IG36" s="132"/>
      <c r="IH36" s="132"/>
      <c r="II36" s="132"/>
      <c r="IJ36" s="132"/>
      <c r="IK36" s="132"/>
      <c r="IL36" s="132"/>
      <c r="IM36" s="132"/>
      <c r="IN36" s="132"/>
      <c r="IO36" s="132"/>
      <c r="IP36" s="132"/>
      <c r="IQ36" s="132"/>
      <c r="IR36" s="132"/>
      <c r="IS36" s="132"/>
      <c r="IT36" s="132"/>
      <c r="IU36" s="132"/>
      <c r="IV36" s="132"/>
      <c r="IW36" s="132"/>
      <c r="IX36" s="132"/>
      <c r="IY36" s="132"/>
      <c r="IZ36" s="132"/>
      <c r="JA36" s="132"/>
      <c r="JB36" s="132"/>
      <c r="JC36" s="132"/>
      <c r="JD36" s="132"/>
      <c r="JE36" s="132"/>
      <c r="JF36" s="132"/>
      <c r="JG36" s="132"/>
      <c r="JH36" s="132"/>
      <c r="JI36" s="132"/>
      <c r="JJ36" s="132"/>
      <c r="JK36" s="132"/>
      <c r="JL36" s="132"/>
      <c r="JM36" s="132"/>
      <c r="JN36" s="132"/>
      <c r="JO36" s="132"/>
      <c r="JP36" s="132"/>
      <c r="JQ36" s="132"/>
      <c r="JR36" s="132"/>
      <c r="JS36" s="132"/>
      <c r="JT36" s="132"/>
      <c r="JU36" s="132"/>
      <c r="JV36" s="132"/>
      <c r="JW36" s="132"/>
      <c r="JX36" s="132"/>
      <c r="JY36" s="132"/>
      <c r="JZ36" s="132"/>
      <c r="KA36" s="132"/>
      <c r="KB36" s="132"/>
      <c r="KC36" s="132"/>
      <c r="KD36" s="132"/>
      <c r="KE36" s="132"/>
      <c r="KF36" s="132"/>
      <c r="KG36" s="132"/>
      <c r="KH36" s="132"/>
      <c r="KI36" s="132"/>
      <c r="KJ36" s="132"/>
      <c r="KK36" s="132"/>
      <c r="KL36" s="132"/>
      <c r="KM36" s="132"/>
      <c r="KN36" s="132"/>
      <c r="KO36" s="132"/>
      <c r="KP36" s="132"/>
      <c r="KQ36" s="132"/>
      <c r="KR36" s="132"/>
      <c r="KS36" s="132"/>
      <c r="KT36" s="132"/>
      <c r="KU36" s="132"/>
      <c r="KV36" s="132"/>
      <c r="KW36" s="132"/>
      <c r="KX36" s="132"/>
      <c r="KY36" s="132"/>
      <c r="KZ36" s="132"/>
      <c r="LA36" s="132"/>
      <c r="LB36" s="132"/>
      <c r="LC36" s="132"/>
      <c r="LD36" s="132"/>
      <c r="LE36" s="132"/>
      <c r="LF36" s="132"/>
      <c r="LG36" s="132"/>
      <c r="LH36" s="132"/>
      <c r="LI36" s="132"/>
      <c r="LJ36" s="132"/>
      <c r="LK36" s="132"/>
      <c r="LL36" s="132"/>
      <c r="LM36" s="132"/>
      <c r="LN36" s="132"/>
      <c r="LO36" s="132"/>
      <c r="LP36" s="132"/>
      <c r="LQ36" s="132"/>
      <c r="LR36" s="132"/>
      <c r="LS36" s="132"/>
      <c r="LT36" s="132"/>
      <c r="LU36" s="132"/>
      <c r="LV36" s="132"/>
      <c r="LW36" s="132"/>
      <c r="LX36" s="132"/>
      <c r="LY36" s="132"/>
      <c r="LZ36" s="132"/>
      <c r="MA36" s="132"/>
      <c r="MB36" s="132"/>
      <c r="MC36" s="132"/>
      <c r="MD36" s="132"/>
      <c r="ME36" s="132"/>
      <c r="MF36" s="132"/>
      <c r="MG36" s="132"/>
      <c r="MH36" s="132"/>
      <c r="MI36" s="132"/>
      <c r="MJ36" s="132"/>
      <c r="MK36" s="132"/>
      <c r="ML36" s="132"/>
      <c r="MM36" s="132"/>
      <c r="MN36" s="132"/>
      <c r="MO36" s="132"/>
      <c r="MP36" s="132"/>
      <c r="MQ36" s="132"/>
      <c r="MR36" s="132"/>
      <c r="MS36" s="132"/>
      <c r="MT36" s="132"/>
      <c r="MU36" s="132"/>
      <c r="MV36" s="132"/>
      <c r="MW36" s="132"/>
      <c r="MX36" s="132"/>
      <c r="MY36" s="132"/>
      <c r="MZ36" s="132"/>
      <c r="NA36" s="132"/>
      <c r="NB36" s="132"/>
      <c r="NC36" s="132"/>
      <c r="ND36" s="132"/>
      <c r="NE36" s="132"/>
      <c r="NF36" s="132"/>
      <c r="NG36" s="132"/>
      <c r="NH36" s="132"/>
      <c r="NI36" s="132"/>
      <c r="NJ36" s="132"/>
      <c r="NK36" s="132"/>
      <c r="NL36" s="132"/>
      <c r="NM36" s="132"/>
      <c r="NN36" s="132"/>
      <c r="NO36" s="132"/>
      <c r="NP36" s="132"/>
      <c r="NQ36" s="132"/>
      <c r="NR36" s="132"/>
      <c r="NS36" s="132"/>
      <c r="NT36" s="132"/>
      <c r="NU36" s="132"/>
      <c r="NV36" s="132"/>
      <c r="NW36" s="132"/>
      <c r="NX36" s="132"/>
      <c r="NY36" s="132"/>
      <c r="NZ36" s="132"/>
      <c r="OA36" s="132"/>
      <c r="OB36" s="132"/>
      <c r="OC36" s="132"/>
      <c r="OD36" s="132"/>
      <c r="OE36" s="132"/>
      <c r="OF36" s="132"/>
      <c r="OG36" s="132"/>
      <c r="OH36" s="132"/>
      <c r="OI36" s="132"/>
      <c r="OJ36" s="132"/>
      <c r="OK36" s="132"/>
      <c r="OL36" s="132"/>
      <c r="OM36" s="132"/>
      <c r="ON36" s="132"/>
      <c r="OO36" s="132"/>
      <c r="OP36" s="132"/>
      <c r="OQ36" s="132"/>
      <c r="OR36" s="132"/>
      <c r="OS36" s="132"/>
      <c r="OT36" s="132"/>
      <c r="OU36" s="132"/>
      <c r="OV36" s="132"/>
      <c r="OW36" s="132"/>
      <c r="OX36" s="132"/>
      <c r="OY36" s="132"/>
      <c r="OZ36" s="132"/>
      <c r="PA36" s="132"/>
      <c r="PB36" s="132"/>
      <c r="PC36" s="132"/>
      <c r="PD36" s="132"/>
      <c r="PE36" s="132"/>
      <c r="PF36" s="132"/>
      <c r="PG36" s="132"/>
      <c r="PH36" s="132"/>
      <c r="PI36" s="132"/>
      <c r="PJ36" s="132"/>
      <c r="PK36" s="132"/>
      <c r="PL36" s="132"/>
      <c r="PM36" s="132"/>
      <c r="PN36" s="132"/>
      <c r="PO36" s="132"/>
      <c r="PP36" s="132"/>
      <c r="PQ36" s="132"/>
      <c r="PR36" s="132"/>
      <c r="PS36" s="132"/>
      <c r="PT36" s="132"/>
      <c r="PU36" s="132"/>
      <c r="PV36" s="132"/>
      <c r="PW36" s="132"/>
      <c r="PX36" s="132"/>
      <c r="PY36" s="132"/>
      <c r="PZ36" s="132"/>
      <c r="QA36" s="132"/>
      <c r="QB36" s="132"/>
      <c r="QC36" s="132"/>
      <c r="QD36" s="132"/>
      <c r="QE36" s="132"/>
      <c r="QF36" s="132"/>
      <c r="QG36" s="132"/>
      <c r="QH36" s="132"/>
      <c r="QI36" s="132"/>
      <c r="QJ36" s="132"/>
      <c r="QK36" s="132"/>
      <c r="QL36" s="132"/>
      <c r="QM36" s="132"/>
      <c r="QN36" s="132"/>
      <c r="QO36" s="132"/>
      <c r="QP36" s="132"/>
      <c r="QQ36" s="132"/>
      <c r="QR36" s="132"/>
      <c r="QS36" s="132"/>
      <c r="QT36" s="132"/>
      <c r="QU36" s="132"/>
      <c r="QV36" s="132"/>
      <c r="QW36" s="132"/>
      <c r="QX36" s="132"/>
      <c r="QY36" s="132"/>
      <c r="QZ36" s="132"/>
      <c r="RA36" s="132"/>
      <c r="RB36" s="132"/>
      <c r="RC36" s="132"/>
      <c r="RD36" s="132"/>
      <c r="RE36" s="132"/>
      <c r="RF36" s="132"/>
      <c r="RG36" s="132"/>
      <c r="RH36" s="132"/>
      <c r="RI36" s="132"/>
      <c r="RJ36" s="132"/>
      <c r="RK36" s="132"/>
      <c r="RL36" s="132"/>
      <c r="RM36" s="132"/>
      <c r="RN36" s="132"/>
      <c r="RO36" s="132"/>
      <c r="RP36" s="132"/>
      <c r="RQ36" s="132"/>
      <c r="RR36" s="132"/>
      <c r="RS36" s="132"/>
      <c r="RT36" s="132"/>
      <c r="RU36" s="132"/>
      <c r="RV36" s="132"/>
      <c r="RW36" s="132"/>
      <c r="RX36" s="132"/>
      <c r="RY36" s="132"/>
      <c r="RZ36" s="132"/>
      <c r="SA36" s="132"/>
      <c r="SB36" s="132"/>
      <c r="SC36" s="132"/>
      <c r="SD36" s="132"/>
      <c r="SE36" s="132"/>
      <c r="SF36" s="132"/>
      <c r="SG36" s="132"/>
      <c r="SH36" s="132"/>
      <c r="SI36" s="132"/>
      <c r="SJ36" s="132"/>
      <c r="SK36" s="132"/>
      <c r="SL36" s="132"/>
      <c r="SM36" s="132"/>
      <c r="SN36" s="132"/>
      <c r="SO36" s="132"/>
      <c r="SP36" s="132"/>
      <c r="SQ36" s="132"/>
      <c r="SR36" s="132"/>
      <c r="SS36" s="132"/>
      <c r="ST36" s="132"/>
      <c r="SU36" s="132"/>
      <c r="SV36" s="132"/>
      <c r="SW36" s="132"/>
      <c r="SX36" s="132"/>
      <c r="SY36" s="132"/>
      <c r="SZ36" s="132"/>
      <c r="TA36" s="132"/>
      <c r="TB36" s="132"/>
      <c r="TC36" s="132"/>
      <c r="TD36" s="132"/>
      <c r="TE36" s="132"/>
      <c r="TF36" s="132"/>
      <c r="TG36" s="132"/>
      <c r="TH36" s="132"/>
      <c r="TI36" s="132"/>
      <c r="TJ36" s="132"/>
      <c r="TK36" s="132"/>
      <c r="TL36" s="132"/>
      <c r="TM36" s="132"/>
      <c r="TN36" s="132"/>
      <c r="TO36" s="132"/>
      <c r="TP36" s="132"/>
      <c r="TQ36" s="132"/>
      <c r="TR36" s="132"/>
      <c r="TS36" s="132"/>
      <c r="TT36" s="132"/>
      <c r="TU36" s="132"/>
      <c r="TV36" s="132"/>
      <c r="TW36" s="132"/>
      <c r="TX36" s="132"/>
      <c r="TY36" s="132"/>
      <c r="TZ36" s="132"/>
      <c r="UA36" s="132"/>
      <c r="UB36" s="132"/>
      <c r="UC36" s="132"/>
      <c r="UD36" s="132"/>
      <c r="UE36" s="132"/>
      <c r="UF36" s="132"/>
      <c r="UG36" s="132"/>
      <c r="UH36" s="132"/>
      <c r="UI36" s="132"/>
      <c r="UJ36" s="132"/>
      <c r="UK36" s="132"/>
      <c r="UL36" s="132"/>
      <c r="UM36" s="132"/>
      <c r="UN36" s="132"/>
      <c r="UO36" s="132"/>
      <c r="UP36" s="132"/>
      <c r="UQ36" s="132"/>
      <c r="UR36" s="132"/>
      <c r="US36" s="132"/>
      <c r="UT36" s="132"/>
      <c r="UU36" s="132"/>
      <c r="UV36" s="132"/>
      <c r="UW36" s="132"/>
      <c r="UX36" s="132"/>
      <c r="UY36" s="132"/>
      <c r="UZ36" s="132"/>
      <c r="VA36" s="132"/>
      <c r="VB36" s="132"/>
      <c r="VC36" s="132"/>
      <c r="VD36" s="132"/>
      <c r="VE36" s="132"/>
      <c r="VF36" s="132"/>
      <c r="VG36" s="132"/>
      <c r="VH36" s="132"/>
      <c r="VI36" s="132"/>
      <c r="VJ36" s="132"/>
      <c r="VK36" s="132"/>
      <c r="VL36" s="132"/>
      <c r="VM36" s="132"/>
      <c r="VN36" s="132"/>
      <c r="VO36" s="132"/>
      <c r="VP36" s="132"/>
      <c r="VQ36" s="132"/>
      <c r="VR36" s="132"/>
      <c r="VS36" s="132"/>
      <c r="VT36" s="132"/>
      <c r="VU36" s="132"/>
      <c r="VV36" s="132"/>
      <c r="VW36" s="132"/>
      <c r="VX36" s="132"/>
      <c r="VY36" s="132"/>
      <c r="VZ36" s="132"/>
      <c r="WA36" s="132"/>
      <c r="WB36" s="132"/>
      <c r="WC36" s="132"/>
      <c r="WD36" s="132"/>
      <c r="WE36" s="132"/>
      <c r="WF36" s="132"/>
      <c r="WG36" s="132"/>
      <c r="WH36" s="132"/>
      <c r="WI36" s="132"/>
      <c r="WJ36" s="132"/>
      <c r="WK36" s="132"/>
      <c r="WL36" s="132"/>
      <c r="WM36" s="132"/>
      <c r="WN36" s="132"/>
      <c r="WO36" s="132"/>
      <c r="WP36" s="132"/>
      <c r="WQ36" s="132"/>
      <c r="WR36" s="132"/>
      <c r="WS36" s="132"/>
      <c r="WT36" s="132"/>
      <c r="WU36" s="132"/>
      <c r="WV36" s="132"/>
      <c r="WW36" s="132"/>
      <c r="WX36" s="132"/>
      <c r="WY36" s="132"/>
      <c r="WZ36" s="132"/>
      <c r="XA36" s="132"/>
      <c r="XB36" s="132"/>
      <c r="XC36" s="132"/>
      <c r="XD36" s="132"/>
      <c r="XE36" s="132"/>
      <c r="XF36" s="132"/>
      <c r="XG36" s="132"/>
      <c r="XH36" s="132"/>
      <c r="XI36" s="132"/>
      <c r="XJ36" s="132"/>
      <c r="XK36" s="132"/>
      <c r="XL36" s="132"/>
      <c r="XM36" s="132"/>
      <c r="XN36" s="132"/>
      <c r="XO36" s="132"/>
      <c r="XP36" s="132"/>
      <c r="XQ36" s="132"/>
      <c r="XR36" s="132"/>
      <c r="XS36" s="132"/>
      <c r="XT36" s="132"/>
      <c r="XU36" s="132"/>
      <c r="XV36" s="132"/>
      <c r="XW36" s="132"/>
      <c r="XX36" s="132"/>
      <c r="XY36" s="132"/>
      <c r="XZ36" s="132"/>
      <c r="YA36" s="132"/>
      <c r="YB36" s="132"/>
      <c r="YC36" s="132"/>
      <c r="YD36" s="132"/>
      <c r="YE36" s="132"/>
      <c r="YF36" s="132"/>
      <c r="YG36" s="132"/>
      <c r="YH36" s="132"/>
      <c r="YI36" s="132"/>
      <c r="YJ36" s="132"/>
      <c r="YK36" s="132"/>
      <c r="YL36" s="132"/>
      <c r="YM36" s="132"/>
      <c r="YN36" s="132"/>
      <c r="YO36" s="132"/>
      <c r="YP36" s="132"/>
      <c r="YQ36" s="132"/>
      <c r="YR36" s="132"/>
      <c r="YS36" s="132"/>
      <c r="YT36" s="132"/>
      <c r="YU36" s="132"/>
      <c r="YV36" s="132"/>
      <c r="YW36" s="132"/>
      <c r="YX36" s="132"/>
      <c r="YY36" s="132"/>
      <c r="YZ36" s="132"/>
      <c r="ZA36" s="132"/>
      <c r="ZB36" s="132"/>
      <c r="ZC36" s="132"/>
      <c r="ZD36" s="132"/>
      <c r="ZE36" s="132"/>
      <c r="ZF36" s="132"/>
      <c r="ZG36" s="132"/>
      <c r="ZH36" s="132"/>
      <c r="ZI36" s="132"/>
      <c r="ZJ36" s="132"/>
      <c r="ZK36" s="132"/>
      <c r="ZL36" s="132"/>
      <c r="ZM36" s="132"/>
      <c r="ZN36" s="132"/>
      <c r="ZO36" s="132"/>
      <c r="ZP36" s="132"/>
      <c r="ZQ36" s="132"/>
      <c r="ZR36" s="132"/>
      <c r="ZS36" s="132"/>
      <c r="ZT36" s="132"/>
      <c r="ZU36" s="132"/>
      <c r="ZV36" s="132"/>
      <c r="ZW36" s="132"/>
      <c r="ZX36" s="132"/>
      <c r="ZY36" s="132"/>
      <c r="ZZ36" s="132"/>
      <c r="AAA36" s="132"/>
      <c r="AAB36" s="132"/>
      <c r="AAC36" s="132"/>
      <c r="AAD36" s="132"/>
      <c r="AAE36" s="132"/>
      <c r="AAF36" s="132"/>
      <c r="AAG36" s="132"/>
      <c r="AAH36" s="132"/>
      <c r="AAI36" s="132"/>
      <c r="AAJ36" s="132"/>
      <c r="AAK36" s="132"/>
      <c r="AAL36" s="132"/>
      <c r="AAM36" s="132"/>
      <c r="AAN36" s="132"/>
      <c r="AAO36" s="132"/>
      <c r="AAP36" s="132"/>
      <c r="AAQ36" s="132"/>
      <c r="AAR36" s="132"/>
      <c r="AAS36" s="132"/>
      <c r="AAT36" s="132"/>
      <c r="AAU36" s="132"/>
      <c r="AAV36" s="132"/>
      <c r="AAW36" s="132"/>
      <c r="AAX36" s="132"/>
    </row>
    <row r="37" spans="1:726" s="129" customFormat="1" ht="84.95" customHeight="1" thickBot="1">
      <c r="A37" s="520">
        <v>33</v>
      </c>
      <c r="B37" s="520"/>
      <c r="C37" s="521" t="s">
        <v>162</v>
      </c>
      <c r="D37" s="521"/>
      <c r="E37" s="522"/>
      <c r="F37" s="522"/>
      <c r="G37" s="522"/>
      <c r="H37" s="523"/>
      <c r="I37" s="520"/>
      <c r="J37" s="521"/>
      <c r="K37" s="524"/>
      <c r="L37" s="521" t="s">
        <v>268</v>
      </c>
      <c r="M37" s="521" t="s">
        <v>369</v>
      </c>
      <c r="N37" s="521" t="s">
        <v>367</v>
      </c>
      <c r="O37" s="521" t="s">
        <v>367</v>
      </c>
      <c r="P37" s="521" t="s">
        <v>368</v>
      </c>
      <c r="Q37" s="521" t="s">
        <v>368</v>
      </c>
      <c r="R37" s="525"/>
      <c r="S37" s="132"/>
      <c r="T37" s="132"/>
      <c r="U37" s="132"/>
      <c r="V37" s="132"/>
      <c r="W37" s="132"/>
      <c r="X37" s="132"/>
      <c r="Y37" s="132"/>
      <c r="Z37" s="132"/>
      <c r="AA37" s="132"/>
      <c r="AB37" s="132"/>
      <c r="AC37" s="132"/>
      <c r="AD37" s="132"/>
      <c r="AE37" s="132"/>
      <c r="AF37" s="132"/>
      <c r="AG37" s="132"/>
      <c r="AH37" s="132"/>
      <c r="AI37" s="132"/>
      <c r="AJ37" s="132"/>
      <c r="AK37" s="132"/>
      <c r="AL37" s="132"/>
      <c r="AM37" s="132"/>
      <c r="AN37" s="132"/>
      <c r="AO37" s="132"/>
      <c r="AP37" s="132"/>
      <c r="AQ37" s="132"/>
      <c r="AR37" s="132"/>
      <c r="AS37" s="132"/>
      <c r="AT37" s="132"/>
      <c r="AU37" s="132"/>
      <c r="AV37" s="132"/>
      <c r="AW37" s="132"/>
      <c r="AX37" s="132"/>
      <c r="AY37" s="132"/>
      <c r="AZ37" s="132"/>
      <c r="BA37" s="132"/>
      <c r="BB37" s="132"/>
      <c r="BC37" s="132"/>
      <c r="BD37" s="132"/>
      <c r="BE37" s="132"/>
      <c r="BF37" s="132"/>
      <c r="BG37" s="132"/>
      <c r="BH37" s="132"/>
      <c r="BI37" s="132"/>
      <c r="BJ37" s="263"/>
      <c r="BK37" s="132"/>
      <c r="BL37" s="132"/>
      <c r="BM37" s="132"/>
      <c r="BN37" s="132"/>
      <c r="BO37" s="132"/>
      <c r="BP37" s="132"/>
      <c r="BQ37" s="132"/>
      <c r="BR37" s="132"/>
      <c r="BS37" s="132"/>
      <c r="BT37" s="132"/>
      <c r="BU37" s="132"/>
      <c r="BV37" s="132"/>
      <c r="BW37" s="132"/>
      <c r="BX37" s="132"/>
      <c r="BY37" s="132"/>
      <c r="BZ37" s="132"/>
      <c r="CA37" s="132"/>
      <c r="CB37" s="132"/>
      <c r="CC37" s="132"/>
      <c r="CD37" s="132"/>
      <c r="CE37" s="132"/>
      <c r="CF37" s="132"/>
      <c r="CG37" s="132"/>
      <c r="CH37" s="132"/>
      <c r="CI37" s="132"/>
      <c r="CJ37" s="132"/>
      <c r="CK37" s="132"/>
      <c r="CL37" s="132"/>
      <c r="CM37" s="132"/>
      <c r="CN37" s="132"/>
      <c r="CO37" s="132"/>
      <c r="CP37" s="132"/>
      <c r="CQ37" s="132"/>
      <c r="CR37" s="132"/>
      <c r="CS37" s="132"/>
      <c r="CT37" s="132"/>
      <c r="CU37" s="132"/>
      <c r="CV37" s="132"/>
      <c r="CW37" s="132"/>
      <c r="CX37" s="132"/>
      <c r="CY37" s="132"/>
      <c r="CZ37" s="132"/>
      <c r="DA37" s="132"/>
      <c r="DB37" s="132"/>
      <c r="DC37" s="132"/>
      <c r="DD37" s="132"/>
      <c r="DE37" s="132"/>
      <c r="DF37" s="132"/>
      <c r="DG37" s="132"/>
      <c r="DH37" s="132"/>
      <c r="DI37" s="132"/>
      <c r="DJ37" s="263"/>
      <c r="DK37" s="132"/>
      <c r="DL37" s="132"/>
      <c r="DM37" s="132"/>
      <c r="DN37" s="132"/>
      <c r="DO37" s="132"/>
      <c r="DP37" s="132"/>
      <c r="DQ37" s="132"/>
      <c r="DR37" s="132"/>
      <c r="DS37" s="132"/>
      <c r="DT37" s="132"/>
      <c r="DU37" s="132"/>
      <c r="DV37" s="132"/>
      <c r="DW37" s="132"/>
      <c r="DX37" s="132"/>
      <c r="DY37" s="132"/>
      <c r="DZ37" s="132"/>
      <c r="EA37" s="132"/>
      <c r="EB37" s="132"/>
      <c r="EC37" s="132"/>
      <c r="ED37" s="132"/>
      <c r="EE37" s="132"/>
      <c r="EF37" s="132"/>
      <c r="EG37" s="132"/>
      <c r="EH37" s="132"/>
      <c r="EI37" s="132"/>
      <c r="EJ37" s="132"/>
      <c r="EK37" s="132"/>
      <c r="EL37" s="132"/>
      <c r="EM37" s="132"/>
      <c r="EN37" s="132"/>
      <c r="EO37" s="132"/>
      <c r="EP37" s="132"/>
      <c r="EQ37" s="132"/>
      <c r="ER37" s="132"/>
      <c r="ES37" s="132"/>
      <c r="ET37" s="132"/>
      <c r="EU37" s="132"/>
      <c r="EV37" s="132"/>
      <c r="EW37" s="132"/>
      <c r="EX37" s="132"/>
      <c r="EY37" s="132"/>
      <c r="EZ37" s="132"/>
      <c r="FA37" s="132"/>
      <c r="FB37" s="132"/>
      <c r="FC37" s="132"/>
      <c r="FD37" s="132"/>
      <c r="FE37" s="132"/>
      <c r="FF37" s="132"/>
      <c r="FG37" s="132"/>
      <c r="FH37" s="132"/>
      <c r="FI37" s="132"/>
      <c r="FJ37" s="132"/>
      <c r="FK37" s="132"/>
      <c r="FL37" s="132"/>
      <c r="FM37" s="132"/>
      <c r="FN37" s="132"/>
      <c r="FO37" s="132"/>
      <c r="FP37" s="132"/>
      <c r="FQ37" s="132"/>
      <c r="FR37" s="132"/>
      <c r="FS37" s="132"/>
      <c r="FT37" s="132"/>
      <c r="FU37" s="132"/>
      <c r="FV37" s="132"/>
      <c r="FW37" s="132"/>
      <c r="FX37" s="132"/>
      <c r="FY37" s="132"/>
      <c r="FZ37" s="132"/>
      <c r="GA37" s="132"/>
      <c r="GB37" s="132"/>
      <c r="GC37" s="132"/>
      <c r="GD37" s="132"/>
      <c r="GE37" s="132"/>
      <c r="GF37" s="132"/>
      <c r="GG37" s="132"/>
      <c r="GH37" s="132"/>
      <c r="GI37" s="132"/>
      <c r="GJ37" s="132"/>
      <c r="GK37" s="132"/>
      <c r="GL37" s="132"/>
      <c r="GM37" s="132"/>
      <c r="GN37" s="132"/>
      <c r="GO37" s="132"/>
      <c r="GP37" s="132"/>
      <c r="GQ37" s="132"/>
      <c r="GR37" s="132"/>
      <c r="GS37" s="132"/>
      <c r="GT37" s="132"/>
      <c r="GU37" s="132"/>
      <c r="GV37" s="132"/>
      <c r="GW37" s="132"/>
      <c r="GX37" s="132"/>
      <c r="GY37" s="132"/>
      <c r="GZ37" s="132"/>
      <c r="HA37" s="132"/>
      <c r="HB37" s="132"/>
      <c r="HC37" s="132"/>
      <c r="HD37" s="132"/>
      <c r="HE37" s="132"/>
      <c r="HF37" s="132"/>
      <c r="HG37" s="132"/>
      <c r="HH37" s="132"/>
      <c r="HI37" s="132"/>
      <c r="HJ37" s="132"/>
      <c r="HK37" s="132"/>
      <c r="HL37" s="132"/>
      <c r="HM37" s="132"/>
      <c r="HN37" s="132"/>
      <c r="HO37" s="132"/>
      <c r="HP37" s="132"/>
      <c r="HQ37" s="132"/>
      <c r="HR37" s="132"/>
      <c r="HS37" s="132"/>
      <c r="HT37" s="132"/>
      <c r="HU37" s="132"/>
      <c r="HV37" s="132"/>
      <c r="HW37" s="132"/>
      <c r="HX37" s="132"/>
      <c r="HY37" s="132"/>
      <c r="HZ37" s="132"/>
      <c r="IA37" s="132"/>
      <c r="IB37" s="132"/>
      <c r="IC37" s="132"/>
      <c r="ID37" s="132"/>
      <c r="IE37" s="132"/>
      <c r="IF37" s="132"/>
      <c r="IG37" s="132"/>
      <c r="IH37" s="132"/>
      <c r="II37" s="132"/>
      <c r="IJ37" s="132"/>
      <c r="IK37" s="132"/>
      <c r="IL37" s="132"/>
      <c r="IM37" s="132"/>
      <c r="IN37" s="132"/>
      <c r="IO37" s="132"/>
      <c r="IP37" s="132"/>
      <c r="IQ37" s="132"/>
      <c r="IR37" s="132"/>
      <c r="IS37" s="132"/>
      <c r="IT37" s="132"/>
      <c r="IU37" s="132"/>
      <c r="IV37" s="132"/>
      <c r="IW37" s="132"/>
      <c r="IX37" s="132"/>
      <c r="IY37" s="132"/>
      <c r="IZ37" s="132"/>
      <c r="JA37" s="132"/>
      <c r="JB37" s="132"/>
      <c r="JC37" s="132"/>
      <c r="JD37" s="132"/>
      <c r="JE37" s="132"/>
      <c r="JF37" s="132"/>
      <c r="JG37" s="132"/>
      <c r="JH37" s="132"/>
      <c r="JI37" s="132"/>
      <c r="JJ37" s="132"/>
      <c r="JK37" s="132"/>
      <c r="JL37" s="132"/>
      <c r="JM37" s="132"/>
      <c r="JN37" s="132"/>
      <c r="JO37" s="132"/>
      <c r="JP37" s="132"/>
      <c r="JQ37" s="132"/>
      <c r="JR37" s="132"/>
      <c r="JS37" s="132"/>
      <c r="JT37" s="132"/>
      <c r="JU37" s="132"/>
      <c r="JV37" s="132"/>
      <c r="JW37" s="132"/>
      <c r="JX37" s="132"/>
      <c r="JY37" s="132"/>
      <c r="JZ37" s="132"/>
      <c r="KA37" s="132"/>
      <c r="KB37" s="132"/>
      <c r="KC37" s="132"/>
      <c r="KD37" s="132"/>
      <c r="KE37" s="132"/>
      <c r="KF37" s="132"/>
      <c r="KG37" s="132"/>
      <c r="KH37" s="132"/>
      <c r="KI37" s="132"/>
      <c r="KJ37" s="132"/>
      <c r="KK37" s="132"/>
      <c r="KL37" s="132"/>
      <c r="KM37" s="132"/>
      <c r="KN37" s="132"/>
      <c r="KO37" s="132"/>
      <c r="KP37" s="132"/>
      <c r="KQ37" s="132"/>
      <c r="KR37" s="132"/>
      <c r="KS37" s="132"/>
      <c r="KT37" s="132"/>
      <c r="KU37" s="132"/>
      <c r="KV37" s="132"/>
      <c r="KW37" s="132"/>
      <c r="KX37" s="132"/>
      <c r="KY37" s="132"/>
      <c r="KZ37" s="132"/>
      <c r="LA37" s="132"/>
      <c r="LB37" s="132"/>
      <c r="LC37" s="132"/>
      <c r="LD37" s="132"/>
      <c r="LE37" s="132"/>
      <c r="LF37" s="132"/>
      <c r="LG37" s="132"/>
      <c r="LH37" s="132"/>
      <c r="LI37" s="132"/>
      <c r="LJ37" s="132"/>
      <c r="LK37" s="132"/>
      <c r="LL37" s="132"/>
      <c r="LM37" s="132"/>
      <c r="LN37" s="132"/>
      <c r="LO37" s="132"/>
      <c r="LP37" s="132"/>
      <c r="LQ37" s="132"/>
      <c r="LR37" s="132"/>
      <c r="LS37" s="132"/>
      <c r="LT37" s="132"/>
      <c r="LU37" s="132"/>
      <c r="LV37" s="132"/>
      <c r="LW37" s="132"/>
      <c r="LX37" s="132"/>
      <c r="LY37" s="132"/>
      <c r="LZ37" s="132"/>
      <c r="MA37" s="132"/>
      <c r="MB37" s="132"/>
      <c r="MC37" s="132"/>
      <c r="MD37" s="132"/>
      <c r="ME37" s="132"/>
      <c r="MF37" s="132"/>
      <c r="MG37" s="132"/>
      <c r="MH37" s="132"/>
      <c r="MI37" s="132"/>
      <c r="MJ37" s="132"/>
      <c r="MK37" s="132"/>
      <c r="ML37" s="132"/>
      <c r="MM37" s="132"/>
      <c r="MN37" s="132"/>
      <c r="MO37" s="132"/>
      <c r="MP37" s="132"/>
      <c r="MQ37" s="132"/>
      <c r="MR37" s="132"/>
      <c r="MS37" s="132"/>
      <c r="MT37" s="132"/>
      <c r="MU37" s="132"/>
      <c r="MV37" s="132"/>
      <c r="MW37" s="132"/>
      <c r="MX37" s="132"/>
      <c r="MY37" s="132"/>
      <c r="MZ37" s="132"/>
      <c r="NA37" s="132"/>
      <c r="NB37" s="132"/>
      <c r="NC37" s="132"/>
      <c r="ND37" s="132"/>
      <c r="NE37" s="132"/>
      <c r="NF37" s="132"/>
      <c r="NG37" s="132"/>
      <c r="NH37" s="132"/>
      <c r="NI37" s="132"/>
      <c r="NJ37" s="132"/>
      <c r="NK37" s="132"/>
      <c r="NL37" s="132"/>
      <c r="NM37" s="132"/>
      <c r="NN37" s="132"/>
      <c r="NO37" s="132"/>
      <c r="NP37" s="132"/>
      <c r="NQ37" s="132"/>
      <c r="NR37" s="132"/>
      <c r="NS37" s="132"/>
      <c r="NT37" s="132"/>
      <c r="NU37" s="132"/>
      <c r="NV37" s="132"/>
      <c r="NW37" s="132"/>
      <c r="NX37" s="132"/>
      <c r="NY37" s="132"/>
      <c r="NZ37" s="132"/>
      <c r="OA37" s="132"/>
      <c r="OB37" s="132"/>
      <c r="OC37" s="132"/>
      <c r="OD37" s="132"/>
      <c r="OE37" s="132"/>
      <c r="OF37" s="132"/>
      <c r="OG37" s="132"/>
      <c r="OH37" s="132"/>
      <c r="OI37" s="132"/>
      <c r="OJ37" s="132"/>
      <c r="OK37" s="132"/>
      <c r="OL37" s="132"/>
      <c r="OM37" s="132"/>
      <c r="ON37" s="132"/>
      <c r="OO37" s="132"/>
      <c r="OP37" s="132"/>
      <c r="OQ37" s="132"/>
      <c r="OR37" s="132"/>
      <c r="OS37" s="132"/>
      <c r="OT37" s="132"/>
      <c r="OU37" s="132"/>
      <c r="OV37" s="132"/>
      <c r="OW37" s="132"/>
      <c r="OX37" s="132"/>
      <c r="OY37" s="132"/>
      <c r="OZ37" s="132"/>
      <c r="PA37" s="132"/>
      <c r="PB37" s="132"/>
      <c r="PC37" s="132"/>
      <c r="PD37" s="132"/>
      <c r="PE37" s="132"/>
      <c r="PF37" s="132"/>
      <c r="PG37" s="132"/>
      <c r="PH37" s="132"/>
      <c r="PI37" s="132"/>
      <c r="PJ37" s="132"/>
      <c r="PK37" s="132"/>
      <c r="PL37" s="132"/>
      <c r="PM37" s="132"/>
      <c r="PN37" s="132"/>
      <c r="PO37" s="132"/>
      <c r="PP37" s="132"/>
      <c r="PQ37" s="132"/>
      <c r="PR37" s="132"/>
      <c r="PS37" s="132"/>
      <c r="PT37" s="132"/>
      <c r="PU37" s="132"/>
      <c r="PV37" s="132"/>
      <c r="PW37" s="132"/>
      <c r="PX37" s="132"/>
      <c r="PY37" s="132"/>
      <c r="PZ37" s="132"/>
      <c r="QA37" s="132"/>
      <c r="QB37" s="132"/>
      <c r="QC37" s="132"/>
      <c r="QD37" s="132"/>
      <c r="QE37" s="132"/>
      <c r="QF37" s="132"/>
      <c r="QG37" s="132"/>
      <c r="QH37" s="132"/>
      <c r="QI37" s="132"/>
      <c r="QJ37" s="132"/>
      <c r="QK37" s="132"/>
      <c r="QL37" s="132"/>
      <c r="QM37" s="132"/>
      <c r="QN37" s="132"/>
      <c r="QO37" s="132"/>
      <c r="QP37" s="132"/>
      <c r="QQ37" s="132"/>
      <c r="QR37" s="132"/>
      <c r="QS37" s="132"/>
      <c r="QT37" s="132"/>
      <c r="QU37" s="132"/>
      <c r="QV37" s="132"/>
      <c r="QW37" s="132"/>
      <c r="QX37" s="132"/>
      <c r="QY37" s="132"/>
      <c r="QZ37" s="132"/>
      <c r="RA37" s="132"/>
      <c r="RB37" s="132"/>
      <c r="RC37" s="132"/>
      <c r="RD37" s="132"/>
      <c r="RE37" s="132"/>
      <c r="RF37" s="132"/>
      <c r="RG37" s="132"/>
      <c r="RH37" s="132"/>
      <c r="RI37" s="132"/>
      <c r="RJ37" s="132"/>
      <c r="RK37" s="132"/>
      <c r="RL37" s="132"/>
      <c r="RM37" s="132"/>
      <c r="RN37" s="132"/>
      <c r="RO37" s="132"/>
      <c r="RP37" s="132"/>
      <c r="RQ37" s="132"/>
      <c r="RR37" s="132"/>
      <c r="RS37" s="132"/>
      <c r="RT37" s="132"/>
      <c r="RU37" s="132"/>
      <c r="RV37" s="132"/>
      <c r="RW37" s="132"/>
      <c r="RX37" s="132"/>
      <c r="RY37" s="132"/>
      <c r="RZ37" s="132"/>
      <c r="SA37" s="132"/>
      <c r="SB37" s="132"/>
      <c r="SC37" s="132"/>
      <c r="SD37" s="132"/>
      <c r="SE37" s="132"/>
      <c r="SF37" s="132"/>
      <c r="SG37" s="132"/>
      <c r="SH37" s="132"/>
      <c r="SI37" s="132"/>
      <c r="SJ37" s="132"/>
      <c r="SK37" s="132"/>
      <c r="SL37" s="132"/>
      <c r="SM37" s="132"/>
      <c r="SN37" s="132"/>
      <c r="SO37" s="132"/>
      <c r="SP37" s="132"/>
      <c r="SQ37" s="132"/>
      <c r="SR37" s="132"/>
      <c r="SS37" s="132"/>
      <c r="ST37" s="132"/>
      <c r="SU37" s="132"/>
      <c r="SV37" s="132"/>
      <c r="SW37" s="132"/>
      <c r="SX37" s="132"/>
      <c r="SY37" s="132"/>
      <c r="SZ37" s="132"/>
      <c r="TA37" s="132"/>
      <c r="TB37" s="132"/>
      <c r="TC37" s="132"/>
      <c r="TD37" s="132"/>
      <c r="TE37" s="132"/>
      <c r="TF37" s="132"/>
      <c r="TG37" s="132"/>
      <c r="TH37" s="132"/>
      <c r="TI37" s="132"/>
      <c r="TJ37" s="132"/>
      <c r="TK37" s="132"/>
      <c r="TL37" s="132"/>
      <c r="TM37" s="132"/>
      <c r="TN37" s="132"/>
      <c r="TO37" s="132"/>
      <c r="TP37" s="132"/>
      <c r="TQ37" s="132"/>
      <c r="TR37" s="132"/>
      <c r="TS37" s="132"/>
      <c r="TT37" s="132"/>
      <c r="TU37" s="132"/>
      <c r="TV37" s="132"/>
      <c r="TW37" s="132"/>
      <c r="TX37" s="132"/>
      <c r="TY37" s="132"/>
      <c r="TZ37" s="132"/>
      <c r="UA37" s="132"/>
      <c r="UB37" s="132"/>
      <c r="UC37" s="132"/>
      <c r="UD37" s="132"/>
      <c r="UE37" s="132"/>
      <c r="UF37" s="132"/>
      <c r="UG37" s="132"/>
      <c r="UH37" s="132"/>
      <c r="UI37" s="132"/>
      <c r="UJ37" s="132"/>
      <c r="UK37" s="132"/>
      <c r="UL37" s="132"/>
      <c r="UM37" s="132"/>
      <c r="UN37" s="132"/>
      <c r="UO37" s="132"/>
      <c r="UP37" s="132"/>
      <c r="UQ37" s="132"/>
      <c r="UR37" s="132"/>
      <c r="US37" s="132"/>
      <c r="UT37" s="132"/>
      <c r="UU37" s="132"/>
      <c r="UV37" s="132"/>
      <c r="UW37" s="132"/>
      <c r="UX37" s="132"/>
      <c r="UY37" s="132"/>
      <c r="UZ37" s="132"/>
      <c r="VA37" s="132"/>
      <c r="VB37" s="132"/>
      <c r="VC37" s="132"/>
      <c r="VD37" s="132"/>
      <c r="VE37" s="132"/>
      <c r="VF37" s="132"/>
      <c r="VG37" s="132"/>
      <c r="VH37" s="132"/>
      <c r="VI37" s="132"/>
      <c r="VJ37" s="132"/>
      <c r="VK37" s="132"/>
      <c r="VL37" s="132"/>
      <c r="VM37" s="132"/>
      <c r="VN37" s="132"/>
      <c r="VO37" s="132"/>
      <c r="VP37" s="132"/>
      <c r="VQ37" s="132"/>
      <c r="VR37" s="132"/>
      <c r="VS37" s="132"/>
      <c r="VT37" s="132"/>
      <c r="VU37" s="132"/>
      <c r="VV37" s="132"/>
      <c r="VW37" s="132"/>
      <c r="VX37" s="132"/>
      <c r="VY37" s="132"/>
      <c r="VZ37" s="132"/>
      <c r="WA37" s="132"/>
      <c r="WB37" s="132"/>
      <c r="WC37" s="132"/>
      <c r="WD37" s="132"/>
      <c r="WE37" s="132"/>
      <c r="WF37" s="132"/>
      <c r="WG37" s="132"/>
      <c r="WH37" s="132"/>
      <c r="WI37" s="132"/>
      <c r="WJ37" s="132"/>
      <c r="WK37" s="132"/>
      <c r="WL37" s="132"/>
      <c r="WM37" s="132"/>
      <c r="WN37" s="132"/>
      <c r="WO37" s="132"/>
      <c r="WP37" s="132"/>
      <c r="WQ37" s="132"/>
      <c r="WR37" s="132"/>
      <c r="WS37" s="132"/>
      <c r="WT37" s="132"/>
      <c r="WU37" s="132"/>
      <c r="WV37" s="132"/>
      <c r="WW37" s="132"/>
      <c r="WX37" s="132"/>
      <c r="WY37" s="132"/>
      <c r="WZ37" s="132"/>
      <c r="XA37" s="132"/>
      <c r="XB37" s="132"/>
      <c r="XC37" s="132"/>
      <c r="XD37" s="132"/>
      <c r="XE37" s="132"/>
      <c r="XF37" s="132"/>
      <c r="XG37" s="132"/>
      <c r="XH37" s="132"/>
      <c r="XI37" s="132"/>
      <c r="XJ37" s="132"/>
      <c r="XK37" s="132"/>
      <c r="XL37" s="132"/>
      <c r="XM37" s="132"/>
      <c r="XN37" s="132"/>
      <c r="XO37" s="132"/>
      <c r="XP37" s="132"/>
      <c r="XQ37" s="132"/>
      <c r="XR37" s="132"/>
      <c r="XS37" s="132"/>
      <c r="XT37" s="132"/>
      <c r="XU37" s="132"/>
      <c r="XV37" s="132"/>
      <c r="XW37" s="132"/>
      <c r="XX37" s="132"/>
      <c r="XY37" s="132"/>
      <c r="XZ37" s="132"/>
      <c r="YA37" s="132"/>
      <c r="YB37" s="132"/>
      <c r="YC37" s="132"/>
      <c r="YD37" s="132"/>
      <c r="YE37" s="132"/>
      <c r="YF37" s="132"/>
      <c r="YG37" s="132"/>
      <c r="YH37" s="132"/>
      <c r="YI37" s="132"/>
      <c r="YJ37" s="132"/>
      <c r="YK37" s="132"/>
      <c r="YL37" s="132"/>
      <c r="YM37" s="132"/>
      <c r="YN37" s="132"/>
      <c r="YO37" s="132"/>
      <c r="YP37" s="132"/>
      <c r="YQ37" s="132"/>
      <c r="YR37" s="132"/>
      <c r="YS37" s="132"/>
      <c r="YT37" s="132"/>
      <c r="YU37" s="132"/>
      <c r="YV37" s="132"/>
      <c r="YW37" s="132"/>
      <c r="YX37" s="132"/>
      <c r="YY37" s="132"/>
      <c r="YZ37" s="132"/>
      <c r="ZA37" s="132"/>
      <c r="ZB37" s="132"/>
      <c r="ZC37" s="132"/>
      <c r="ZD37" s="132"/>
      <c r="ZE37" s="132"/>
      <c r="ZF37" s="132"/>
      <c r="ZG37" s="132"/>
      <c r="ZH37" s="132"/>
      <c r="ZI37" s="132"/>
      <c r="ZJ37" s="132"/>
      <c r="ZK37" s="132"/>
      <c r="ZL37" s="132"/>
      <c r="ZM37" s="132"/>
      <c r="ZN37" s="132"/>
      <c r="ZO37" s="132"/>
      <c r="ZP37" s="132"/>
      <c r="ZQ37" s="132"/>
      <c r="ZR37" s="132"/>
      <c r="ZS37" s="132"/>
      <c r="ZT37" s="132"/>
      <c r="ZU37" s="132"/>
      <c r="ZV37" s="132"/>
      <c r="ZW37" s="132"/>
      <c r="ZX37" s="132"/>
      <c r="ZY37" s="132"/>
      <c r="ZZ37" s="132"/>
      <c r="AAA37" s="132"/>
      <c r="AAB37" s="132"/>
      <c r="AAC37" s="132"/>
      <c r="AAD37" s="132"/>
      <c r="AAE37" s="132"/>
      <c r="AAF37" s="132"/>
      <c r="AAG37" s="132"/>
      <c r="AAH37" s="132"/>
      <c r="AAI37" s="132"/>
      <c r="AAJ37" s="132"/>
      <c r="AAK37" s="132"/>
      <c r="AAL37" s="132"/>
      <c r="AAM37" s="132"/>
      <c r="AAN37" s="132"/>
      <c r="AAO37" s="132"/>
      <c r="AAP37" s="132"/>
      <c r="AAQ37" s="132"/>
      <c r="AAR37" s="132"/>
      <c r="AAS37" s="132"/>
      <c r="AAT37" s="132"/>
      <c r="AAU37" s="132"/>
      <c r="AAV37" s="132"/>
      <c r="AAW37" s="132"/>
      <c r="AAX37" s="132"/>
    </row>
    <row r="38" spans="1:726" s="1" customFormat="1" ht="84.95" customHeight="1" thickBot="1">
      <c r="A38" s="520">
        <v>34</v>
      </c>
      <c r="B38" s="520"/>
      <c r="C38" s="521" t="s">
        <v>162</v>
      </c>
      <c r="D38" s="521"/>
      <c r="E38" s="522"/>
      <c r="F38" s="522"/>
      <c r="G38" s="522"/>
      <c r="H38" s="523"/>
      <c r="I38" s="520"/>
      <c r="J38" s="521"/>
      <c r="K38" s="524"/>
      <c r="L38" s="521" t="s">
        <v>268</v>
      </c>
      <c r="M38" s="521" t="s">
        <v>369</v>
      </c>
      <c r="N38" s="521" t="s">
        <v>367</v>
      </c>
      <c r="O38" s="521" t="s">
        <v>367</v>
      </c>
      <c r="P38" s="521" t="s">
        <v>368</v>
      </c>
      <c r="Q38" s="521" t="s">
        <v>368</v>
      </c>
      <c r="R38" s="525"/>
      <c r="S38" s="132"/>
      <c r="T38" s="132"/>
      <c r="U38" s="132"/>
      <c r="V38" s="132"/>
      <c r="W38" s="132"/>
      <c r="X38" s="132"/>
      <c r="Y38" s="132"/>
      <c r="Z38" s="132"/>
      <c r="AA38" s="132"/>
      <c r="AB38" s="132"/>
      <c r="AC38" s="132"/>
      <c r="AD38" s="132"/>
      <c r="AE38" s="132"/>
      <c r="AF38" s="132"/>
      <c r="AG38" s="132"/>
      <c r="AH38" s="132"/>
      <c r="AI38" s="132"/>
      <c r="AJ38" s="132"/>
      <c r="AK38" s="132"/>
      <c r="AL38" s="132"/>
      <c r="AM38" s="132"/>
      <c r="AN38" s="132"/>
      <c r="AO38" s="132"/>
      <c r="AP38" s="132"/>
      <c r="AQ38" s="132"/>
      <c r="AR38" s="132"/>
      <c r="AS38" s="132"/>
      <c r="AT38" s="132"/>
      <c r="AU38" s="132"/>
      <c r="AV38" s="132"/>
      <c r="AW38" s="132"/>
      <c r="AX38" s="132"/>
      <c r="AY38" s="132"/>
      <c r="AZ38" s="132"/>
      <c r="BA38" s="132"/>
      <c r="BB38" s="132"/>
      <c r="BC38" s="132"/>
      <c r="BD38" s="132"/>
      <c r="BE38" s="132"/>
      <c r="BF38" s="132"/>
      <c r="BG38" s="132"/>
      <c r="BH38" s="132"/>
      <c r="BI38" s="132"/>
      <c r="BJ38" s="263"/>
      <c r="BK38" s="132"/>
      <c r="BL38" s="132"/>
      <c r="BM38" s="132"/>
      <c r="BN38" s="132"/>
      <c r="BO38" s="132"/>
      <c r="BP38" s="132"/>
      <c r="BQ38" s="132"/>
      <c r="BR38" s="132"/>
      <c r="BS38" s="132"/>
      <c r="BT38" s="132"/>
      <c r="BU38" s="132"/>
      <c r="BV38" s="132"/>
      <c r="BW38" s="132"/>
      <c r="BX38" s="132"/>
      <c r="BY38" s="132"/>
      <c r="BZ38" s="132"/>
      <c r="CA38" s="132"/>
      <c r="CB38" s="132"/>
      <c r="CC38" s="132"/>
      <c r="CD38" s="132"/>
      <c r="CE38" s="132"/>
      <c r="CF38" s="132"/>
      <c r="CG38" s="132"/>
      <c r="CH38" s="132"/>
      <c r="CI38" s="132"/>
      <c r="CJ38" s="132"/>
      <c r="CK38" s="132"/>
      <c r="CL38" s="132"/>
      <c r="CM38" s="132"/>
      <c r="CN38" s="132"/>
      <c r="CO38" s="132"/>
      <c r="CP38" s="132"/>
      <c r="CQ38" s="132"/>
      <c r="CR38" s="132"/>
      <c r="CS38" s="132"/>
      <c r="CT38" s="132"/>
      <c r="CU38" s="132"/>
      <c r="CV38" s="132"/>
      <c r="CW38" s="132"/>
      <c r="CX38" s="132"/>
      <c r="CY38" s="132"/>
      <c r="CZ38" s="132"/>
      <c r="DA38" s="132"/>
      <c r="DB38" s="132"/>
      <c r="DC38" s="132"/>
      <c r="DD38" s="132"/>
      <c r="DE38" s="132"/>
      <c r="DF38" s="132"/>
      <c r="DG38" s="132"/>
      <c r="DH38" s="132"/>
      <c r="DI38" s="132"/>
      <c r="DJ38" s="263"/>
      <c r="DK38" s="132"/>
      <c r="DL38" s="132"/>
      <c r="DM38" s="132"/>
      <c r="DN38" s="132"/>
      <c r="DO38" s="132"/>
      <c r="DP38" s="132"/>
      <c r="DQ38" s="132"/>
      <c r="DR38" s="132"/>
      <c r="DS38" s="132"/>
      <c r="DT38" s="132"/>
      <c r="DU38" s="132"/>
      <c r="DV38" s="132"/>
      <c r="DW38" s="132"/>
      <c r="DX38" s="132"/>
      <c r="DY38" s="132"/>
      <c r="DZ38" s="132"/>
      <c r="EA38" s="132"/>
      <c r="EB38" s="132"/>
      <c r="EC38" s="132"/>
      <c r="ED38" s="132"/>
      <c r="EE38" s="132"/>
      <c r="EF38" s="132"/>
      <c r="EG38" s="132"/>
      <c r="EH38" s="132"/>
      <c r="EI38" s="132"/>
      <c r="EJ38" s="132"/>
      <c r="EK38" s="132"/>
      <c r="EL38" s="132"/>
      <c r="EM38" s="132"/>
      <c r="EN38" s="132"/>
      <c r="EO38" s="132"/>
      <c r="EP38" s="132"/>
      <c r="EQ38" s="132"/>
      <c r="ER38" s="132"/>
      <c r="ES38" s="132"/>
      <c r="ET38" s="132"/>
      <c r="EU38" s="132"/>
      <c r="EV38" s="132"/>
      <c r="EW38" s="132"/>
      <c r="EX38" s="132"/>
      <c r="EY38" s="132"/>
      <c r="EZ38" s="132"/>
      <c r="FA38" s="132"/>
      <c r="FB38" s="132"/>
      <c r="FC38" s="132"/>
      <c r="FD38" s="132"/>
      <c r="FE38" s="132"/>
      <c r="FF38" s="132"/>
      <c r="FG38" s="132"/>
      <c r="FH38" s="132"/>
      <c r="FI38" s="132"/>
      <c r="FJ38" s="132"/>
      <c r="FK38" s="132"/>
      <c r="FL38" s="132"/>
      <c r="FM38" s="132"/>
      <c r="FN38" s="132"/>
      <c r="FO38" s="132"/>
      <c r="FP38" s="132"/>
      <c r="FQ38" s="132"/>
      <c r="FR38" s="132"/>
      <c r="FS38" s="132"/>
      <c r="FT38" s="132"/>
      <c r="FU38" s="132"/>
      <c r="FV38" s="132"/>
      <c r="FW38" s="132"/>
      <c r="FX38" s="132"/>
      <c r="FY38" s="132"/>
      <c r="FZ38" s="132"/>
      <c r="GA38" s="132"/>
      <c r="GB38" s="132"/>
      <c r="GC38" s="132"/>
      <c r="GD38" s="132"/>
      <c r="GE38" s="132"/>
      <c r="GF38" s="132"/>
      <c r="GG38" s="132"/>
      <c r="GH38" s="132"/>
      <c r="GI38" s="132"/>
      <c r="GJ38" s="132"/>
      <c r="GK38" s="132"/>
      <c r="GL38" s="132"/>
      <c r="GM38" s="132"/>
      <c r="GN38" s="132"/>
      <c r="GO38" s="132"/>
      <c r="GP38" s="132"/>
      <c r="GQ38" s="132"/>
      <c r="GR38" s="132"/>
      <c r="GS38" s="132"/>
      <c r="GT38" s="132"/>
      <c r="GU38" s="132"/>
      <c r="GV38" s="132"/>
      <c r="GW38" s="132"/>
      <c r="GX38" s="132"/>
      <c r="GY38" s="132"/>
      <c r="GZ38" s="132"/>
      <c r="HA38" s="132"/>
      <c r="HB38" s="132"/>
      <c r="HC38" s="132"/>
      <c r="HD38" s="132"/>
      <c r="HE38" s="132"/>
      <c r="HF38" s="132"/>
      <c r="HG38" s="132"/>
      <c r="HH38" s="132"/>
      <c r="HI38" s="132"/>
      <c r="HJ38" s="132"/>
      <c r="HK38" s="132"/>
      <c r="HL38" s="132"/>
      <c r="HM38" s="132"/>
      <c r="HN38" s="132"/>
      <c r="HO38" s="132"/>
      <c r="HP38" s="132"/>
      <c r="HQ38" s="132"/>
      <c r="HR38" s="132"/>
      <c r="HS38" s="132"/>
      <c r="HT38" s="132"/>
      <c r="HU38" s="132"/>
      <c r="HV38" s="132"/>
      <c r="HW38" s="132"/>
      <c r="HX38" s="132"/>
      <c r="HY38" s="132"/>
      <c r="HZ38" s="132"/>
      <c r="IA38" s="132"/>
      <c r="IB38" s="132"/>
      <c r="IC38" s="132"/>
      <c r="ID38" s="132"/>
      <c r="IE38" s="132"/>
      <c r="IF38" s="132"/>
      <c r="IG38" s="132"/>
      <c r="IH38" s="132"/>
      <c r="II38" s="132"/>
      <c r="IJ38" s="132"/>
      <c r="IK38" s="132"/>
      <c r="IL38" s="132"/>
      <c r="IM38" s="132"/>
      <c r="IN38" s="132"/>
      <c r="IO38" s="132"/>
      <c r="IP38" s="132"/>
      <c r="IQ38" s="132"/>
      <c r="IR38" s="132"/>
      <c r="IS38" s="132"/>
      <c r="IT38" s="132"/>
      <c r="IU38" s="132"/>
      <c r="IV38" s="132"/>
      <c r="IW38" s="132"/>
      <c r="IX38" s="132"/>
      <c r="IY38" s="132"/>
      <c r="IZ38" s="132"/>
      <c r="JA38" s="132"/>
      <c r="JB38" s="132"/>
      <c r="JC38" s="132"/>
      <c r="JD38" s="132"/>
      <c r="JE38" s="132"/>
      <c r="JF38" s="132"/>
      <c r="JG38" s="132"/>
      <c r="JH38" s="132"/>
      <c r="JI38" s="132"/>
      <c r="JJ38" s="132"/>
      <c r="JK38" s="132"/>
      <c r="JL38" s="132"/>
      <c r="JM38" s="132"/>
      <c r="JN38" s="132"/>
      <c r="JO38" s="132"/>
      <c r="JP38" s="132"/>
      <c r="JQ38" s="132"/>
      <c r="JR38" s="132"/>
      <c r="JS38" s="132"/>
      <c r="JT38" s="132"/>
      <c r="JU38" s="132"/>
      <c r="JV38" s="132"/>
      <c r="JW38" s="132"/>
      <c r="JX38" s="132"/>
      <c r="JY38" s="132"/>
      <c r="JZ38" s="132"/>
      <c r="KA38" s="132"/>
      <c r="KB38" s="132"/>
      <c r="KC38" s="132"/>
      <c r="KD38" s="132"/>
      <c r="KE38" s="132"/>
      <c r="KF38" s="132"/>
      <c r="KG38" s="132"/>
      <c r="KH38" s="132"/>
      <c r="KI38" s="132"/>
      <c r="KJ38" s="132"/>
      <c r="KK38" s="132"/>
      <c r="KL38" s="132"/>
      <c r="KM38" s="132"/>
      <c r="KN38" s="132"/>
      <c r="KO38" s="132"/>
      <c r="KP38" s="132"/>
      <c r="KQ38" s="132"/>
      <c r="KR38" s="132"/>
      <c r="KS38" s="132"/>
      <c r="KT38" s="132"/>
      <c r="KU38" s="132"/>
      <c r="KV38" s="132"/>
      <c r="KW38" s="132"/>
      <c r="KX38" s="132"/>
      <c r="KY38" s="132"/>
      <c r="KZ38" s="132"/>
      <c r="LA38" s="132"/>
      <c r="LB38" s="132"/>
      <c r="LC38" s="132"/>
      <c r="LD38" s="132"/>
      <c r="LE38" s="132"/>
      <c r="LF38" s="132"/>
      <c r="LG38" s="132"/>
      <c r="LH38" s="132"/>
      <c r="LI38" s="132"/>
      <c r="LJ38" s="132"/>
      <c r="LK38" s="132"/>
      <c r="LL38" s="132"/>
      <c r="LM38" s="132"/>
      <c r="LN38" s="132"/>
      <c r="LO38" s="132"/>
      <c r="LP38" s="132"/>
      <c r="LQ38" s="132"/>
      <c r="LR38" s="132"/>
      <c r="LS38" s="132"/>
      <c r="LT38" s="132"/>
      <c r="LU38" s="132"/>
      <c r="LV38" s="132"/>
      <c r="LW38" s="132"/>
      <c r="LX38" s="132"/>
      <c r="LY38" s="132"/>
      <c r="LZ38" s="132"/>
      <c r="MA38" s="132"/>
      <c r="MB38" s="132"/>
      <c r="MC38" s="132"/>
      <c r="MD38" s="132"/>
      <c r="ME38" s="132"/>
      <c r="MF38" s="132"/>
      <c r="MG38" s="132"/>
      <c r="MH38" s="132"/>
      <c r="MI38" s="132"/>
      <c r="MJ38" s="132"/>
      <c r="MK38" s="132"/>
      <c r="ML38" s="132"/>
      <c r="MM38" s="132"/>
      <c r="MN38" s="132"/>
      <c r="MO38" s="132"/>
      <c r="MP38" s="132"/>
      <c r="MQ38" s="132"/>
      <c r="MR38" s="132"/>
      <c r="MS38" s="132"/>
      <c r="MT38" s="132"/>
      <c r="MU38" s="132"/>
      <c r="MV38" s="132"/>
      <c r="MW38" s="132"/>
      <c r="MX38" s="132"/>
      <c r="MY38" s="132"/>
      <c r="MZ38" s="132"/>
      <c r="NA38" s="132"/>
      <c r="NB38" s="132"/>
      <c r="NC38" s="132"/>
      <c r="ND38" s="132"/>
      <c r="NE38" s="132"/>
      <c r="NF38" s="132"/>
      <c r="NG38" s="132"/>
      <c r="NH38" s="132"/>
      <c r="NI38" s="132"/>
      <c r="NJ38" s="132"/>
      <c r="NK38" s="132"/>
      <c r="NL38" s="132"/>
      <c r="NM38" s="132"/>
      <c r="NN38" s="132"/>
      <c r="NO38" s="132"/>
      <c r="NP38" s="132"/>
      <c r="NQ38" s="132"/>
      <c r="NR38" s="132"/>
      <c r="NS38" s="132"/>
      <c r="NT38" s="132"/>
      <c r="NU38" s="132"/>
      <c r="NV38" s="132"/>
      <c r="NW38" s="132"/>
      <c r="NX38" s="132"/>
      <c r="NY38" s="132"/>
      <c r="NZ38" s="132"/>
      <c r="OA38" s="132"/>
      <c r="OB38" s="132"/>
      <c r="OC38" s="132"/>
      <c r="OD38" s="132"/>
      <c r="OE38" s="132"/>
      <c r="OF38" s="132"/>
      <c r="OG38" s="132"/>
      <c r="OH38" s="132"/>
      <c r="OI38" s="132"/>
      <c r="OJ38" s="132"/>
      <c r="OK38" s="132"/>
      <c r="OL38" s="132"/>
      <c r="OM38" s="132"/>
      <c r="ON38" s="132"/>
      <c r="OO38" s="132"/>
      <c r="OP38" s="132"/>
      <c r="OQ38" s="132"/>
      <c r="OR38" s="132"/>
      <c r="OS38" s="132"/>
      <c r="OT38" s="132"/>
      <c r="OU38" s="132"/>
      <c r="OV38" s="132"/>
      <c r="OW38" s="132"/>
      <c r="OX38" s="132"/>
      <c r="OY38" s="132"/>
      <c r="OZ38" s="132"/>
      <c r="PA38" s="132"/>
      <c r="PB38" s="132"/>
      <c r="PC38" s="132"/>
      <c r="PD38" s="132"/>
      <c r="PE38" s="132"/>
      <c r="PF38" s="132"/>
      <c r="PG38" s="132"/>
      <c r="PH38" s="132"/>
      <c r="PI38" s="132"/>
      <c r="PJ38" s="132"/>
      <c r="PK38" s="132"/>
      <c r="PL38" s="132"/>
      <c r="PM38" s="132"/>
      <c r="PN38" s="132"/>
      <c r="PO38" s="132"/>
      <c r="PP38" s="132"/>
      <c r="PQ38" s="132"/>
      <c r="PR38" s="132"/>
      <c r="PS38" s="132"/>
      <c r="PT38" s="132"/>
      <c r="PU38" s="132"/>
      <c r="PV38" s="132"/>
      <c r="PW38" s="132"/>
      <c r="PX38" s="132"/>
      <c r="PY38" s="132"/>
      <c r="PZ38" s="132"/>
      <c r="QA38" s="132"/>
      <c r="QB38" s="132"/>
      <c r="QC38" s="132"/>
      <c r="QD38" s="132"/>
      <c r="QE38" s="132"/>
      <c r="QF38" s="132"/>
      <c r="QG38" s="132"/>
      <c r="QH38" s="132"/>
      <c r="QI38" s="132"/>
      <c r="QJ38" s="132"/>
      <c r="QK38" s="132"/>
      <c r="QL38" s="132"/>
      <c r="QM38" s="132"/>
      <c r="QN38" s="132"/>
      <c r="QO38" s="132"/>
      <c r="QP38" s="132"/>
      <c r="QQ38" s="132"/>
      <c r="QR38" s="132"/>
      <c r="QS38" s="132"/>
      <c r="QT38" s="132"/>
      <c r="QU38" s="132"/>
      <c r="QV38" s="132"/>
      <c r="QW38" s="132"/>
      <c r="QX38" s="132"/>
      <c r="QY38" s="132"/>
      <c r="QZ38" s="132"/>
      <c r="RA38" s="132"/>
      <c r="RB38" s="132"/>
      <c r="RC38" s="132"/>
      <c r="RD38" s="132"/>
      <c r="RE38" s="132"/>
      <c r="RF38" s="132"/>
      <c r="RG38" s="132"/>
      <c r="RH38" s="132"/>
      <c r="RI38" s="132"/>
      <c r="RJ38" s="132"/>
      <c r="RK38" s="132"/>
      <c r="RL38" s="132"/>
      <c r="RM38" s="132"/>
      <c r="RN38" s="132"/>
      <c r="RO38" s="132"/>
      <c r="RP38" s="132"/>
      <c r="RQ38" s="132"/>
      <c r="RR38" s="132"/>
      <c r="RS38" s="132"/>
      <c r="RT38" s="132"/>
      <c r="RU38" s="132"/>
      <c r="RV38" s="132"/>
      <c r="RW38" s="132"/>
      <c r="RX38" s="132"/>
      <c r="RY38" s="132"/>
      <c r="RZ38" s="132"/>
      <c r="SA38" s="132"/>
      <c r="SB38" s="132"/>
      <c r="SC38" s="132"/>
      <c r="SD38" s="132"/>
      <c r="SE38" s="132"/>
      <c r="SF38" s="132"/>
      <c r="SG38" s="132"/>
      <c r="SH38" s="132"/>
      <c r="SI38" s="132"/>
      <c r="SJ38" s="132"/>
      <c r="SK38" s="132"/>
      <c r="SL38" s="132"/>
      <c r="SM38" s="132"/>
      <c r="SN38" s="132"/>
      <c r="SO38" s="132"/>
      <c r="SP38" s="132"/>
      <c r="SQ38" s="132"/>
      <c r="SR38" s="132"/>
      <c r="SS38" s="132"/>
      <c r="ST38" s="132"/>
      <c r="SU38" s="132"/>
      <c r="SV38" s="132"/>
      <c r="SW38" s="132"/>
      <c r="SX38" s="132"/>
      <c r="SY38" s="132"/>
      <c r="SZ38" s="132"/>
      <c r="TA38" s="132"/>
      <c r="TB38" s="132"/>
      <c r="TC38" s="132"/>
      <c r="TD38" s="132"/>
      <c r="TE38" s="132"/>
      <c r="TF38" s="132"/>
      <c r="TG38" s="132"/>
      <c r="TH38" s="132"/>
      <c r="TI38" s="132"/>
      <c r="TJ38" s="132"/>
      <c r="TK38" s="132"/>
      <c r="TL38" s="132"/>
      <c r="TM38" s="132"/>
      <c r="TN38" s="132"/>
      <c r="TO38" s="132"/>
      <c r="TP38" s="132"/>
      <c r="TQ38" s="132"/>
      <c r="TR38" s="132"/>
      <c r="TS38" s="132"/>
      <c r="TT38" s="132"/>
      <c r="TU38" s="132"/>
      <c r="TV38" s="132"/>
      <c r="TW38" s="132"/>
      <c r="TX38" s="132"/>
      <c r="TY38" s="132"/>
      <c r="TZ38" s="132"/>
      <c r="UA38" s="132"/>
      <c r="UB38" s="132"/>
      <c r="UC38" s="132"/>
      <c r="UD38" s="132"/>
      <c r="UE38" s="132"/>
      <c r="UF38" s="132"/>
      <c r="UG38" s="132"/>
      <c r="UH38" s="132"/>
      <c r="UI38" s="132"/>
      <c r="UJ38" s="132"/>
      <c r="UK38" s="132"/>
      <c r="UL38" s="132"/>
      <c r="UM38" s="132"/>
      <c r="UN38" s="132"/>
      <c r="UO38" s="132"/>
      <c r="UP38" s="132"/>
      <c r="UQ38" s="132"/>
      <c r="UR38" s="132"/>
      <c r="US38" s="132"/>
      <c r="UT38" s="132"/>
      <c r="UU38" s="132"/>
      <c r="UV38" s="132"/>
      <c r="UW38" s="132"/>
      <c r="UX38" s="132"/>
      <c r="UY38" s="132"/>
      <c r="UZ38" s="132"/>
      <c r="VA38" s="132"/>
      <c r="VB38" s="132"/>
      <c r="VC38" s="132"/>
      <c r="VD38" s="132"/>
      <c r="VE38" s="132"/>
      <c r="VF38" s="132"/>
      <c r="VG38" s="132"/>
      <c r="VH38" s="132"/>
      <c r="VI38" s="132"/>
      <c r="VJ38" s="132"/>
      <c r="VK38" s="132"/>
      <c r="VL38" s="132"/>
      <c r="VM38" s="132"/>
      <c r="VN38" s="132"/>
      <c r="VO38" s="132"/>
      <c r="VP38" s="132"/>
      <c r="VQ38" s="132"/>
      <c r="VR38" s="132"/>
      <c r="VS38" s="132"/>
      <c r="VT38" s="132"/>
      <c r="VU38" s="132"/>
      <c r="VV38" s="132"/>
      <c r="VW38" s="132"/>
      <c r="VX38" s="132"/>
      <c r="VY38" s="132"/>
      <c r="VZ38" s="132"/>
      <c r="WA38" s="132"/>
      <c r="WB38" s="132"/>
      <c r="WC38" s="132"/>
      <c r="WD38" s="132"/>
      <c r="WE38" s="132"/>
      <c r="WF38" s="132"/>
      <c r="WG38" s="132"/>
      <c r="WH38" s="132"/>
      <c r="WI38" s="132"/>
      <c r="WJ38" s="132"/>
      <c r="WK38" s="132"/>
      <c r="WL38" s="132"/>
      <c r="WM38" s="132"/>
      <c r="WN38" s="132"/>
      <c r="WO38" s="132"/>
      <c r="WP38" s="132"/>
      <c r="WQ38" s="132"/>
      <c r="WR38" s="132"/>
      <c r="WS38" s="132"/>
      <c r="WT38" s="132"/>
      <c r="WU38" s="132"/>
      <c r="WV38" s="132"/>
      <c r="WW38" s="132"/>
      <c r="WX38" s="132"/>
      <c r="WY38" s="132"/>
      <c r="WZ38" s="132"/>
      <c r="XA38" s="132"/>
      <c r="XB38" s="132"/>
      <c r="XC38" s="132"/>
      <c r="XD38" s="132"/>
      <c r="XE38" s="132"/>
      <c r="XF38" s="132"/>
      <c r="XG38" s="132"/>
      <c r="XH38" s="132"/>
      <c r="XI38" s="132"/>
      <c r="XJ38" s="132"/>
      <c r="XK38" s="132"/>
      <c r="XL38" s="132"/>
      <c r="XM38" s="132"/>
      <c r="XN38" s="132"/>
      <c r="XO38" s="132"/>
      <c r="XP38" s="132"/>
      <c r="XQ38" s="132"/>
      <c r="XR38" s="132"/>
      <c r="XS38" s="132"/>
      <c r="XT38" s="132"/>
      <c r="XU38" s="132"/>
      <c r="XV38" s="132"/>
      <c r="XW38" s="132"/>
      <c r="XX38" s="132"/>
      <c r="XY38" s="132"/>
      <c r="XZ38" s="132"/>
      <c r="YA38" s="132"/>
      <c r="YB38" s="132"/>
      <c r="YC38" s="132"/>
      <c r="YD38" s="132"/>
      <c r="YE38" s="132"/>
      <c r="YF38" s="132"/>
      <c r="YG38" s="132"/>
      <c r="YH38" s="132"/>
      <c r="YI38" s="132"/>
      <c r="YJ38" s="132"/>
      <c r="YK38" s="132"/>
      <c r="YL38" s="132"/>
      <c r="YM38" s="132"/>
      <c r="YN38" s="132"/>
      <c r="YO38" s="132"/>
      <c r="YP38" s="132"/>
      <c r="YQ38" s="132"/>
      <c r="YR38" s="132"/>
      <c r="YS38" s="132"/>
      <c r="YT38" s="132"/>
      <c r="YU38" s="132"/>
      <c r="YV38" s="132"/>
      <c r="YW38" s="132"/>
      <c r="YX38" s="132"/>
      <c r="YY38" s="132"/>
      <c r="YZ38" s="132"/>
      <c r="ZA38" s="132"/>
      <c r="ZB38" s="132"/>
      <c r="ZC38" s="132"/>
      <c r="ZD38" s="132"/>
      <c r="ZE38" s="132"/>
      <c r="ZF38" s="132"/>
      <c r="ZG38" s="132"/>
      <c r="ZH38" s="132"/>
      <c r="ZI38" s="132"/>
      <c r="ZJ38" s="132"/>
      <c r="ZK38" s="132"/>
      <c r="ZL38" s="132"/>
      <c r="ZM38" s="132"/>
      <c r="ZN38" s="132"/>
      <c r="ZO38" s="132"/>
      <c r="ZP38" s="132"/>
      <c r="ZQ38" s="132"/>
      <c r="ZR38" s="132"/>
      <c r="ZS38" s="132"/>
      <c r="ZT38" s="132"/>
      <c r="ZU38" s="132"/>
      <c r="ZV38" s="132"/>
      <c r="ZW38" s="132"/>
      <c r="ZX38" s="132"/>
      <c r="ZY38" s="132"/>
      <c r="ZZ38" s="132"/>
      <c r="AAA38" s="132"/>
      <c r="AAB38" s="132"/>
      <c r="AAC38" s="132"/>
      <c r="AAD38" s="132"/>
      <c r="AAE38" s="132"/>
      <c r="AAF38" s="132"/>
      <c r="AAG38" s="132"/>
      <c r="AAH38" s="132"/>
      <c r="AAI38" s="132"/>
      <c r="AAJ38" s="132"/>
      <c r="AAK38" s="132"/>
      <c r="AAL38" s="132"/>
      <c r="AAM38" s="132"/>
      <c r="AAN38" s="132"/>
      <c r="AAO38" s="132"/>
      <c r="AAP38" s="132"/>
      <c r="AAQ38" s="132"/>
      <c r="AAR38" s="132"/>
      <c r="AAS38" s="132"/>
      <c r="AAT38" s="132"/>
      <c r="AAU38" s="132"/>
      <c r="AAV38" s="132"/>
      <c r="AAW38" s="132"/>
      <c r="AAX38" s="132"/>
    </row>
    <row r="39" spans="1:726" s="129" customFormat="1" ht="84.95" customHeight="1" thickBot="1">
      <c r="A39" s="520">
        <v>35</v>
      </c>
      <c r="B39" s="520"/>
      <c r="C39" s="521" t="s">
        <v>162</v>
      </c>
      <c r="D39" s="521"/>
      <c r="E39" s="522"/>
      <c r="F39" s="522"/>
      <c r="G39" s="522"/>
      <c r="H39" s="523"/>
      <c r="I39" s="520"/>
      <c r="J39" s="521"/>
      <c r="K39" s="524"/>
      <c r="L39" s="521" t="s">
        <v>268</v>
      </c>
      <c r="M39" s="521" t="s">
        <v>369</v>
      </c>
      <c r="N39" s="521" t="s">
        <v>367</v>
      </c>
      <c r="O39" s="521" t="s">
        <v>367</v>
      </c>
      <c r="P39" s="521" t="s">
        <v>368</v>
      </c>
      <c r="Q39" s="521" t="s">
        <v>368</v>
      </c>
      <c r="R39" s="525"/>
      <c r="S39" s="132"/>
      <c r="T39" s="132"/>
      <c r="U39" s="132"/>
      <c r="V39" s="132"/>
      <c r="W39" s="132"/>
      <c r="X39" s="132"/>
      <c r="Y39" s="132"/>
      <c r="Z39" s="132"/>
      <c r="AA39" s="132"/>
      <c r="AB39" s="132"/>
      <c r="AC39" s="132"/>
      <c r="AD39" s="132"/>
      <c r="AE39" s="132"/>
      <c r="AF39" s="132"/>
      <c r="AG39" s="132"/>
      <c r="AH39" s="132"/>
      <c r="AI39" s="132"/>
      <c r="AJ39" s="132"/>
      <c r="AK39" s="132"/>
      <c r="AL39" s="132"/>
      <c r="AM39" s="132"/>
      <c r="AN39" s="132"/>
      <c r="AO39" s="132"/>
      <c r="AP39" s="132"/>
      <c r="AQ39" s="132"/>
      <c r="AR39" s="132"/>
      <c r="AS39" s="132"/>
      <c r="AT39" s="132"/>
      <c r="AU39" s="132"/>
      <c r="AV39" s="132"/>
      <c r="AW39" s="132"/>
      <c r="AX39" s="132"/>
      <c r="AY39" s="132"/>
      <c r="AZ39" s="132"/>
      <c r="BA39" s="132"/>
      <c r="BB39" s="132"/>
      <c r="BC39" s="132"/>
      <c r="BD39" s="132"/>
      <c r="BE39" s="132"/>
      <c r="BF39" s="132"/>
      <c r="BG39" s="132"/>
      <c r="BH39" s="132"/>
      <c r="BI39" s="132"/>
      <c r="BJ39" s="263"/>
      <c r="BK39" s="132"/>
      <c r="BL39" s="132"/>
      <c r="BM39" s="132"/>
      <c r="BN39" s="132"/>
      <c r="BO39" s="132"/>
      <c r="BP39" s="132"/>
      <c r="BQ39" s="132"/>
      <c r="BR39" s="132"/>
      <c r="BS39" s="132"/>
      <c r="BT39" s="132"/>
      <c r="BU39" s="132"/>
      <c r="BV39" s="132"/>
      <c r="BW39" s="132"/>
      <c r="BX39" s="132"/>
      <c r="BY39" s="132"/>
      <c r="BZ39" s="132"/>
      <c r="CA39" s="132"/>
      <c r="CB39" s="132"/>
      <c r="CC39" s="132"/>
      <c r="CD39" s="132"/>
      <c r="CE39" s="132"/>
      <c r="CF39" s="132"/>
      <c r="CG39" s="132"/>
      <c r="CH39" s="132"/>
      <c r="CI39" s="132"/>
      <c r="CJ39" s="132"/>
      <c r="CK39" s="132"/>
      <c r="CL39" s="132"/>
      <c r="CM39" s="132"/>
      <c r="CN39" s="132"/>
      <c r="CO39" s="132"/>
      <c r="CP39" s="132"/>
      <c r="CQ39" s="132"/>
      <c r="CR39" s="132"/>
      <c r="CS39" s="132"/>
      <c r="CT39" s="132"/>
      <c r="CU39" s="132"/>
      <c r="CV39" s="132"/>
      <c r="CW39" s="132"/>
      <c r="CX39" s="132"/>
      <c r="CY39" s="132"/>
      <c r="CZ39" s="132"/>
      <c r="DA39" s="132"/>
      <c r="DB39" s="132"/>
      <c r="DC39" s="132"/>
      <c r="DD39" s="132"/>
      <c r="DE39" s="132"/>
      <c r="DF39" s="132"/>
      <c r="DG39" s="132"/>
      <c r="DH39" s="132"/>
      <c r="DI39" s="132"/>
      <c r="DJ39" s="263"/>
      <c r="DK39" s="132"/>
      <c r="DL39" s="132"/>
      <c r="DM39" s="132"/>
      <c r="DN39" s="132"/>
      <c r="DO39" s="132"/>
      <c r="DP39" s="132"/>
      <c r="DQ39" s="132"/>
      <c r="DR39" s="132"/>
      <c r="DS39" s="132"/>
      <c r="DT39" s="132"/>
      <c r="DU39" s="132"/>
      <c r="DV39" s="132"/>
      <c r="DW39" s="132"/>
      <c r="DX39" s="132"/>
      <c r="DY39" s="132"/>
      <c r="DZ39" s="132"/>
      <c r="EA39" s="132"/>
      <c r="EB39" s="132"/>
      <c r="EC39" s="132"/>
      <c r="ED39" s="132"/>
      <c r="EE39" s="132"/>
      <c r="EF39" s="132"/>
      <c r="EG39" s="132"/>
      <c r="EH39" s="132"/>
      <c r="EI39" s="132"/>
      <c r="EJ39" s="132"/>
      <c r="EK39" s="132"/>
      <c r="EL39" s="132"/>
      <c r="EM39" s="132"/>
      <c r="EN39" s="132"/>
      <c r="EO39" s="132"/>
      <c r="EP39" s="132"/>
      <c r="EQ39" s="132"/>
      <c r="ER39" s="132"/>
      <c r="ES39" s="132"/>
      <c r="ET39" s="132"/>
      <c r="EU39" s="132"/>
      <c r="EV39" s="132"/>
      <c r="EW39" s="132"/>
      <c r="EX39" s="132"/>
      <c r="EY39" s="132"/>
      <c r="EZ39" s="132"/>
      <c r="FA39" s="132"/>
      <c r="FB39" s="132"/>
      <c r="FC39" s="132"/>
      <c r="FD39" s="132"/>
      <c r="FE39" s="132"/>
      <c r="FF39" s="132"/>
      <c r="FG39" s="132"/>
      <c r="FH39" s="132"/>
      <c r="FI39" s="132"/>
      <c r="FJ39" s="132"/>
      <c r="FK39" s="132"/>
      <c r="FL39" s="132"/>
      <c r="FM39" s="132"/>
      <c r="FN39" s="132"/>
      <c r="FO39" s="132"/>
      <c r="FP39" s="132"/>
      <c r="FQ39" s="132"/>
      <c r="FR39" s="132"/>
      <c r="FS39" s="132"/>
      <c r="FT39" s="132"/>
      <c r="FU39" s="132"/>
      <c r="FV39" s="132"/>
      <c r="FW39" s="132"/>
      <c r="FX39" s="132"/>
      <c r="FY39" s="132"/>
      <c r="FZ39" s="132"/>
      <c r="GA39" s="132"/>
      <c r="GB39" s="132"/>
      <c r="GC39" s="132"/>
      <c r="GD39" s="132"/>
      <c r="GE39" s="132"/>
      <c r="GF39" s="132"/>
      <c r="GG39" s="132"/>
      <c r="GH39" s="132"/>
      <c r="GI39" s="132"/>
      <c r="GJ39" s="132"/>
      <c r="GK39" s="132"/>
      <c r="GL39" s="132"/>
      <c r="GM39" s="132"/>
      <c r="GN39" s="132"/>
      <c r="GO39" s="132"/>
      <c r="GP39" s="132"/>
      <c r="GQ39" s="132"/>
      <c r="GR39" s="132"/>
      <c r="GS39" s="132"/>
      <c r="GT39" s="132"/>
      <c r="GU39" s="132"/>
      <c r="GV39" s="132"/>
      <c r="GW39" s="132"/>
      <c r="GX39" s="132"/>
      <c r="GY39" s="132"/>
      <c r="GZ39" s="132"/>
      <c r="HA39" s="132"/>
      <c r="HB39" s="132"/>
      <c r="HC39" s="132"/>
      <c r="HD39" s="132"/>
      <c r="HE39" s="132"/>
      <c r="HF39" s="132"/>
      <c r="HG39" s="132"/>
      <c r="HH39" s="132"/>
      <c r="HI39" s="132"/>
      <c r="HJ39" s="132"/>
      <c r="HK39" s="132"/>
      <c r="HL39" s="132"/>
      <c r="HM39" s="132"/>
      <c r="HN39" s="132"/>
      <c r="HO39" s="132"/>
      <c r="HP39" s="132"/>
      <c r="HQ39" s="132"/>
      <c r="HR39" s="132"/>
      <c r="HS39" s="132"/>
      <c r="HT39" s="132"/>
      <c r="HU39" s="132"/>
      <c r="HV39" s="132"/>
      <c r="HW39" s="132"/>
      <c r="HX39" s="132"/>
      <c r="HY39" s="132"/>
      <c r="HZ39" s="132"/>
      <c r="IA39" s="132"/>
      <c r="IB39" s="132"/>
      <c r="IC39" s="132"/>
      <c r="ID39" s="132"/>
      <c r="IE39" s="132"/>
      <c r="IF39" s="132"/>
      <c r="IG39" s="132"/>
      <c r="IH39" s="132"/>
      <c r="II39" s="132"/>
      <c r="IJ39" s="132"/>
      <c r="IK39" s="132"/>
      <c r="IL39" s="132"/>
      <c r="IM39" s="132"/>
      <c r="IN39" s="132"/>
      <c r="IO39" s="132"/>
      <c r="IP39" s="132"/>
      <c r="IQ39" s="132"/>
      <c r="IR39" s="132"/>
      <c r="IS39" s="132"/>
      <c r="IT39" s="132"/>
      <c r="IU39" s="132"/>
      <c r="IV39" s="132"/>
      <c r="IW39" s="132"/>
      <c r="IX39" s="132"/>
      <c r="IY39" s="132"/>
      <c r="IZ39" s="132"/>
      <c r="JA39" s="132"/>
      <c r="JB39" s="132"/>
      <c r="JC39" s="132"/>
      <c r="JD39" s="132"/>
      <c r="JE39" s="132"/>
      <c r="JF39" s="132"/>
      <c r="JG39" s="132"/>
      <c r="JH39" s="132"/>
      <c r="JI39" s="132"/>
      <c r="JJ39" s="132"/>
      <c r="JK39" s="132"/>
      <c r="JL39" s="132"/>
      <c r="JM39" s="132"/>
      <c r="JN39" s="132"/>
      <c r="JO39" s="132"/>
      <c r="JP39" s="132"/>
      <c r="JQ39" s="132"/>
      <c r="JR39" s="132"/>
      <c r="JS39" s="132"/>
      <c r="JT39" s="132"/>
      <c r="JU39" s="132"/>
      <c r="JV39" s="132"/>
      <c r="JW39" s="132"/>
      <c r="JX39" s="132"/>
      <c r="JY39" s="132"/>
      <c r="JZ39" s="132"/>
      <c r="KA39" s="132"/>
      <c r="KB39" s="132"/>
      <c r="KC39" s="132"/>
      <c r="KD39" s="132"/>
      <c r="KE39" s="132"/>
      <c r="KF39" s="132"/>
      <c r="KG39" s="132"/>
      <c r="KH39" s="132"/>
      <c r="KI39" s="132"/>
      <c r="KJ39" s="132"/>
      <c r="KK39" s="132"/>
      <c r="KL39" s="132"/>
      <c r="KM39" s="132"/>
      <c r="KN39" s="132"/>
      <c r="KO39" s="132"/>
      <c r="KP39" s="132"/>
      <c r="KQ39" s="132"/>
      <c r="KR39" s="132"/>
      <c r="KS39" s="132"/>
      <c r="KT39" s="132"/>
      <c r="KU39" s="132"/>
      <c r="KV39" s="132"/>
      <c r="KW39" s="132"/>
      <c r="KX39" s="132"/>
      <c r="KY39" s="132"/>
      <c r="KZ39" s="132"/>
      <c r="LA39" s="132"/>
      <c r="LB39" s="132"/>
      <c r="LC39" s="132"/>
      <c r="LD39" s="132"/>
      <c r="LE39" s="132"/>
      <c r="LF39" s="132"/>
      <c r="LG39" s="132"/>
      <c r="LH39" s="132"/>
      <c r="LI39" s="132"/>
      <c r="LJ39" s="132"/>
      <c r="LK39" s="132"/>
      <c r="LL39" s="132"/>
      <c r="LM39" s="132"/>
      <c r="LN39" s="132"/>
      <c r="LO39" s="132"/>
      <c r="LP39" s="132"/>
      <c r="LQ39" s="132"/>
      <c r="LR39" s="132"/>
      <c r="LS39" s="132"/>
      <c r="LT39" s="132"/>
      <c r="LU39" s="132"/>
      <c r="LV39" s="132"/>
      <c r="LW39" s="132"/>
      <c r="LX39" s="132"/>
      <c r="LY39" s="132"/>
      <c r="LZ39" s="132"/>
      <c r="MA39" s="132"/>
      <c r="MB39" s="132"/>
      <c r="MC39" s="132"/>
      <c r="MD39" s="132"/>
      <c r="ME39" s="132"/>
      <c r="MF39" s="132"/>
      <c r="MG39" s="132"/>
      <c r="MH39" s="132"/>
      <c r="MI39" s="132"/>
      <c r="MJ39" s="132"/>
      <c r="MK39" s="132"/>
      <c r="ML39" s="132"/>
      <c r="MM39" s="132"/>
      <c r="MN39" s="132"/>
      <c r="MO39" s="132"/>
      <c r="MP39" s="132"/>
      <c r="MQ39" s="132"/>
      <c r="MR39" s="132"/>
      <c r="MS39" s="132"/>
      <c r="MT39" s="132"/>
      <c r="MU39" s="132"/>
      <c r="MV39" s="132"/>
      <c r="MW39" s="132"/>
      <c r="MX39" s="132"/>
      <c r="MY39" s="132"/>
      <c r="MZ39" s="132"/>
      <c r="NA39" s="132"/>
      <c r="NB39" s="132"/>
      <c r="NC39" s="132"/>
      <c r="ND39" s="132"/>
      <c r="NE39" s="132"/>
      <c r="NF39" s="132"/>
      <c r="NG39" s="132"/>
      <c r="NH39" s="132"/>
      <c r="NI39" s="132"/>
      <c r="NJ39" s="132"/>
      <c r="NK39" s="132"/>
      <c r="NL39" s="132"/>
      <c r="NM39" s="132"/>
      <c r="NN39" s="132"/>
      <c r="NO39" s="132"/>
      <c r="NP39" s="132"/>
      <c r="NQ39" s="132"/>
      <c r="NR39" s="132"/>
      <c r="NS39" s="132"/>
      <c r="NT39" s="132"/>
      <c r="NU39" s="132"/>
      <c r="NV39" s="132"/>
      <c r="NW39" s="132"/>
      <c r="NX39" s="132"/>
      <c r="NY39" s="132"/>
      <c r="NZ39" s="132"/>
      <c r="OA39" s="132"/>
      <c r="OB39" s="132"/>
      <c r="OC39" s="132"/>
      <c r="OD39" s="132"/>
      <c r="OE39" s="132"/>
      <c r="OF39" s="132"/>
      <c r="OG39" s="132"/>
      <c r="OH39" s="132"/>
      <c r="OI39" s="132"/>
      <c r="OJ39" s="132"/>
      <c r="OK39" s="132"/>
      <c r="OL39" s="132"/>
      <c r="OM39" s="132"/>
      <c r="ON39" s="132"/>
      <c r="OO39" s="132"/>
      <c r="OP39" s="132"/>
      <c r="OQ39" s="132"/>
      <c r="OR39" s="132"/>
      <c r="OS39" s="132"/>
      <c r="OT39" s="132"/>
      <c r="OU39" s="132"/>
      <c r="OV39" s="132"/>
      <c r="OW39" s="132"/>
      <c r="OX39" s="132"/>
      <c r="OY39" s="132"/>
      <c r="OZ39" s="132"/>
      <c r="PA39" s="132"/>
      <c r="PB39" s="132"/>
      <c r="PC39" s="132"/>
      <c r="PD39" s="132"/>
      <c r="PE39" s="132"/>
      <c r="PF39" s="132"/>
      <c r="PG39" s="132"/>
      <c r="PH39" s="132"/>
      <c r="PI39" s="132"/>
      <c r="PJ39" s="132"/>
      <c r="PK39" s="132"/>
      <c r="PL39" s="132"/>
      <c r="PM39" s="132"/>
      <c r="PN39" s="132"/>
      <c r="PO39" s="132"/>
      <c r="PP39" s="132"/>
      <c r="PQ39" s="132"/>
      <c r="PR39" s="132"/>
      <c r="PS39" s="132"/>
      <c r="PT39" s="132"/>
      <c r="PU39" s="132"/>
      <c r="PV39" s="132"/>
      <c r="PW39" s="132"/>
      <c r="PX39" s="132"/>
      <c r="PY39" s="132"/>
      <c r="PZ39" s="132"/>
      <c r="QA39" s="132"/>
      <c r="QB39" s="132"/>
      <c r="QC39" s="132"/>
      <c r="QD39" s="132"/>
      <c r="QE39" s="132"/>
      <c r="QF39" s="132"/>
      <c r="QG39" s="132"/>
      <c r="QH39" s="132"/>
      <c r="QI39" s="132"/>
      <c r="QJ39" s="132"/>
      <c r="QK39" s="132"/>
      <c r="QL39" s="132"/>
      <c r="QM39" s="132"/>
      <c r="QN39" s="132"/>
      <c r="QO39" s="132"/>
      <c r="QP39" s="132"/>
      <c r="QQ39" s="132"/>
      <c r="QR39" s="132"/>
      <c r="QS39" s="132"/>
      <c r="QT39" s="132"/>
      <c r="QU39" s="132"/>
      <c r="QV39" s="132"/>
      <c r="QW39" s="132"/>
      <c r="QX39" s="132"/>
      <c r="QY39" s="132"/>
      <c r="QZ39" s="132"/>
      <c r="RA39" s="132"/>
      <c r="RB39" s="132"/>
      <c r="RC39" s="132"/>
      <c r="RD39" s="132"/>
      <c r="RE39" s="132"/>
      <c r="RF39" s="132"/>
      <c r="RG39" s="132"/>
      <c r="RH39" s="132"/>
      <c r="RI39" s="132"/>
      <c r="RJ39" s="132"/>
      <c r="RK39" s="132"/>
      <c r="RL39" s="132"/>
      <c r="RM39" s="132"/>
      <c r="RN39" s="132"/>
      <c r="RO39" s="132"/>
      <c r="RP39" s="132"/>
      <c r="RQ39" s="132"/>
      <c r="RR39" s="132"/>
      <c r="RS39" s="132"/>
      <c r="RT39" s="132"/>
      <c r="RU39" s="132"/>
      <c r="RV39" s="132"/>
      <c r="RW39" s="132"/>
      <c r="RX39" s="132"/>
      <c r="RY39" s="132"/>
      <c r="RZ39" s="132"/>
      <c r="SA39" s="132"/>
      <c r="SB39" s="132"/>
      <c r="SC39" s="132"/>
      <c r="SD39" s="132"/>
      <c r="SE39" s="132"/>
      <c r="SF39" s="132"/>
      <c r="SG39" s="132"/>
      <c r="SH39" s="132"/>
      <c r="SI39" s="132"/>
      <c r="SJ39" s="132"/>
      <c r="SK39" s="132"/>
      <c r="SL39" s="132"/>
      <c r="SM39" s="132"/>
      <c r="SN39" s="132"/>
      <c r="SO39" s="132"/>
      <c r="SP39" s="132"/>
      <c r="SQ39" s="132"/>
      <c r="SR39" s="132"/>
      <c r="SS39" s="132"/>
      <c r="ST39" s="132"/>
      <c r="SU39" s="132"/>
      <c r="SV39" s="132"/>
      <c r="SW39" s="132"/>
      <c r="SX39" s="132"/>
      <c r="SY39" s="132"/>
      <c r="SZ39" s="132"/>
      <c r="TA39" s="132"/>
      <c r="TB39" s="132"/>
      <c r="TC39" s="132"/>
      <c r="TD39" s="132"/>
      <c r="TE39" s="132"/>
      <c r="TF39" s="132"/>
      <c r="TG39" s="132"/>
      <c r="TH39" s="132"/>
      <c r="TI39" s="132"/>
      <c r="TJ39" s="132"/>
      <c r="TK39" s="132"/>
      <c r="TL39" s="132"/>
      <c r="TM39" s="132"/>
      <c r="TN39" s="132"/>
      <c r="TO39" s="132"/>
      <c r="TP39" s="132"/>
      <c r="TQ39" s="132"/>
      <c r="TR39" s="132"/>
      <c r="TS39" s="132"/>
      <c r="TT39" s="132"/>
      <c r="TU39" s="132"/>
      <c r="TV39" s="132"/>
      <c r="TW39" s="132"/>
      <c r="TX39" s="132"/>
      <c r="TY39" s="132"/>
      <c r="TZ39" s="132"/>
      <c r="UA39" s="132"/>
      <c r="UB39" s="132"/>
      <c r="UC39" s="132"/>
      <c r="UD39" s="132"/>
      <c r="UE39" s="132"/>
      <c r="UF39" s="132"/>
      <c r="UG39" s="132"/>
      <c r="UH39" s="132"/>
      <c r="UI39" s="132"/>
      <c r="UJ39" s="132"/>
      <c r="UK39" s="132"/>
      <c r="UL39" s="132"/>
      <c r="UM39" s="132"/>
      <c r="UN39" s="132"/>
      <c r="UO39" s="132"/>
      <c r="UP39" s="132"/>
      <c r="UQ39" s="132"/>
      <c r="UR39" s="132"/>
      <c r="US39" s="132"/>
      <c r="UT39" s="132"/>
      <c r="UU39" s="132"/>
      <c r="UV39" s="132"/>
      <c r="UW39" s="132"/>
      <c r="UX39" s="132"/>
      <c r="UY39" s="132"/>
      <c r="UZ39" s="132"/>
      <c r="VA39" s="132"/>
      <c r="VB39" s="132"/>
      <c r="VC39" s="132"/>
      <c r="VD39" s="132"/>
      <c r="VE39" s="132"/>
      <c r="VF39" s="132"/>
      <c r="VG39" s="132"/>
      <c r="VH39" s="132"/>
      <c r="VI39" s="132"/>
      <c r="VJ39" s="132"/>
      <c r="VK39" s="132"/>
      <c r="VL39" s="132"/>
      <c r="VM39" s="132"/>
      <c r="VN39" s="132"/>
      <c r="VO39" s="132"/>
      <c r="VP39" s="132"/>
      <c r="VQ39" s="132"/>
      <c r="VR39" s="132"/>
      <c r="VS39" s="132"/>
      <c r="VT39" s="132"/>
      <c r="VU39" s="132"/>
      <c r="VV39" s="132"/>
      <c r="VW39" s="132"/>
      <c r="VX39" s="132"/>
      <c r="VY39" s="132"/>
      <c r="VZ39" s="132"/>
      <c r="WA39" s="132"/>
      <c r="WB39" s="132"/>
      <c r="WC39" s="132"/>
      <c r="WD39" s="132"/>
      <c r="WE39" s="132"/>
      <c r="WF39" s="132"/>
      <c r="WG39" s="132"/>
      <c r="WH39" s="132"/>
      <c r="WI39" s="132"/>
      <c r="WJ39" s="132"/>
      <c r="WK39" s="132"/>
      <c r="WL39" s="132"/>
      <c r="WM39" s="132"/>
      <c r="WN39" s="132"/>
      <c r="WO39" s="132"/>
      <c r="WP39" s="132"/>
      <c r="WQ39" s="132"/>
      <c r="WR39" s="132"/>
      <c r="WS39" s="132"/>
      <c r="WT39" s="132"/>
      <c r="WU39" s="132"/>
      <c r="WV39" s="132"/>
      <c r="WW39" s="132"/>
      <c r="WX39" s="132"/>
      <c r="WY39" s="132"/>
      <c r="WZ39" s="132"/>
      <c r="XA39" s="132"/>
      <c r="XB39" s="132"/>
      <c r="XC39" s="132"/>
      <c r="XD39" s="132"/>
      <c r="XE39" s="132"/>
      <c r="XF39" s="132"/>
      <c r="XG39" s="132"/>
      <c r="XH39" s="132"/>
      <c r="XI39" s="132"/>
      <c r="XJ39" s="132"/>
      <c r="XK39" s="132"/>
      <c r="XL39" s="132"/>
      <c r="XM39" s="132"/>
      <c r="XN39" s="132"/>
      <c r="XO39" s="132"/>
      <c r="XP39" s="132"/>
      <c r="XQ39" s="132"/>
      <c r="XR39" s="132"/>
      <c r="XS39" s="132"/>
      <c r="XT39" s="132"/>
      <c r="XU39" s="132"/>
      <c r="XV39" s="132"/>
      <c r="XW39" s="132"/>
      <c r="XX39" s="132"/>
      <c r="XY39" s="132"/>
      <c r="XZ39" s="132"/>
      <c r="YA39" s="132"/>
      <c r="YB39" s="132"/>
      <c r="YC39" s="132"/>
      <c r="YD39" s="132"/>
      <c r="YE39" s="132"/>
      <c r="YF39" s="132"/>
      <c r="YG39" s="132"/>
      <c r="YH39" s="132"/>
      <c r="YI39" s="132"/>
      <c r="YJ39" s="132"/>
      <c r="YK39" s="132"/>
      <c r="YL39" s="132"/>
      <c r="YM39" s="132"/>
      <c r="YN39" s="132"/>
      <c r="YO39" s="132"/>
      <c r="YP39" s="132"/>
      <c r="YQ39" s="132"/>
      <c r="YR39" s="132"/>
      <c r="YS39" s="132"/>
      <c r="YT39" s="132"/>
      <c r="YU39" s="132"/>
      <c r="YV39" s="132"/>
      <c r="YW39" s="132"/>
      <c r="YX39" s="132"/>
      <c r="YY39" s="132"/>
      <c r="YZ39" s="132"/>
      <c r="ZA39" s="132"/>
      <c r="ZB39" s="132"/>
      <c r="ZC39" s="132"/>
      <c r="ZD39" s="132"/>
      <c r="ZE39" s="132"/>
      <c r="ZF39" s="132"/>
      <c r="ZG39" s="132"/>
      <c r="ZH39" s="132"/>
      <c r="ZI39" s="132"/>
      <c r="ZJ39" s="132"/>
      <c r="ZK39" s="132"/>
      <c r="ZL39" s="132"/>
      <c r="ZM39" s="132"/>
      <c r="ZN39" s="132"/>
      <c r="ZO39" s="132"/>
      <c r="ZP39" s="132"/>
      <c r="ZQ39" s="132"/>
      <c r="ZR39" s="132"/>
      <c r="ZS39" s="132"/>
      <c r="ZT39" s="132"/>
      <c r="ZU39" s="132"/>
      <c r="ZV39" s="132"/>
      <c r="ZW39" s="132"/>
      <c r="ZX39" s="132"/>
      <c r="ZY39" s="132"/>
      <c r="ZZ39" s="132"/>
      <c r="AAA39" s="132"/>
      <c r="AAB39" s="132"/>
      <c r="AAC39" s="132"/>
      <c r="AAD39" s="132"/>
      <c r="AAE39" s="132"/>
      <c r="AAF39" s="132"/>
      <c r="AAG39" s="132"/>
      <c r="AAH39" s="132"/>
      <c r="AAI39" s="132"/>
      <c r="AAJ39" s="132"/>
      <c r="AAK39" s="132"/>
      <c r="AAL39" s="132"/>
      <c r="AAM39" s="132"/>
      <c r="AAN39" s="132"/>
      <c r="AAO39" s="132"/>
      <c r="AAP39" s="132"/>
      <c r="AAQ39" s="132"/>
      <c r="AAR39" s="132"/>
      <c r="AAS39" s="132"/>
      <c r="AAT39" s="132"/>
      <c r="AAU39" s="132"/>
      <c r="AAV39" s="132"/>
      <c r="AAW39" s="132"/>
      <c r="AAX39" s="132"/>
    </row>
    <row r="40" spans="1:726" s="1" customFormat="1" ht="84.95" customHeight="1" thickBot="1">
      <c r="A40" s="520">
        <v>36</v>
      </c>
      <c r="B40" s="520"/>
      <c r="C40" s="521" t="s">
        <v>162</v>
      </c>
      <c r="D40" s="521"/>
      <c r="E40" s="522"/>
      <c r="F40" s="522"/>
      <c r="G40" s="522"/>
      <c r="H40" s="523"/>
      <c r="I40" s="520"/>
      <c r="J40" s="521"/>
      <c r="K40" s="524"/>
      <c r="L40" s="521" t="s">
        <v>268</v>
      </c>
      <c r="M40" s="521" t="s">
        <v>369</v>
      </c>
      <c r="N40" s="521" t="s">
        <v>367</v>
      </c>
      <c r="O40" s="521" t="s">
        <v>367</v>
      </c>
      <c r="P40" s="521" t="s">
        <v>368</v>
      </c>
      <c r="Q40" s="521" t="s">
        <v>368</v>
      </c>
      <c r="R40" s="525"/>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263"/>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2"/>
      <c r="CX40" s="132"/>
      <c r="CY40" s="132"/>
      <c r="CZ40" s="132"/>
      <c r="DA40" s="132"/>
      <c r="DB40" s="132"/>
      <c r="DC40" s="132"/>
      <c r="DD40" s="132"/>
      <c r="DE40" s="132"/>
      <c r="DF40" s="132"/>
      <c r="DG40" s="132"/>
      <c r="DH40" s="132"/>
      <c r="DI40" s="132"/>
      <c r="DJ40" s="263"/>
      <c r="DK40" s="132"/>
      <c r="DL40" s="132"/>
      <c r="DM40" s="132"/>
      <c r="DN40" s="132"/>
      <c r="DO40" s="132"/>
      <c r="DP40" s="132"/>
      <c r="DQ40" s="132"/>
      <c r="DR40" s="132"/>
      <c r="DS40" s="132"/>
      <c r="DT40" s="132"/>
      <c r="DU40" s="132"/>
      <c r="DV40" s="132"/>
      <c r="DW40" s="132"/>
      <c r="DX40" s="132"/>
      <c r="DY40" s="132"/>
      <c r="DZ40" s="132"/>
      <c r="EA40" s="132"/>
      <c r="EB40" s="132"/>
      <c r="EC40" s="132"/>
      <c r="ED40" s="132"/>
      <c r="EE40" s="132"/>
      <c r="EF40" s="132"/>
      <c r="EG40" s="132"/>
      <c r="EH40" s="132"/>
      <c r="EI40" s="132"/>
      <c r="EJ40" s="132"/>
      <c r="EK40" s="132"/>
      <c r="EL40" s="132"/>
      <c r="EM40" s="132"/>
      <c r="EN40" s="132"/>
      <c r="EO40" s="132"/>
      <c r="EP40" s="132"/>
      <c r="EQ40" s="132"/>
      <c r="ER40" s="132"/>
      <c r="ES40" s="132"/>
      <c r="ET40" s="132"/>
      <c r="EU40" s="132"/>
      <c r="EV40" s="132"/>
      <c r="EW40" s="132"/>
      <c r="EX40" s="132"/>
      <c r="EY40" s="132"/>
      <c r="EZ40" s="132"/>
      <c r="FA40" s="132"/>
      <c r="FB40" s="132"/>
      <c r="FC40" s="132"/>
      <c r="FD40" s="132"/>
      <c r="FE40" s="132"/>
      <c r="FF40" s="132"/>
      <c r="FG40" s="132"/>
      <c r="FH40" s="132"/>
      <c r="FI40" s="132"/>
      <c r="FJ40" s="132"/>
      <c r="FK40" s="132"/>
      <c r="FL40" s="132"/>
      <c r="FM40" s="132"/>
      <c r="FN40" s="132"/>
      <c r="FO40" s="132"/>
      <c r="FP40" s="132"/>
      <c r="FQ40" s="132"/>
      <c r="FR40" s="132"/>
      <c r="FS40" s="132"/>
      <c r="FT40" s="132"/>
      <c r="FU40" s="132"/>
      <c r="FV40" s="132"/>
      <c r="FW40" s="132"/>
      <c r="FX40" s="132"/>
      <c r="FY40" s="132"/>
      <c r="FZ40" s="132"/>
      <c r="GA40" s="132"/>
      <c r="GB40" s="132"/>
      <c r="GC40" s="132"/>
      <c r="GD40" s="132"/>
      <c r="GE40" s="132"/>
      <c r="GF40" s="132"/>
      <c r="GG40" s="132"/>
      <c r="GH40" s="132"/>
      <c r="GI40" s="132"/>
      <c r="GJ40" s="132"/>
      <c r="GK40" s="132"/>
      <c r="GL40" s="132"/>
      <c r="GM40" s="132"/>
      <c r="GN40" s="132"/>
      <c r="GO40" s="132"/>
      <c r="GP40" s="132"/>
      <c r="GQ40" s="132"/>
      <c r="GR40" s="132"/>
      <c r="GS40" s="132"/>
      <c r="GT40" s="132"/>
      <c r="GU40" s="132"/>
      <c r="GV40" s="132"/>
      <c r="GW40" s="132"/>
      <c r="GX40" s="132"/>
      <c r="GY40" s="132"/>
      <c r="GZ40" s="132"/>
      <c r="HA40" s="132"/>
      <c r="HB40" s="132"/>
      <c r="HC40" s="132"/>
      <c r="HD40" s="132"/>
      <c r="HE40" s="132"/>
      <c r="HF40" s="132"/>
      <c r="HG40" s="132"/>
      <c r="HH40" s="132"/>
      <c r="HI40" s="132"/>
      <c r="HJ40" s="132"/>
      <c r="HK40" s="132"/>
      <c r="HL40" s="132"/>
      <c r="HM40" s="132"/>
      <c r="HN40" s="132"/>
      <c r="HO40" s="132"/>
      <c r="HP40" s="132"/>
      <c r="HQ40" s="132"/>
      <c r="HR40" s="132"/>
      <c r="HS40" s="132"/>
      <c r="HT40" s="132"/>
      <c r="HU40" s="132"/>
      <c r="HV40" s="132"/>
      <c r="HW40" s="132"/>
      <c r="HX40" s="132"/>
      <c r="HY40" s="132"/>
      <c r="HZ40" s="132"/>
      <c r="IA40" s="132"/>
      <c r="IB40" s="132"/>
      <c r="IC40" s="132"/>
      <c r="ID40" s="132"/>
      <c r="IE40" s="132"/>
      <c r="IF40" s="132"/>
      <c r="IG40" s="132"/>
      <c r="IH40" s="132"/>
      <c r="II40" s="132"/>
      <c r="IJ40" s="132"/>
      <c r="IK40" s="132"/>
      <c r="IL40" s="132"/>
      <c r="IM40" s="132"/>
      <c r="IN40" s="132"/>
      <c r="IO40" s="132"/>
      <c r="IP40" s="132"/>
      <c r="IQ40" s="132"/>
      <c r="IR40" s="132"/>
      <c r="IS40" s="132"/>
      <c r="IT40" s="132"/>
      <c r="IU40" s="132"/>
      <c r="IV40" s="132"/>
      <c r="IW40" s="132"/>
      <c r="IX40" s="132"/>
      <c r="IY40" s="132"/>
      <c r="IZ40" s="132"/>
      <c r="JA40" s="132"/>
      <c r="JB40" s="132"/>
      <c r="JC40" s="132"/>
      <c r="JD40" s="132"/>
      <c r="JE40" s="132"/>
      <c r="JF40" s="132"/>
      <c r="JG40" s="132"/>
      <c r="JH40" s="132"/>
      <c r="JI40" s="132"/>
      <c r="JJ40" s="132"/>
      <c r="JK40" s="132"/>
      <c r="JL40" s="132"/>
      <c r="JM40" s="132"/>
      <c r="JN40" s="132"/>
      <c r="JO40" s="132"/>
      <c r="JP40" s="132"/>
      <c r="JQ40" s="132"/>
      <c r="JR40" s="132"/>
      <c r="JS40" s="132"/>
      <c r="JT40" s="132"/>
      <c r="JU40" s="132"/>
      <c r="JV40" s="132"/>
      <c r="JW40" s="132"/>
      <c r="JX40" s="132"/>
      <c r="JY40" s="132"/>
      <c r="JZ40" s="132"/>
      <c r="KA40" s="132"/>
      <c r="KB40" s="132"/>
      <c r="KC40" s="132"/>
      <c r="KD40" s="132"/>
      <c r="KE40" s="132"/>
      <c r="KF40" s="132"/>
      <c r="KG40" s="132"/>
      <c r="KH40" s="132"/>
      <c r="KI40" s="132"/>
      <c r="KJ40" s="132"/>
      <c r="KK40" s="132"/>
      <c r="KL40" s="132"/>
      <c r="KM40" s="132"/>
      <c r="KN40" s="132"/>
      <c r="KO40" s="132"/>
      <c r="KP40" s="132"/>
      <c r="KQ40" s="132"/>
      <c r="KR40" s="132"/>
      <c r="KS40" s="132"/>
      <c r="KT40" s="132"/>
      <c r="KU40" s="132"/>
      <c r="KV40" s="132"/>
      <c r="KW40" s="132"/>
      <c r="KX40" s="132"/>
      <c r="KY40" s="132"/>
      <c r="KZ40" s="132"/>
      <c r="LA40" s="132"/>
      <c r="LB40" s="132"/>
      <c r="LC40" s="132"/>
      <c r="LD40" s="132"/>
      <c r="LE40" s="132"/>
      <c r="LF40" s="132"/>
      <c r="LG40" s="132"/>
      <c r="LH40" s="132"/>
      <c r="LI40" s="132"/>
      <c r="LJ40" s="132"/>
      <c r="LK40" s="132"/>
      <c r="LL40" s="132"/>
      <c r="LM40" s="132"/>
      <c r="LN40" s="132"/>
      <c r="LO40" s="132"/>
      <c r="LP40" s="132"/>
      <c r="LQ40" s="132"/>
      <c r="LR40" s="132"/>
      <c r="LS40" s="132"/>
      <c r="LT40" s="132"/>
      <c r="LU40" s="132"/>
      <c r="LV40" s="132"/>
      <c r="LW40" s="132"/>
      <c r="LX40" s="132"/>
      <c r="LY40" s="132"/>
      <c r="LZ40" s="132"/>
      <c r="MA40" s="132"/>
      <c r="MB40" s="132"/>
      <c r="MC40" s="132"/>
      <c r="MD40" s="132"/>
      <c r="ME40" s="132"/>
      <c r="MF40" s="132"/>
      <c r="MG40" s="132"/>
      <c r="MH40" s="132"/>
      <c r="MI40" s="132"/>
      <c r="MJ40" s="132"/>
      <c r="MK40" s="132"/>
      <c r="ML40" s="132"/>
      <c r="MM40" s="132"/>
      <c r="MN40" s="132"/>
      <c r="MO40" s="132"/>
      <c r="MP40" s="132"/>
      <c r="MQ40" s="132"/>
      <c r="MR40" s="132"/>
      <c r="MS40" s="132"/>
      <c r="MT40" s="132"/>
      <c r="MU40" s="132"/>
      <c r="MV40" s="132"/>
      <c r="MW40" s="132"/>
      <c r="MX40" s="132"/>
      <c r="MY40" s="132"/>
      <c r="MZ40" s="132"/>
      <c r="NA40" s="132"/>
      <c r="NB40" s="132"/>
      <c r="NC40" s="132"/>
      <c r="ND40" s="132"/>
      <c r="NE40" s="132"/>
      <c r="NF40" s="132"/>
      <c r="NG40" s="132"/>
      <c r="NH40" s="132"/>
      <c r="NI40" s="132"/>
      <c r="NJ40" s="132"/>
      <c r="NK40" s="132"/>
      <c r="NL40" s="132"/>
      <c r="NM40" s="132"/>
      <c r="NN40" s="132"/>
      <c r="NO40" s="132"/>
      <c r="NP40" s="132"/>
      <c r="NQ40" s="132"/>
      <c r="NR40" s="132"/>
      <c r="NS40" s="132"/>
      <c r="NT40" s="132"/>
      <c r="NU40" s="132"/>
      <c r="NV40" s="132"/>
      <c r="NW40" s="132"/>
      <c r="NX40" s="132"/>
      <c r="NY40" s="132"/>
      <c r="NZ40" s="132"/>
      <c r="OA40" s="132"/>
      <c r="OB40" s="132"/>
      <c r="OC40" s="132"/>
      <c r="OD40" s="132"/>
      <c r="OE40" s="132"/>
      <c r="OF40" s="132"/>
      <c r="OG40" s="132"/>
      <c r="OH40" s="132"/>
      <c r="OI40" s="132"/>
      <c r="OJ40" s="132"/>
      <c r="OK40" s="132"/>
      <c r="OL40" s="132"/>
      <c r="OM40" s="132"/>
      <c r="ON40" s="132"/>
      <c r="OO40" s="132"/>
      <c r="OP40" s="132"/>
      <c r="OQ40" s="132"/>
      <c r="OR40" s="132"/>
      <c r="OS40" s="132"/>
      <c r="OT40" s="132"/>
      <c r="OU40" s="132"/>
      <c r="OV40" s="132"/>
      <c r="OW40" s="132"/>
      <c r="OX40" s="132"/>
      <c r="OY40" s="132"/>
      <c r="OZ40" s="132"/>
      <c r="PA40" s="132"/>
      <c r="PB40" s="132"/>
      <c r="PC40" s="132"/>
      <c r="PD40" s="132"/>
      <c r="PE40" s="132"/>
      <c r="PF40" s="132"/>
      <c r="PG40" s="132"/>
      <c r="PH40" s="132"/>
      <c r="PI40" s="132"/>
      <c r="PJ40" s="132"/>
      <c r="PK40" s="132"/>
      <c r="PL40" s="132"/>
      <c r="PM40" s="132"/>
      <c r="PN40" s="132"/>
      <c r="PO40" s="132"/>
      <c r="PP40" s="132"/>
      <c r="PQ40" s="132"/>
      <c r="PR40" s="132"/>
      <c r="PS40" s="132"/>
      <c r="PT40" s="132"/>
      <c r="PU40" s="132"/>
      <c r="PV40" s="132"/>
      <c r="PW40" s="132"/>
      <c r="PX40" s="132"/>
      <c r="PY40" s="132"/>
      <c r="PZ40" s="132"/>
      <c r="QA40" s="132"/>
      <c r="QB40" s="132"/>
      <c r="QC40" s="132"/>
      <c r="QD40" s="132"/>
      <c r="QE40" s="132"/>
      <c r="QF40" s="132"/>
      <c r="QG40" s="132"/>
      <c r="QH40" s="132"/>
      <c r="QI40" s="132"/>
      <c r="QJ40" s="132"/>
      <c r="QK40" s="132"/>
      <c r="QL40" s="132"/>
      <c r="QM40" s="132"/>
      <c r="QN40" s="132"/>
      <c r="QO40" s="132"/>
      <c r="QP40" s="132"/>
      <c r="QQ40" s="132"/>
      <c r="QR40" s="132"/>
      <c r="QS40" s="132"/>
      <c r="QT40" s="132"/>
      <c r="QU40" s="132"/>
      <c r="QV40" s="132"/>
      <c r="QW40" s="132"/>
      <c r="QX40" s="132"/>
      <c r="QY40" s="132"/>
      <c r="QZ40" s="132"/>
      <c r="RA40" s="132"/>
      <c r="RB40" s="132"/>
      <c r="RC40" s="132"/>
      <c r="RD40" s="132"/>
      <c r="RE40" s="132"/>
      <c r="RF40" s="132"/>
      <c r="RG40" s="132"/>
      <c r="RH40" s="132"/>
      <c r="RI40" s="132"/>
      <c r="RJ40" s="132"/>
      <c r="RK40" s="132"/>
      <c r="RL40" s="132"/>
      <c r="RM40" s="132"/>
      <c r="RN40" s="132"/>
      <c r="RO40" s="132"/>
      <c r="RP40" s="132"/>
      <c r="RQ40" s="132"/>
      <c r="RR40" s="132"/>
      <c r="RS40" s="132"/>
      <c r="RT40" s="132"/>
      <c r="RU40" s="132"/>
      <c r="RV40" s="132"/>
      <c r="RW40" s="132"/>
      <c r="RX40" s="132"/>
      <c r="RY40" s="132"/>
      <c r="RZ40" s="132"/>
      <c r="SA40" s="132"/>
      <c r="SB40" s="132"/>
      <c r="SC40" s="132"/>
      <c r="SD40" s="132"/>
      <c r="SE40" s="132"/>
      <c r="SF40" s="132"/>
      <c r="SG40" s="132"/>
      <c r="SH40" s="132"/>
      <c r="SI40" s="132"/>
      <c r="SJ40" s="132"/>
      <c r="SK40" s="132"/>
      <c r="SL40" s="132"/>
      <c r="SM40" s="132"/>
      <c r="SN40" s="132"/>
      <c r="SO40" s="132"/>
      <c r="SP40" s="132"/>
      <c r="SQ40" s="132"/>
      <c r="SR40" s="132"/>
      <c r="SS40" s="132"/>
      <c r="ST40" s="132"/>
      <c r="SU40" s="132"/>
      <c r="SV40" s="132"/>
      <c r="SW40" s="132"/>
      <c r="SX40" s="132"/>
      <c r="SY40" s="132"/>
      <c r="SZ40" s="132"/>
      <c r="TA40" s="132"/>
      <c r="TB40" s="132"/>
      <c r="TC40" s="132"/>
      <c r="TD40" s="132"/>
      <c r="TE40" s="132"/>
      <c r="TF40" s="132"/>
      <c r="TG40" s="132"/>
      <c r="TH40" s="132"/>
      <c r="TI40" s="132"/>
      <c r="TJ40" s="132"/>
      <c r="TK40" s="132"/>
      <c r="TL40" s="132"/>
      <c r="TM40" s="132"/>
      <c r="TN40" s="132"/>
      <c r="TO40" s="132"/>
      <c r="TP40" s="132"/>
      <c r="TQ40" s="132"/>
      <c r="TR40" s="132"/>
      <c r="TS40" s="132"/>
      <c r="TT40" s="132"/>
      <c r="TU40" s="132"/>
      <c r="TV40" s="132"/>
      <c r="TW40" s="132"/>
      <c r="TX40" s="132"/>
      <c r="TY40" s="132"/>
      <c r="TZ40" s="132"/>
      <c r="UA40" s="132"/>
      <c r="UB40" s="132"/>
      <c r="UC40" s="132"/>
      <c r="UD40" s="132"/>
      <c r="UE40" s="132"/>
      <c r="UF40" s="132"/>
      <c r="UG40" s="132"/>
      <c r="UH40" s="132"/>
      <c r="UI40" s="132"/>
      <c r="UJ40" s="132"/>
      <c r="UK40" s="132"/>
      <c r="UL40" s="132"/>
      <c r="UM40" s="132"/>
      <c r="UN40" s="132"/>
      <c r="UO40" s="132"/>
      <c r="UP40" s="132"/>
      <c r="UQ40" s="132"/>
      <c r="UR40" s="132"/>
      <c r="US40" s="132"/>
      <c r="UT40" s="132"/>
      <c r="UU40" s="132"/>
      <c r="UV40" s="132"/>
      <c r="UW40" s="132"/>
      <c r="UX40" s="132"/>
      <c r="UY40" s="132"/>
      <c r="UZ40" s="132"/>
      <c r="VA40" s="132"/>
      <c r="VB40" s="132"/>
      <c r="VC40" s="132"/>
      <c r="VD40" s="132"/>
      <c r="VE40" s="132"/>
      <c r="VF40" s="132"/>
      <c r="VG40" s="132"/>
      <c r="VH40" s="132"/>
      <c r="VI40" s="132"/>
      <c r="VJ40" s="132"/>
      <c r="VK40" s="132"/>
      <c r="VL40" s="132"/>
      <c r="VM40" s="132"/>
      <c r="VN40" s="132"/>
      <c r="VO40" s="132"/>
      <c r="VP40" s="132"/>
      <c r="VQ40" s="132"/>
      <c r="VR40" s="132"/>
      <c r="VS40" s="132"/>
      <c r="VT40" s="132"/>
      <c r="VU40" s="132"/>
      <c r="VV40" s="132"/>
      <c r="VW40" s="132"/>
      <c r="VX40" s="132"/>
      <c r="VY40" s="132"/>
      <c r="VZ40" s="132"/>
      <c r="WA40" s="132"/>
      <c r="WB40" s="132"/>
      <c r="WC40" s="132"/>
      <c r="WD40" s="132"/>
      <c r="WE40" s="132"/>
      <c r="WF40" s="132"/>
      <c r="WG40" s="132"/>
      <c r="WH40" s="132"/>
      <c r="WI40" s="132"/>
      <c r="WJ40" s="132"/>
      <c r="WK40" s="132"/>
      <c r="WL40" s="132"/>
      <c r="WM40" s="132"/>
      <c r="WN40" s="132"/>
      <c r="WO40" s="132"/>
      <c r="WP40" s="132"/>
      <c r="WQ40" s="132"/>
      <c r="WR40" s="132"/>
      <c r="WS40" s="132"/>
      <c r="WT40" s="132"/>
      <c r="WU40" s="132"/>
      <c r="WV40" s="132"/>
      <c r="WW40" s="132"/>
      <c r="WX40" s="132"/>
      <c r="WY40" s="132"/>
      <c r="WZ40" s="132"/>
      <c r="XA40" s="132"/>
      <c r="XB40" s="132"/>
      <c r="XC40" s="132"/>
      <c r="XD40" s="132"/>
      <c r="XE40" s="132"/>
      <c r="XF40" s="132"/>
      <c r="XG40" s="132"/>
      <c r="XH40" s="132"/>
      <c r="XI40" s="132"/>
      <c r="XJ40" s="132"/>
      <c r="XK40" s="132"/>
      <c r="XL40" s="132"/>
      <c r="XM40" s="132"/>
      <c r="XN40" s="132"/>
      <c r="XO40" s="132"/>
      <c r="XP40" s="132"/>
      <c r="XQ40" s="132"/>
      <c r="XR40" s="132"/>
      <c r="XS40" s="132"/>
      <c r="XT40" s="132"/>
      <c r="XU40" s="132"/>
      <c r="XV40" s="132"/>
      <c r="XW40" s="132"/>
      <c r="XX40" s="132"/>
      <c r="XY40" s="132"/>
      <c r="XZ40" s="132"/>
      <c r="YA40" s="132"/>
      <c r="YB40" s="132"/>
      <c r="YC40" s="132"/>
      <c r="YD40" s="132"/>
      <c r="YE40" s="132"/>
      <c r="YF40" s="132"/>
      <c r="YG40" s="132"/>
      <c r="YH40" s="132"/>
      <c r="YI40" s="132"/>
      <c r="YJ40" s="132"/>
      <c r="YK40" s="132"/>
      <c r="YL40" s="132"/>
      <c r="YM40" s="132"/>
      <c r="YN40" s="132"/>
      <c r="YO40" s="132"/>
      <c r="YP40" s="132"/>
      <c r="YQ40" s="132"/>
      <c r="YR40" s="132"/>
      <c r="YS40" s="132"/>
      <c r="YT40" s="132"/>
      <c r="YU40" s="132"/>
      <c r="YV40" s="132"/>
      <c r="YW40" s="132"/>
      <c r="YX40" s="132"/>
      <c r="YY40" s="132"/>
      <c r="YZ40" s="132"/>
      <c r="ZA40" s="132"/>
      <c r="ZB40" s="132"/>
      <c r="ZC40" s="132"/>
      <c r="ZD40" s="132"/>
      <c r="ZE40" s="132"/>
      <c r="ZF40" s="132"/>
      <c r="ZG40" s="132"/>
      <c r="ZH40" s="132"/>
      <c r="ZI40" s="132"/>
      <c r="ZJ40" s="132"/>
      <c r="ZK40" s="132"/>
      <c r="ZL40" s="132"/>
      <c r="ZM40" s="132"/>
      <c r="ZN40" s="132"/>
      <c r="ZO40" s="132"/>
      <c r="ZP40" s="132"/>
      <c r="ZQ40" s="132"/>
      <c r="ZR40" s="132"/>
      <c r="ZS40" s="132"/>
      <c r="ZT40" s="132"/>
      <c r="ZU40" s="132"/>
      <c r="ZV40" s="132"/>
      <c r="ZW40" s="132"/>
      <c r="ZX40" s="132"/>
      <c r="ZY40" s="132"/>
      <c r="ZZ40" s="132"/>
      <c r="AAA40" s="132"/>
      <c r="AAB40" s="132"/>
      <c r="AAC40" s="132"/>
      <c r="AAD40" s="132"/>
      <c r="AAE40" s="132"/>
      <c r="AAF40" s="132"/>
      <c r="AAG40" s="132"/>
      <c r="AAH40" s="132"/>
      <c r="AAI40" s="132"/>
      <c r="AAJ40" s="132"/>
      <c r="AAK40" s="132"/>
      <c r="AAL40" s="132"/>
      <c r="AAM40" s="132"/>
      <c r="AAN40" s="132"/>
      <c r="AAO40" s="132"/>
      <c r="AAP40" s="132"/>
      <c r="AAQ40" s="132"/>
      <c r="AAR40" s="132"/>
      <c r="AAS40" s="132"/>
      <c r="AAT40" s="132"/>
      <c r="AAU40" s="132"/>
      <c r="AAV40" s="132"/>
      <c r="AAW40" s="132"/>
      <c r="AAX40" s="132"/>
    </row>
    <row r="41" spans="1:726" s="129" customFormat="1" ht="84.95" customHeight="1" thickBot="1">
      <c r="A41" s="520">
        <v>37</v>
      </c>
      <c r="B41" s="520"/>
      <c r="C41" s="521" t="s">
        <v>162</v>
      </c>
      <c r="D41" s="521"/>
      <c r="E41" s="522"/>
      <c r="F41" s="522"/>
      <c r="G41" s="522"/>
      <c r="H41" s="523"/>
      <c r="I41" s="520"/>
      <c r="J41" s="521"/>
      <c r="K41" s="524"/>
      <c r="L41" s="521" t="s">
        <v>268</v>
      </c>
      <c r="M41" s="521" t="s">
        <v>369</v>
      </c>
      <c r="N41" s="521" t="s">
        <v>367</v>
      </c>
      <c r="O41" s="521" t="s">
        <v>367</v>
      </c>
      <c r="P41" s="521" t="s">
        <v>368</v>
      </c>
      <c r="Q41" s="521" t="s">
        <v>368</v>
      </c>
      <c r="R41" s="525"/>
      <c r="S41" s="132"/>
      <c r="T41" s="132"/>
      <c r="U41" s="132"/>
      <c r="V41" s="132"/>
      <c r="W41" s="132"/>
      <c r="X41" s="132"/>
      <c r="Y41" s="132"/>
      <c r="Z41" s="132"/>
      <c r="AA41" s="132"/>
      <c r="AB41" s="132"/>
      <c r="AC41" s="132"/>
      <c r="AD41" s="132"/>
      <c r="AE41" s="132"/>
      <c r="AF41" s="132"/>
      <c r="AG41" s="132"/>
      <c r="AH41" s="132"/>
      <c r="AI41" s="132"/>
      <c r="AJ41" s="132"/>
      <c r="AK41" s="132"/>
      <c r="AL41" s="132"/>
      <c r="AM41" s="132"/>
      <c r="AN41" s="132"/>
      <c r="AO41" s="132"/>
      <c r="AP41" s="132"/>
      <c r="AQ41" s="132"/>
      <c r="AR41" s="132"/>
      <c r="AS41" s="132"/>
      <c r="AT41" s="132"/>
      <c r="AU41" s="132"/>
      <c r="AV41" s="132"/>
      <c r="AW41" s="132"/>
      <c r="AX41" s="132"/>
      <c r="AY41" s="132"/>
      <c r="AZ41" s="132"/>
      <c r="BA41" s="132"/>
      <c r="BB41" s="132"/>
      <c r="BC41" s="132"/>
      <c r="BD41" s="132"/>
      <c r="BE41" s="132"/>
      <c r="BF41" s="132"/>
      <c r="BG41" s="132"/>
      <c r="BH41" s="132"/>
      <c r="BI41" s="132"/>
      <c r="BJ41" s="263"/>
      <c r="BK41" s="132"/>
      <c r="BL41" s="132"/>
      <c r="BM41" s="132"/>
      <c r="BN41" s="132"/>
      <c r="BO41" s="132"/>
      <c r="BP41" s="132"/>
      <c r="BQ41" s="132"/>
      <c r="BR41" s="132"/>
      <c r="BS41" s="132"/>
      <c r="BT41" s="132"/>
      <c r="BU41" s="132"/>
      <c r="BV41" s="132"/>
      <c r="BW41" s="132"/>
      <c r="BX41" s="132"/>
      <c r="BY41" s="132"/>
      <c r="BZ41" s="132"/>
      <c r="CA41" s="132"/>
      <c r="CB41" s="132"/>
      <c r="CC41" s="132"/>
      <c r="CD41" s="132"/>
      <c r="CE41" s="132"/>
      <c r="CF41" s="132"/>
      <c r="CG41" s="132"/>
      <c r="CH41" s="132"/>
      <c r="CI41" s="132"/>
      <c r="CJ41" s="132"/>
      <c r="CK41" s="132"/>
      <c r="CL41" s="132"/>
      <c r="CM41" s="132"/>
      <c r="CN41" s="132"/>
      <c r="CO41" s="132"/>
      <c r="CP41" s="132"/>
      <c r="CQ41" s="132"/>
      <c r="CR41" s="132"/>
      <c r="CS41" s="132"/>
      <c r="CT41" s="132"/>
      <c r="CU41" s="132"/>
      <c r="CV41" s="132"/>
      <c r="CW41" s="132"/>
      <c r="CX41" s="132"/>
      <c r="CY41" s="132"/>
      <c r="CZ41" s="132"/>
      <c r="DA41" s="132"/>
      <c r="DB41" s="132"/>
      <c r="DC41" s="132"/>
      <c r="DD41" s="132"/>
      <c r="DE41" s="132"/>
      <c r="DF41" s="132"/>
      <c r="DG41" s="132"/>
      <c r="DH41" s="132"/>
      <c r="DI41" s="132"/>
      <c r="DJ41" s="263"/>
      <c r="DK41" s="132"/>
      <c r="DL41" s="132"/>
      <c r="DM41" s="132"/>
      <c r="DN41" s="132"/>
      <c r="DO41" s="132"/>
      <c r="DP41" s="132"/>
      <c r="DQ41" s="132"/>
      <c r="DR41" s="132"/>
      <c r="DS41" s="132"/>
      <c r="DT41" s="132"/>
      <c r="DU41" s="132"/>
      <c r="DV41" s="132"/>
      <c r="DW41" s="132"/>
      <c r="DX41" s="132"/>
      <c r="DY41" s="132"/>
      <c r="DZ41" s="132"/>
      <c r="EA41" s="132"/>
      <c r="EB41" s="132"/>
      <c r="EC41" s="132"/>
      <c r="ED41" s="132"/>
      <c r="EE41" s="132"/>
      <c r="EF41" s="132"/>
      <c r="EG41" s="132"/>
      <c r="EH41" s="132"/>
      <c r="EI41" s="132"/>
      <c r="EJ41" s="132"/>
      <c r="EK41" s="132"/>
      <c r="EL41" s="132"/>
      <c r="EM41" s="132"/>
      <c r="EN41" s="132"/>
      <c r="EO41" s="132"/>
      <c r="EP41" s="132"/>
      <c r="EQ41" s="132"/>
      <c r="ER41" s="132"/>
      <c r="ES41" s="132"/>
      <c r="ET41" s="132"/>
      <c r="EU41" s="132"/>
      <c r="EV41" s="132"/>
      <c r="EW41" s="132"/>
      <c r="EX41" s="132"/>
      <c r="EY41" s="132"/>
      <c r="EZ41" s="132"/>
      <c r="FA41" s="132"/>
      <c r="FB41" s="132"/>
      <c r="FC41" s="132"/>
      <c r="FD41" s="132"/>
      <c r="FE41" s="132"/>
      <c r="FF41" s="132"/>
      <c r="FG41" s="132"/>
      <c r="FH41" s="132"/>
      <c r="FI41" s="132"/>
      <c r="FJ41" s="132"/>
      <c r="FK41" s="132"/>
      <c r="FL41" s="132"/>
      <c r="FM41" s="132"/>
      <c r="FN41" s="132"/>
      <c r="FO41" s="132"/>
      <c r="FP41" s="132"/>
      <c r="FQ41" s="132"/>
      <c r="FR41" s="132"/>
      <c r="FS41" s="132"/>
      <c r="FT41" s="132"/>
      <c r="FU41" s="132"/>
      <c r="FV41" s="132"/>
      <c r="FW41" s="132"/>
      <c r="FX41" s="132"/>
      <c r="FY41" s="132"/>
      <c r="FZ41" s="132"/>
      <c r="GA41" s="132"/>
      <c r="GB41" s="132"/>
      <c r="GC41" s="132"/>
      <c r="GD41" s="132"/>
      <c r="GE41" s="132"/>
      <c r="GF41" s="132"/>
      <c r="GG41" s="132"/>
      <c r="GH41" s="132"/>
      <c r="GI41" s="132"/>
      <c r="GJ41" s="132"/>
      <c r="GK41" s="132"/>
      <c r="GL41" s="132"/>
      <c r="GM41" s="132"/>
      <c r="GN41" s="132"/>
      <c r="GO41" s="132"/>
      <c r="GP41" s="132"/>
      <c r="GQ41" s="132"/>
      <c r="GR41" s="132"/>
      <c r="GS41" s="132"/>
      <c r="GT41" s="132"/>
      <c r="GU41" s="132"/>
      <c r="GV41" s="132"/>
      <c r="GW41" s="132"/>
      <c r="GX41" s="132"/>
      <c r="GY41" s="132"/>
      <c r="GZ41" s="132"/>
      <c r="HA41" s="132"/>
      <c r="HB41" s="132"/>
      <c r="HC41" s="132"/>
      <c r="HD41" s="132"/>
      <c r="HE41" s="132"/>
      <c r="HF41" s="132"/>
      <c r="HG41" s="132"/>
      <c r="HH41" s="132"/>
      <c r="HI41" s="132"/>
      <c r="HJ41" s="132"/>
      <c r="HK41" s="132"/>
      <c r="HL41" s="132"/>
      <c r="HM41" s="132"/>
      <c r="HN41" s="132"/>
      <c r="HO41" s="132"/>
      <c r="HP41" s="132"/>
      <c r="HQ41" s="132"/>
      <c r="HR41" s="132"/>
      <c r="HS41" s="132"/>
      <c r="HT41" s="132"/>
      <c r="HU41" s="132"/>
      <c r="HV41" s="132"/>
      <c r="HW41" s="132"/>
      <c r="HX41" s="132"/>
      <c r="HY41" s="132"/>
      <c r="HZ41" s="132"/>
      <c r="IA41" s="132"/>
      <c r="IB41" s="132"/>
      <c r="IC41" s="132"/>
      <c r="ID41" s="132"/>
      <c r="IE41" s="132"/>
      <c r="IF41" s="132"/>
      <c r="IG41" s="132"/>
      <c r="IH41" s="132"/>
      <c r="II41" s="132"/>
      <c r="IJ41" s="132"/>
      <c r="IK41" s="132"/>
      <c r="IL41" s="132"/>
      <c r="IM41" s="132"/>
      <c r="IN41" s="132"/>
      <c r="IO41" s="132"/>
      <c r="IP41" s="132"/>
      <c r="IQ41" s="132"/>
      <c r="IR41" s="132"/>
      <c r="IS41" s="132"/>
      <c r="IT41" s="132"/>
      <c r="IU41" s="132"/>
      <c r="IV41" s="132"/>
      <c r="IW41" s="132"/>
      <c r="IX41" s="132"/>
      <c r="IY41" s="132"/>
      <c r="IZ41" s="132"/>
      <c r="JA41" s="132"/>
      <c r="JB41" s="132"/>
      <c r="JC41" s="132"/>
      <c r="JD41" s="132"/>
      <c r="JE41" s="132"/>
      <c r="JF41" s="132"/>
      <c r="JG41" s="132"/>
      <c r="JH41" s="132"/>
      <c r="JI41" s="132"/>
      <c r="JJ41" s="132"/>
      <c r="JK41" s="132"/>
      <c r="JL41" s="132"/>
      <c r="JM41" s="132"/>
      <c r="JN41" s="132"/>
      <c r="JO41" s="132"/>
      <c r="JP41" s="132"/>
      <c r="JQ41" s="132"/>
      <c r="JR41" s="132"/>
      <c r="JS41" s="132"/>
      <c r="JT41" s="132"/>
      <c r="JU41" s="132"/>
      <c r="JV41" s="132"/>
      <c r="JW41" s="132"/>
      <c r="JX41" s="132"/>
      <c r="JY41" s="132"/>
      <c r="JZ41" s="132"/>
      <c r="KA41" s="132"/>
      <c r="KB41" s="132"/>
      <c r="KC41" s="132"/>
      <c r="KD41" s="132"/>
      <c r="KE41" s="132"/>
      <c r="KF41" s="132"/>
      <c r="KG41" s="132"/>
      <c r="KH41" s="132"/>
      <c r="KI41" s="132"/>
      <c r="KJ41" s="132"/>
      <c r="KK41" s="132"/>
      <c r="KL41" s="132"/>
      <c r="KM41" s="132"/>
      <c r="KN41" s="132"/>
      <c r="KO41" s="132"/>
      <c r="KP41" s="132"/>
      <c r="KQ41" s="132"/>
      <c r="KR41" s="132"/>
      <c r="KS41" s="132"/>
      <c r="KT41" s="132"/>
      <c r="KU41" s="132"/>
      <c r="KV41" s="132"/>
      <c r="KW41" s="132"/>
      <c r="KX41" s="132"/>
      <c r="KY41" s="132"/>
      <c r="KZ41" s="132"/>
      <c r="LA41" s="132"/>
      <c r="LB41" s="132"/>
      <c r="LC41" s="132"/>
      <c r="LD41" s="132"/>
      <c r="LE41" s="132"/>
      <c r="LF41" s="132"/>
      <c r="LG41" s="132"/>
      <c r="LH41" s="132"/>
      <c r="LI41" s="132"/>
      <c r="LJ41" s="132"/>
      <c r="LK41" s="132"/>
      <c r="LL41" s="132"/>
      <c r="LM41" s="132"/>
      <c r="LN41" s="132"/>
      <c r="LO41" s="132"/>
      <c r="LP41" s="132"/>
      <c r="LQ41" s="132"/>
      <c r="LR41" s="132"/>
      <c r="LS41" s="132"/>
      <c r="LT41" s="132"/>
      <c r="LU41" s="132"/>
      <c r="LV41" s="132"/>
      <c r="LW41" s="132"/>
      <c r="LX41" s="132"/>
      <c r="LY41" s="132"/>
      <c r="LZ41" s="132"/>
      <c r="MA41" s="132"/>
      <c r="MB41" s="132"/>
      <c r="MC41" s="132"/>
      <c r="MD41" s="132"/>
      <c r="ME41" s="132"/>
      <c r="MF41" s="132"/>
      <c r="MG41" s="132"/>
      <c r="MH41" s="132"/>
      <c r="MI41" s="132"/>
      <c r="MJ41" s="132"/>
      <c r="MK41" s="132"/>
      <c r="ML41" s="132"/>
      <c r="MM41" s="132"/>
      <c r="MN41" s="132"/>
      <c r="MO41" s="132"/>
      <c r="MP41" s="132"/>
      <c r="MQ41" s="132"/>
      <c r="MR41" s="132"/>
      <c r="MS41" s="132"/>
      <c r="MT41" s="132"/>
      <c r="MU41" s="132"/>
      <c r="MV41" s="132"/>
      <c r="MW41" s="132"/>
      <c r="MX41" s="132"/>
      <c r="MY41" s="132"/>
      <c r="MZ41" s="132"/>
      <c r="NA41" s="132"/>
      <c r="NB41" s="132"/>
      <c r="NC41" s="132"/>
      <c r="ND41" s="132"/>
      <c r="NE41" s="132"/>
      <c r="NF41" s="132"/>
      <c r="NG41" s="132"/>
      <c r="NH41" s="132"/>
      <c r="NI41" s="132"/>
      <c r="NJ41" s="132"/>
      <c r="NK41" s="132"/>
      <c r="NL41" s="132"/>
      <c r="NM41" s="132"/>
      <c r="NN41" s="132"/>
      <c r="NO41" s="132"/>
      <c r="NP41" s="132"/>
      <c r="NQ41" s="132"/>
      <c r="NR41" s="132"/>
      <c r="NS41" s="132"/>
      <c r="NT41" s="132"/>
      <c r="NU41" s="132"/>
      <c r="NV41" s="132"/>
      <c r="NW41" s="132"/>
      <c r="NX41" s="132"/>
      <c r="NY41" s="132"/>
      <c r="NZ41" s="132"/>
      <c r="OA41" s="132"/>
      <c r="OB41" s="132"/>
      <c r="OC41" s="132"/>
      <c r="OD41" s="132"/>
      <c r="OE41" s="132"/>
      <c r="OF41" s="132"/>
      <c r="OG41" s="132"/>
      <c r="OH41" s="132"/>
      <c r="OI41" s="132"/>
      <c r="OJ41" s="132"/>
      <c r="OK41" s="132"/>
      <c r="OL41" s="132"/>
      <c r="OM41" s="132"/>
      <c r="ON41" s="132"/>
      <c r="OO41" s="132"/>
      <c r="OP41" s="132"/>
      <c r="OQ41" s="132"/>
      <c r="OR41" s="132"/>
      <c r="OS41" s="132"/>
      <c r="OT41" s="132"/>
      <c r="OU41" s="132"/>
      <c r="OV41" s="132"/>
      <c r="OW41" s="132"/>
      <c r="OX41" s="132"/>
      <c r="OY41" s="132"/>
      <c r="OZ41" s="132"/>
      <c r="PA41" s="132"/>
      <c r="PB41" s="132"/>
      <c r="PC41" s="132"/>
      <c r="PD41" s="132"/>
      <c r="PE41" s="132"/>
      <c r="PF41" s="132"/>
      <c r="PG41" s="132"/>
      <c r="PH41" s="132"/>
      <c r="PI41" s="132"/>
      <c r="PJ41" s="132"/>
      <c r="PK41" s="132"/>
      <c r="PL41" s="132"/>
      <c r="PM41" s="132"/>
      <c r="PN41" s="132"/>
      <c r="PO41" s="132"/>
      <c r="PP41" s="132"/>
      <c r="PQ41" s="132"/>
      <c r="PR41" s="132"/>
      <c r="PS41" s="132"/>
      <c r="PT41" s="132"/>
      <c r="PU41" s="132"/>
      <c r="PV41" s="132"/>
      <c r="PW41" s="132"/>
      <c r="PX41" s="132"/>
      <c r="PY41" s="132"/>
      <c r="PZ41" s="132"/>
      <c r="QA41" s="132"/>
      <c r="QB41" s="132"/>
      <c r="QC41" s="132"/>
      <c r="QD41" s="132"/>
      <c r="QE41" s="132"/>
      <c r="QF41" s="132"/>
      <c r="QG41" s="132"/>
      <c r="QH41" s="132"/>
      <c r="QI41" s="132"/>
      <c r="QJ41" s="132"/>
      <c r="QK41" s="132"/>
      <c r="QL41" s="132"/>
      <c r="QM41" s="132"/>
      <c r="QN41" s="132"/>
      <c r="QO41" s="132"/>
      <c r="QP41" s="132"/>
      <c r="QQ41" s="132"/>
      <c r="QR41" s="132"/>
      <c r="QS41" s="132"/>
      <c r="QT41" s="132"/>
      <c r="QU41" s="132"/>
      <c r="QV41" s="132"/>
      <c r="QW41" s="132"/>
      <c r="QX41" s="132"/>
      <c r="QY41" s="132"/>
      <c r="QZ41" s="132"/>
      <c r="RA41" s="132"/>
      <c r="RB41" s="132"/>
      <c r="RC41" s="132"/>
      <c r="RD41" s="132"/>
      <c r="RE41" s="132"/>
      <c r="RF41" s="132"/>
      <c r="RG41" s="132"/>
      <c r="RH41" s="132"/>
      <c r="RI41" s="132"/>
      <c r="RJ41" s="132"/>
      <c r="RK41" s="132"/>
      <c r="RL41" s="132"/>
      <c r="RM41" s="132"/>
      <c r="RN41" s="132"/>
      <c r="RO41" s="132"/>
      <c r="RP41" s="132"/>
      <c r="RQ41" s="132"/>
      <c r="RR41" s="132"/>
      <c r="RS41" s="132"/>
      <c r="RT41" s="132"/>
      <c r="RU41" s="132"/>
      <c r="RV41" s="132"/>
      <c r="RW41" s="132"/>
      <c r="RX41" s="132"/>
      <c r="RY41" s="132"/>
      <c r="RZ41" s="132"/>
      <c r="SA41" s="132"/>
      <c r="SB41" s="132"/>
      <c r="SC41" s="132"/>
      <c r="SD41" s="132"/>
      <c r="SE41" s="132"/>
      <c r="SF41" s="132"/>
      <c r="SG41" s="132"/>
      <c r="SH41" s="132"/>
      <c r="SI41" s="132"/>
      <c r="SJ41" s="132"/>
      <c r="SK41" s="132"/>
      <c r="SL41" s="132"/>
      <c r="SM41" s="132"/>
      <c r="SN41" s="132"/>
      <c r="SO41" s="132"/>
      <c r="SP41" s="132"/>
      <c r="SQ41" s="132"/>
      <c r="SR41" s="132"/>
      <c r="SS41" s="132"/>
      <c r="ST41" s="132"/>
      <c r="SU41" s="132"/>
      <c r="SV41" s="132"/>
      <c r="SW41" s="132"/>
      <c r="SX41" s="132"/>
      <c r="SY41" s="132"/>
      <c r="SZ41" s="132"/>
      <c r="TA41" s="132"/>
      <c r="TB41" s="132"/>
      <c r="TC41" s="132"/>
      <c r="TD41" s="132"/>
      <c r="TE41" s="132"/>
      <c r="TF41" s="132"/>
      <c r="TG41" s="132"/>
      <c r="TH41" s="132"/>
      <c r="TI41" s="132"/>
      <c r="TJ41" s="132"/>
      <c r="TK41" s="132"/>
      <c r="TL41" s="132"/>
      <c r="TM41" s="132"/>
      <c r="TN41" s="132"/>
      <c r="TO41" s="132"/>
      <c r="TP41" s="132"/>
      <c r="TQ41" s="132"/>
      <c r="TR41" s="132"/>
      <c r="TS41" s="132"/>
      <c r="TT41" s="132"/>
      <c r="TU41" s="132"/>
      <c r="TV41" s="132"/>
      <c r="TW41" s="132"/>
      <c r="TX41" s="132"/>
      <c r="TY41" s="132"/>
      <c r="TZ41" s="132"/>
      <c r="UA41" s="132"/>
      <c r="UB41" s="132"/>
      <c r="UC41" s="132"/>
      <c r="UD41" s="132"/>
      <c r="UE41" s="132"/>
      <c r="UF41" s="132"/>
      <c r="UG41" s="132"/>
      <c r="UH41" s="132"/>
      <c r="UI41" s="132"/>
      <c r="UJ41" s="132"/>
      <c r="UK41" s="132"/>
      <c r="UL41" s="132"/>
      <c r="UM41" s="132"/>
      <c r="UN41" s="132"/>
      <c r="UO41" s="132"/>
      <c r="UP41" s="132"/>
      <c r="UQ41" s="132"/>
      <c r="UR41" s="132"/>
      <c r="US41" s="132"/>
      <c r="UT41" s="132"/>
      <c r="UU41" s="132"/>
      <c r="UV41" s="132"/>
      <c r="UW41" s="132"/>
      <c r="UX41" s="132"/>
      <c r="UY41" s="132"/>
      <c r="UZ41" s="132"/>
      <c r="VA41" s="132"/>
      <c r="VB41" s="132"/>
      <c r="VC41" s="132"/>
      <c r="VD41" s="132"/>
      <c r="VE41" s="132"/>
      <c r="VF41" s="132"/>
      <c r="VG41" s="132"/>
      <c r="VH41" s="132"/>
      <c r="VI41" s="132"/>
      <c r="VJ41" s="132"/>
      <c r="VK41" s="132"/>
      <c r="VL41" s="132"/>
      <c r="VM41" s="132"/>
      <c r="VN41" s="132"/>
      <c r="VO41" s="132"/>
      <c r="VP41" s="132"/>
      <c r="VQ41" s="132"/>
      <c r="VR41" s="132"/>
      <c r="VS41" s="132"/>
      <c r="VT41" s="132"/>
      <c r="VU41" s="132"/>
      <c r="VV41" s="132"/>
      <c r="VW41" s="132"/>
      <c r="VX41" s="132"/>
      <c r="VY41" s="132"/>
      <c r="VZ41" s="132"/>
      <c r="WA41" s="132"/>
      <c r="WB41" s="132"/>
      <c r="WC41" s="132"/>
      <c r="WD41" s="132"/>
      <c r="WE41" s="132"/>
      <c r="WF41" s="132"/>
      <c r="WG41" s="132"/>
      <c r="WH41" s="132"/>
      <c r="WI41" s="132"/>
      <c r="WJ41" s="132"/>
      <c r="WK41" s="132"/>
      <c r="WL41" s="132"/>
      <c r="WM41" s="132"/>
      <c r="WN41" s="132"/>
      <c r="WO41" s="132"/>
      <c r="WP41" s="132"/>
      <c r="WQ41" s="132"/>
      <c r="WR41" s="132"/>
      <c r="WS41" s="132"/>
      <c r="WT41" s="132"/>
      <c r="WU41" s="132"/>
      <c r="WV41" s="132"/>
      <c r="WW41" s="132"/>
      <c r="WX41" s="132"/>
      <c r="WY41" s="132"/>
      <c r="WZ41" s="132"/>
      <c r="XA41" s="132"/>
      <c r="XB41" s="132"/>
      <c r="XC41" s="132"/>
      <c r="XD41" s="132"/>
      <c r="XE41" s="132"/>
      <c r="XF41" s="132"/>
      <c r="XG41" s="132"/>
      <c r="XH41" s="132"/>
      <c r="XI41" s="132"/>
      <c r="XJ41" s="132"/>
      <c r="XK41" s="132"/>
      <c r="XL41" s="132"/>
      <c r="XM41" s="132"/>
      <c r="XN41" s="132"/>
      <c r="XO41" s="132"/>
      <c r="XP41" s="132"/>
      <c r="XQ41" s="132"/>
      <c r="XR41" s="132"/>
      <c r="XS41" s="132"/>
      <c r="XT41" s="132"/>
      <c r="XU41" s="132"/>
      <c r="XV41" s="132"/>
      <c r="XW41" s="132"/>
      <c r="XX41" s="132"/>
      <c r="XY41" s="132"/>
      <c r="XZ41" s="132"/>
      <c r="YA41" s="132"/>
      <c r="YB41" s="132"/>
      <c r="YC41" s="132"/>
      <c r="YD41" s="132"/>
      <c r="YE41" s="132"/>
      <c r="YF41" s="132"/>
      <c r="YG41" s="132"/>
      <c r="YH41" s="132"/>
      <c r="YI41" s="132"/>
      <c r="YJ41" s="132"/>
      <c r="YK41" s="132"/>
      <c r="YL41" s="132"/>
      <c r="YM41" s="132"/>
      <c r="YN41" s="132"/>
      <c r="YO41" s="132"/>
      <c r="YP41" s="132"/>
      <c r="YQ41" s="132"/>
      <c r="YR41" s="132"/>
      <c r="YS41" s="132"/>
      <c r="YT41" s="132"/>
      <c r="YU41" s="132"/>
      <c r="YV41" s="132"/>
      <c r="YW41" s="132"/>
      <c r="YX41" s="132"/>
      <c r="YY41" s="132"/>
      <c r="YZ41" s="132"/>
      <c r="ZA41" s="132"/>
      <c r="ZB41" s="132"/>
      <c r="ZC41" s="132"/>
      <c r="ZD41" s="132"/>
      <c r="ZE41" s="132"/>
      <c r="ZF41" s="132"/>
      <c r="ZG41" s="132"/>
      <c r="ZH41" s="132"/>
      <c r="ZI41" s="132"/>
      <c r="ZJ41" s="132"/>
      <c r="ZK41" s="132"/>
      <c r="ZL41" s="132"/>
      <c r="ZM41" s="132"/>
      <c r="ZN41" s="132"/>
      <c r="ZO41" s="132"/>
      <c r="ZP41" s="132"/>
      <c r="ZQ41" s="132"/>
      <c r="ZR41" s="132"/>
      <c r="ZS41" s="132"/>
      <c r="ZT41" s="132"/>
      <c r="ZU41" s="132"/>
      <c r="ZV41" s="132"/>
      <c r="ZW41" s="132"/>
      <c r="ZX41" s="132"/>
      <c r="ZY41" s="132"/>
      <c r="ZZ41" s="132"/>
      <c r="AAA41" s="132"/>
      <c r="AAB41" s="132"/>
      <c r="AAC41" s="132"/>
      <c r="AAD41" s="132"/>
      <c r="AAE41" s="132"/>
      <c r="AAF41" s="132"/>
      <c r="AAG41" s="132"/>
      <c r="AAH41" s="132"/>
      <c r="AAI41" s="132"/>
      <c r="AAJ41" s="132"/>
      <c r="AAK41" s="132"/>
      <c r="AAL41" s="132"/>
      <c r="AAM41" s="132"/>
      <c r="AAN41" s="132"/>
      <c r="AAO41" s="132"/>
      <c r="AAP41" s="132"/>
      <c r="AAQ41" s="132"/>
      <c r="AAR41" s="132"/>
      <c r="AAS41" s="132"/>
      <c r="AAT41" s="132"/>
      <c r="AAU41" s="132"/>
      <c r="AAV41" s="132"/>
      <c r="AAW41" s="132"/>
      <c r="AAX41" s="132"/>
    </row>
    <row r="42" spans="1:726" s="1" customFormat="1" ht="84.95" customHeight="1" thickBot="1">
      <c r="A42" s="520">
        <v>38</v>
      </c>
      <c r="B42" s="520"/>
      <c r="C42" s="521" t="s">
        <v>162</v>
      </c>
      <c r="D42" s="521"/>
      <c r="E42" s="522"/>
      <c r="F42" s="522"/>
      <c r="G42" s="522"/>
      <c r="H42" s="523"/>
      <c r="I42" s="520"/>
      <c r="J42" s="521"/>
      <c r="K42" s="524"/>
      <c r="L42" s="521" t="s">
        <v>268</v>
      </c>
      <c r="M42" s="521" t="s">
        <v>369</v>
      </c>
      <c r="N42" s="521" t="s">
        <v>367</v>
      </c>
      <c r="O42" s="521" t="s">
        <v>367</v>
      </c>
      <c r="P42" s="521" t="s">
        <v>368</v>
      </c>
      <c r="Q42" s="521" t="s">
        <v>368</v>
      </c>
      <c r="R42" s="525"/>
      <c r="S42" s="132"/>
      <c r="T42" s="132"/>
      <c r="U42" s="132"/>
      <c r="V42" s="132"/>
      <c r="W42" s="132"/>
      <c r="X42" s="132"/>
      <c r="Y42" s="132"/>
      <c r="Z42" s="132"/>
      <c r="AA42" s="132"/>
      <c r="AB42" s="132"/>
      <c r="AC42" s="132"/>
      <c r="AD42" s="132"/>
      <c r="AE42" s="132"/>
      <c r="AF42" s="132"/>
      <c r="AG42" s="132"/>
      <c r="AH42" s="132"/>
      <c r="AI42" s="132"/>
      <c r="AJ42" s="132"/>
      <c r="AK42" s="132"/>
      <c r="AL42" s="132"/>
      <c r="AM42" s="132"/>
      <c r="AN42" s="132"/>
      <c r="AO42" s="132"/>
      <c r="AP42" s="132"/>
      <c r="AQ42" s="132"/>
      <c r="AR42" s="132"/>
      <c r="AS42" s="132"/>
      <c r="AT42" s="132"/>
      <c r="AU42" s="132"/>
      <c r="AV42" s="132"/>
      <c r="AW42" s="132"/>
      <c r="AX42" s="132"/>
      <c r="AY42" s="132"/>
      <c r="AZ42" s="132"/>
      <c r="BA42" s="132"/>
      <c r="BB42" s="132"/>
      <c r="BC42" s="132"/>
      <c r="BD42" s="132"/>
      <c r="BE42" s="132"/>
      <c r="BF42" s="132"/>
      <c r="BG42" s="132"/>
      <c r="BH42" s="132"/>
      <c r="BI42" s="132"/>
      <c r="BJ42" s="263"/>
      <c r="BK42" s="132"/>
      <c r="BL42" s="132"/>
      <c r="BM42" s="132"/>
      <c r="BN42" s="132"/>
      <c r="BO42" s="132"/>
      <c r="BP42" s="132"/>
      <c r="BQ42" s="132"/>
      <c r="BR42" s="132"/>
      <c r="BS42" s="132"/>
      <c r="BT42" s="132"/>
      <c r="BU42" s="132"/>
      <c r="BV42" s="132"/>
      <c r="BW42" s="132"/>
      <c r="BX42" s="132"/>
      <c r="BY42" s="132"/>
      <c r="BZ42" s="132"/>
      <c r="CA42" s="132"/>
      <c r="CB42" s="132"/>
      <c r="CC42" s="132"/>
      <c r="CD42" s="132"/>
      <c r="CE42" s="132"/>
      <c r="CF42" s="132"/>
      <c r="CG42" s="132"/>
      <c r="CH42" s="132"/>
      <c r="CI42" s="132"/>
      <c r="CJ42" s="132"/>
      <c r="CK42" s="132"/>
      <c r="CL42" s="132"/>
      <c r="CM42" s="132"/>
      <c r="CN42" s="132"/>
      <c r="CO42" s="132"/>
      <c r="CP42" s="132"/>
      <c r="CQ42" s="132"/>
      <c r="CR42" s="132"/>
      <c r="CS42" s="132"/>
      <c r="CT42" s="132"/>
      <c r="CU42" s="132"/>
      <c r="CV42" s="132"/>
      <c r="CW42" s="132"/>
      <c r="CX42" s="132"/>
      <c r="CY42" s="132"/>
      <c r="CZ42" s="132"/>
      <c r="DA42" s="132"/>
      <c r="DB42" s="132"/>
      <c r="DC42" s="132"/>
      <c r="DD42" s="132"/>
      <c r="DE42" s="132"/>
      <c r="DF42" s="132"/>
      <c r="DG42" s="132"/>
      <c r="DH42" s="132"/>
      <c r="DI42" s="132"/>
      <c r="DJ42" s="263"/>
      <c r="DK42" s="132"/>
      <c r="DL42" s="132"/>
      <c r="DM42" s="132"/>
      <c r="DN42" s="132"/>
      <c r="DO42" s="132"/>
      <c r="DP42" s="132"/>
      <c r="DQ42" s="132"/>
      <c r="DR42" s="132"/>
      <c r="DS42" s="132"/>
      <c r="DT42" s="132"/>
      <c r="DU42" s="132"/>
      <c r="DV42" s="132"/>
      <c r="DW42" s="132"/>
      <c r="DX42" s="132"/>
      <c r="DY42" s="132"/>
      <c r="DZ42" s="132"/>
      <c r="EA42" s="132"/>
      <c r="EB42" s="132"/>
      <c r="EC42" s="132"/>
      <c r="ED42" s="132"/>
      <c r="EE42" s="132"/>
      <c r="EF42" s="132"/>
      <c r="EG42" s="132"/>
      <c r="EH42" s="132"/>
      <c r="EI42" s="132"/>
      <c r="EJ42" s="132"/>
      <c r="EK42" s="132"/>
      <c r="EL42" s="132"/>
      <c r="EM42" s="132"/>
      <c r="EN42" s="132"/>
      <c r="EO42" s="132"/>
      <c r="EP42" s="132"/>
      <c r="EQ42" s="132"/>
      <c r="ER42" s="132"/>
      <c r="ES42" s="132"/>
      <c r="ET42" s="132"/>
      <c r="EU42" s="132"/>
      <c r="EV42" s="132"/>
      <c r="EW42" s="132"/>
      <c r="EX42" s="132"/>
      <c r="EY42" s="132"/>
      <c r="EZ42" s="132"/>
      <c r="FA42" s="132"/>
      <c r="FB42" s="132"/>
      <c r="FC42" s="132"/>
      <c r="FD42" s="132"/>
      <c r="FE42" s="132"/>
      <c r="FF42" s="132"/>
      <c r="FG42" s="132"/>
      <c r="FH42" s="132"/>
      <c r="FI42" s="132"/>
      <c r="FJ42" s="132"/>
      <c r="FK42" s="132"/>
      <c r="FL42" s="132"/>
      <c r="FM42" s="132"/>
      <c r="FN42" s="132"/>
      <c r="FO42" s="132"/>
      <c r="FP42" s="132"/>
      <c r="FQ42" s="132"/>
      <c r="FR42" s="132"/>
      <c r="FS42" s="132"/>
      <c r="FT42" s="132"/>
      <c r="FU42" s="132"/>
      <c r="FV42" s="132"/>
      <c r="FW42" s="132"/>
      <c r="FX42" s="132"/>
      <c r="FY42" s="132"/>
      <c r="FZ42" s="132"/>
      <c r="GA42" s="132"/>
      <c r="GB42" s="132"/>
      <c r="GC42" s="132"/>
      <c r="GD42" s="132"/>
      <c r="GE42" s="132"/>
      <c r="GF42" s="132"/>
      <c r="GG42" s="132"/>
      <c r="GH42" s="132"/>
      <c r="GI42" s="132"/>
      <c r="GJ42" s="132"/>
      <c r="GK42" s="132"/>
      <c r="GL42" s="132"/>
      <c r="GM42" s="132"/>
      <c r="GN42" s="132"/>
      <c r="GO42" s="132"/>
      <c r="GP42" s="132"/>
      <c r="GQ42" s="132"/>
      <c r="GR42" s="132"/>
      <c r="GS42" s="132"/>
      <c r="GT42" s="132"/>
      <c r="GU42" s="132"/>
      <c r="GV42" s="132"/>
      <c r="GW42" s="132"/>
      <c r="GX42" s="132"/>
      <c r="GY42" s="132"/>
      <c r="GZ42" s="132"/>
      <c r="HA42" s="132"/>
      <c r="HB42" s="132"/>
      <c r="HC42" s="132"/>
      <c r="HD42" s="132"/>
      <c r="HE42" s="132"/>
      <c r="HF42" s="132"/>
      <c r="HG42" s="132"/>
      <c r="HH42" s="132"/>
      <c r="HI42" s="132"/>
      <c r="HJ42" s="132"/>
      <c r="HK42" s="132"/>
      <c r="HL42" s="132"/>
      <c r="HM42" s="132"/>
      <c r="HN42" s="132"/>
      <c r="HO42" s="132"/>
      <c r="HP42" s="132"/>
      <c r="HQ42" s="132"/>
      <c r="HR42" s="132"/>
      <c r="HS42" s="132"/>
      <c r="HT42" s="132"/>
      <c r="HU42" s="132"/>
      <c r="HV42" s="132"/>
      <c r="HW42" s="132"/>
      <c r="HX42" s="132"/>
      <c r="HY42" s="132"/>
      <c r="HZ42" s="132"/>
      <c r="IA42" s="132"/>
      <c r="IB42" s="132"/>
      <c r="IC42" s="132"/>
      <c r="ID42" s="132"/>
      <c r="IE42" s="132"/>
      <c r="IF42" s="132"/>
      <c r="IG42" s="132"/>
      <c r="IH42" s="132"/>
      <c r="II42" s="132"/>
      <c r="IJ42" s="132"/>
      <c r="IK42" s="132"/>
      <c r="IL42" s="132"/>
      <c r="IM42" s="132"/>
      <c r="IN42" s="132"/>
      <c r="IO42" s="132"/>
      <c r="IP42" s="132"/>
      <c r="IQ42" s="132"/>
      <c r="IR42" s="132"/>
      <c r="IS42" s="132"/>
      <c r="IT42" s="132"/>
      <c r="IU42" s="132"/>
      <c r="IV42" s="132"/>
      <c r="IW42" s="132"/>
      <c r="IX42" s="132"/>
      <c r="IY42" s="132"/>
      <c r="IZ42" s="132"/>
      <c r="JA42" s="132"/>
      <c r="JB42" s="132"/>
      <c r="JC42" s="132"/>
      <c r="JD42" s="132"/>
      <c r="JE42" s="132"/>
      <c r="JF42" s="132"/>
      <c r="JG42" s="132"/>
      <c r="JH42" s="132"/>
      <c r="JI42" s="132"/>
      <c r="JJ42" s="132"/>
      <c r="JK42" s="132"/>
      <c r="JL42" s="132"/>
      <c r="JM42" s="132"/>
      <c r="JN42" s="132"/>
      <c r="JO42" s="132"/>
      <c r="JP42" s="132"/>
      <c r="JQ42" s="132"/>
      <c r="JR42" s="132"/>
      <c r="JS42" s="132"/>
      <c r="JT42" s="132"/>
      <c r="JU42" s="132"/>
      <c r="JV42" s="132"/>
      <c r="JW42" s="132"/>
      <c r="JX42" s="132"/>
      <c r="JY42" s="132"/>
      <c r="JZ42" s="132"/>
      <c r="KA42" s="132"/>
      <c r="KB42" s="132"/>
      <c r="KC42" s="132"/>
      <c r="KD42" s="132"/>
      <c r="KE42" s="132"/>
      <c r="KF42" s="132"/>
      <c r="KG42" s="132"/>
      <c r="KH42" s="132"/>
      <c r="KI42" s="132"/>
      <c r="KJ42" s="132"/>
      <c r="KK42" s="132"/>
      <c r="KL42" s="132"/>
      <c r="KM42" s="132"/>
      <c r="KN42" s="132"/>
      <c r="KO42" s="132"/>
      <c r="KP42" s="132"/>
      <c r="KQ42" s="132"/>
      <c r="KR42" s="132"/>
      <c r="KS42" s="132"/>
      <c r="KT42" s="132"/>
      <c r="KU42" s="132"/>
      <c r="KV42" s="132"/>
      <c r="KW42" s="132"/>
      <c r="KX42" s="132"/>
      <c r="KY42" s="132"/>
      <c r="KZ42" s="132"/>
      <c r="LA42" s="132"/>
      <c r="LB42" s="132"/>
      <c r="LC42" s="132"/>
      <c r="LD42" s="132"/>
      <c r="LE42" s="132"/>
      <c r="LF42" s="132"/>
      <c r="LG42" s="132"/>
      <c r="LH42" s="132"/>
      <c r="LI42" s="132"/>
      <c r="LJ42" s="132"/>
      <c r="LK42" s="132"/>
      <c r="LL42" s="132"/>
      <c r="LM42" s="132"/>
      <c r="LN42" s="132"/>
      <c r="LO42" s="132"/>
      <c r="LP42" s="132"/>
      <c r="LQ42" s="132"/>
      <c r="LR42" s="132"/>
      <c r="LS42" s="132"/>
      <c r="LT42" s="132"/>
      <c r="LU42" s="132"/>
      <c r="LV42" s="132"/>
      <c r="LW42" s="132"/>
      <c r="LX42" s="132"/>
      <c r="LY42" s="132"/>
      <c r="LZ42" s="132"/>
      <c r="MA42" s="132"/>
      <c r="MB42" s="132"/>
      <c r="MC42" s="132"/>
      <c r="MD42" s="132"/>
      <c r="ME42" s="132"/>
      <c r="MF42" s="132"/>
      <c r="MG42" s="132"/>
      <c r="MH42" s="132"/>
      <c r="MI42" s="132"/>
      <c r="MJ42" s="132"/>
      <c r="MK42" s="132"/>
      <c r="ML42" s="132"/>
      <c r="MM42" s="132"/>
      <c r="MN42" s="132"/>
      <c r="MO42" s="132"/>
      <c r="MP42" s="132"/>
      <c r="MQ42" s="132"/>
      <c r="MR42" s="132"/>
      <c r="MS42" s="132"/>
      <c r="MT42" s="132"/>
      <c r="MU42" s="132"/>
      <c r="MV42" s="132"/>
      <c r="MW42" s="132"/>
      <c r="MX42" s="132"/>
      <c r="MY42" s="132"/>
      <c r="MZ42" s="132"/>
      <c r="NA42" s="132"/>
      <c r="NB42" s="132"/>
      <c r="NC42" s="132"/>
      <c r="ND42" s="132"/>
      <c r="NE42" s="132"/>
      <c r="NF42" s="132"/>
      <c r="NG42" s="132"/>
      <c r="NH42" s="132"/>
      <c r="NI42" s="132"/>
      <c r="NJ42" s="132"/>
      <c r="NK42" s="132"/>
      <c r="NL42" s="132"/>
      <c r="NM42" s="132"/>
      <c r="NN42" s="132"/>
      <c r="NO42" s="132"/>
      <c r="NP42" s="132"/>
      <c r="NQ42" s="132"/>
      <c r="NR42" s="132"/>
      <c r="NS42" s="132"/>
      <c r="NT42" s="132"/>
      <c r="NU42" s="132"/>
      <c r="NV42" s="132"/>
      <c r="NW42" s="132"/>
      <c r="NX42" s="132"/>
      <c r="NY42" s="132"/>
      <c r="NZ42" s="132"/>
      <c r="OA42" s="132"/>
      <c r="OB42" s="132"/>
      <c r="OC42" s="132"/>
      <c r="OD42" s="132"/>
      <c r="OE42" s="132"/>
      <c r="OF42" s="132"/>
      <c r="OG42" s="132"/>
      <c r="OH42" s="132"/>
      <c r="OI42" s="132"/>
      <c r="OJ42" s="132"/>
      <c r="OK42" s="132"/>
      <c r="OL42" s="132"/>
      <c r="OM42" s="132"/>
      <c r="ON42" s="132"/>
      <c r="OO42" s="132"/>
      <c r="OP42" s="132"/>
      <c r="OQ42" s="132"/>
      <c r="OR42" s="132"/>
      <c r="OS42" s="132"/>
      <c r="OT42" s="132"/>
      <c r="OU42" s="132"/>
      <c r="OV42" s="132"/>
      <c r="OW42" s="132"/>
      <c r="OX42" s="132"/>
      <c r="OY42" s="132"/>
      <c r="OZ42" s="132"/>
      <c r="PA42" s="132"/>
      <c r="PB42" s="132"/>
      <c r="PC42" s="132"/>
      <c r="PD42" s="132"/>
      <c r="PE42" s="132"/>
      <c r="PF42" s="132"/>
      <c r="PG42" s="132"/>
      <c r="PH42" s="132"/>
      <c r="PI42" s="132"/>
      <c r="PJ42" s="132"/>
      <c r="PK42" s="132"/>
      <c r="PL42" s="132"/>
      <c r="PM42" s="132"/>
      <c r="PN42" s="132"/>
      <c r="PO42" s="132"/>
      <c r="PP42" s="132"/>
      <c r="PQ42" s="132"/>
      <c r="PR42" s="132"/>
      <c r="PS42" s="132"/>
      <c r="PT42" s="132"/>
      <c r="PU42" s="132"/>
      <c r="PV42" s="132"/>
      <c r="PW42" s="132"/>
      <c r="PX42" s="132"/>
      <c r="PY42" s="132"/>
      <c r="PZ42" s="132"/>
      <c r="QA42" s="132"/>
      <c r="QB42" s="132"/>
      <c r="QC42" s="132"/>
      <c r="QD42" s="132"/>
      <c r="QE42" s="132"/>
      <c r="QF42" s="132"/>
      <c r="QG42" s="132"/>
      <c r="QH42" s="132"/>
      <c r="QI42" s="132"/>
      <c r="QJ42" s="132"/>
      <c r="QK42" s="132"/>
      <c r="QL42" s="132"/>
      <c r="QM42" s="132"/>
      <c r="QN42" s="132"/>
      <c r="QO42" s="132"/>
      <c r="QP42" s="132"/>
      <c r="QQ42" s="132"/>
      <c r="QR42" s="132"/>
      <c r="QS42" s="132"/>
      <c r="QT42" s="132"/>
      <c r="QU42" s="132"/>
      <c r="QV42" s="132"/>
      <c r="QW42" s="132"/>
      <c r="QX42" s="132"/>
      <c r="QY42" s="132"/>
      <c r="QZ42" s="132"/>
      <c r="RA42" s="132"/>
      <c r="RB42" s="132"/>
      <c r="RC42" s="132"/>
      <c r="RD42" s="132"/>
      <c r="RE42" s="132"/>
      <c r="RF42" s="132"/>
      <c r="RG42" s="132"/>
      <c r="RH42" s="132"/>
      <c r="RI42" s="132"/>
      <c r="RJ42" s="132"/>
      <c r="RK42" s="132"/>
      <c r="RL42" s="132"/>
      <c r="RM42" s="132"/>
      <c r="RN42" s="132"/>
      <c r="RO42" s="132"/>
      <c r="RP42" s="132"/>
      <c r="RQ42" s="132"/>
      <c r="RR42" s="132"/>
      <c r="RS42" s="132"/>
      <c r="RT42" s="132"/>
      <c r="RU42" s="132"/>
      <c r="RV42" s="132"/>
      <c r="RW42" s="132"/>
      <c r="RX42" s="132"/>
      <c r="RY42" s="132"/>
      <c r="RZ42" s="132"/>
      <c r="SA42" s="132"/>
      <c r="SB42" s="132"/>
      <c r="SC42" s="132"/>
      <c r="SD42" s="132"/>
      <c r="SE42" s="132"/>
      <c r="SF42" s="132"/>
      <c r="SG42" s="132"/>
      <c r="SH42" s="132"/>
      <c r="SI42" s="132"/>
      <c r="SJ42" s="132"/>
      <c r="SK42" s="132"/>
      <c r="SL42" s="132"/>
      <c r="SM42" s="132"/>
      <c r="SN42" s="132"/>
      <c r="SO42" s="132"/>
      <c r="SP42" s="132"/>
      <c r="SQ42" s="132"/>
      <c r="SR42" s="132"/>
      <c r="SS42" s="132"/>
      <c r="ST42" s="132"/>
      <c r="SU42" s="132"/>
      <c r="SV42" s="132"/>
      <c r="SW42" s="132"/>
      <c r="SX42" s="132"/>
      <c r="SY42" s="132"/>
      <c r="SZ42" s="132"/>
      <c r="TA42" s="132"/>
      <c r="TB42" s="132"/>
      <c r="TC42" s="132"/>
      <c r="TD42" s="132"/>
      <c r="TE42" s="132"/>
      <c r="TF42" s="132"/>
      <c r="TG42" s="132"/>
      <c r="TH42" s="132"/>
      <c r="TI42" s="132"/>
      <c r="TJ42" s="132"/>
      <c r="TK42" s="132"/>
      <c r="TL42" s="132"/>
      <c r="TM42" s="132"/>
      <c r="TN42" s="132"/>
      <c r="TO42" s="132"/>
      <c r="TP42" s="132"/>
      <c r="TQ42" s="132"/>
      <c r="TR42" s="132"/>
      <c r="TS42" s="132"/>
      <c r="TT42" s="132"/>
      <c r="TU42" s="132"/>
      <c r="TV42" s="132"/>
      <c r="TW42" s="132"/>
      <c r="TX42" s="132"/>
      <c r="TY42" s="132"/>
      <c r="TZ42" s="132"/>
      <c r="UA42" s="132"/>
      <c r="UB42" s="132"/>
      <c r="UC42" s="132"/>
      <c r="UD42" s="132"/>
      <c r="UE42" s="132"/>
      <c r="UF42" s="132"/>
      <c r="UG42" s="132"/>
      <c r="UH42" s="132"/>
      <c r="UI42" s="132"/>
      <c r="UJ42" s="132"/>
      <c r="UK42" s="132"/>
      <c r="UL42" s="132"/>
      <c r="UM42" s="132"/>
      <c r="UN42" s="132"/>
      <c r="UO42" s="132"/>
      <c r="UP42" s="132"/>
      <c r="UQ42" s="132"/>
      <c r="UR42" s="132"/>
      <c r="US42" s="132"/>
      <c r="UT42" s="132"/>
      <c r="UU42" s="132"/>
      <c r="UV42" s="132"/>
      <c r="UW42" s="132"/>
      <c r="UX42" s="132"/>
      <c r="UY42" s="132"/>
      <c r="UZ42" s="132"/>
      <c r="VA42" s="132"/>
      <c r="VB42" s="132"/>
      <c r="VC42" s="132"/>
      <c r="VD42" s="132"/>
      <c r="VE42" s="132"/>
      <c r="VF42" s="132"/>
      <c r="VG42" s="132"/>
      <c r="VH42" s="132"/>
      <c r="VI42" s="132"/>
      <c r="VJ42" s="132"/>
      <c r="VK42" s="132"/>
      <c r="VL42" s="132"/>
      <c r="VM42" s="132"/>
      <c r="VN42" s="132"/>
      <c r="VO42" s="132"/>
      <c r="VP42" s="132"/>
      <c r="VQ42" s="132"/>
      <c r="VR42" s="132"/>
      <c r="VS42" s="132"/>
      <c r="VT42" s="132"/>
      <c r="VU42" s="132"/>
      <c r="VV42" s="132"/>
      <c r="VW42" s="132"/>
      <c r="VX42" s="132"/>
      <c r="VY42" s="132"/>
      <c r="VZ42" s="132"/>
      <c r="WA42" s="132"/>
      <c r="WB42" s="132"/>
      <c r="WC42" s="132"/>
      <c r="WD42" s="132"/>
      <c r="WE42" s="132"/>
      <c r="WF42" s="132"/>
      <c r="WG42" s="132"/>
      <c r="WH42" s="132"/>
      <c r="WI42" s="132"/>
      <c r="WJ42" s="132"/>
      <c r="WK42" s="132"/>
      <c r="WL42" s="132"/>
      <c r="WM42" s="132"/>
      <c r="WN42" s="132"/>
      <c r="WO42" s="132"/>
      <c r="WP42" s="132"/>
      <c r="WQ42" s="132"/>
      <c r="WR42" s="132"/>
      <c r="WS42" s="132"/>
      <c r="WT42" s="132"/>
      <c r="WU42" s="132"/>
      <c r="WV42" s="132"/>
      <c r="WW42" s="132"/>
      <c r="WX42" s="132"/>
      <c r="WY42" s="132"/>
      <c r="WZ42" s="132"/>
      <c r="XA42" s="132"/>
      <c r="XB42" s="132"/>
      <c r="XC42" s="132"/>
      <c r="XD42" s="132"/>
      <c r="XE42" s="132"/>
      <c r="XF42" s="132"/>
      <c r="XG42" s="132"/>
      <c r="XH42" s="132"/>
      <c r="XI42" s="132"/>
      <c r="XJ42" s="132"/>
      <c r="XK42" s="132"/>
      <c r="XL42" s="132"/>
      <c r="XM42" s="132"/>
      <c r="XN42" s="132"/>
      <c r="XO42" s="132"/>
      <c r="XP42" s="132"/>
      <c r="XQ42" s="132"/>
      <c r="XR42" s="132"/>
      <c r="XS42" s="132"/>
      <c r="XT42" s="132"/>
      <c r="XU42" s="132"/>
      <c r="XV42" s="132"/>
      <c r="XW42" s="132"/>
      <c r="XX42" s="132"/>
      <c r="XY42" s="132"/>
      <c r="XZ42" s="132"/>
      <c r="YA42" s="132"/>
      <c r="YB42" s="132"/>
      <c r="YC42" s="132"/>
      <c r="YD42" s="132"/>
      <c r="YE42" s="132"/>
      <c r="YF42" s="132"/>
      <c r="YG42" s="132"/>
      <c r="YH42" s="132"/>
      <c r="YI42" s="132"/>
      <c r="YJ42" s="132"/>
      <c r="YK42" s="132"/>
      <c r="YL42" s="132"/>
      <c r="YM42" s="132"/>
      <c r="YN42" s="132"/>
      <c r="YO42" s="132"/>
      <c r="YP42" s="132"/>
      <c r="YQ42" s="132"/>
      <c r="YR42" s="132"/>
      <c r="YS42" s="132"/>
      <c r="YT42" s="132"/>
      <c r="YU42" s="132"/>
      <c r="YV42" s="132"/>
      <c r="YW42" s="132"/>
      <c r="YX42" s="132"/>
      <c r="YY42" s="132"/>
      <c r="YZ42" s="132"/>
      <c r="ZA42" s="132"/>
      <c r="ZB42" s="132"/>
      <c r="ZC42" s="132"/>
      <c r="ZD42" s="132"/>
      <c r="ZE42" s="132"/>
      <c r="ZF42" s="132"/>
      <c r="ZG42" s="132"/>
      <c r="ZH42" s="132"/>
      <c r="ZI42" s="132"/>
      <c r="ZJ42" s="132"/>
      <c r="ZK42" s="132"/>
      <c r="ZL42" s="132"/>
      <c r="ZM42" s="132"/>
      <c r="ZN42" s="132"/>
      <c r="ZO42" s="132"/>
      <c r="ZP42" s="132"/>
      <c r="ZQ42" s="132"/>
      <c r="ZR42" s="132"/>
      <c r="ZS42" s="132"/>
      <c r="ZT42" s="132"/>
      <c r="ZU42" s="132"/>
      <c r="ZV42" s="132"/>
      <c r="ZW42" s="132"/>
      <c r="ZX42" s="132"/>
      <c r="ZY42" s="132"/>
      <c r="ZZ42" s="132"/>
      <c r="AAA42" s="132"/>
      <c r="AAB42" s="132"/>
      <c r="AAC42" s="132"/>
      <c r="AAD42" s="132"/>
      <c r="AAE42" s="132"/>
      <c r="AAF42" s="132"/>
      <c r="AAG42" s="132"/>
      <c r="AAH42" s="132"/>
      <c r="AAI42" s="132"/>
      <c r="AAJ42" s="132"/>
      <c r="AAK42" s="132"/>
      <c r="AAL42" s="132"/>
      <c r="AAM42" s="132"/>
      <c r="AAN42" s="132"/>
      <c r="AAO42" s="132"/>
      <c r="AAP42" s="132"/>
      <c r="AAQ42" s="132"/>
      <c r="AAR42" s="132"/>
      <c r="AAS42" s="132"/>
      <c r="AAT42" s="132"/>
      <c r="AAU42" s="132"/>
      <c r="AAV42" s="132"/>
      <c r="AAW42" s="132"/>
      <c r="AAX42" s="132"/>
    </row>
    <row r="43" spans="1:726" s="129" customFormat="1" ht="84.95" customHeight="1" thickBot="1">
      <c r="A43" s="520">
        <v>39</v>
      </c>
      <c r="B43" s="520"/>
      <c r="C43" s="521" t="s">
        <v>162</v>
      </c>
      <c r="D43" s="521"/>
      <c r="E43" s="522"/>
      <c r="F43" s="522"/>
      <c r="G43" s="522"/>
      <c r="H43" s="523"/>
      <c r="I43" s="520"/>
      <c r="J43" s="521"/>
      <c r="K43" s="524"/>
      <c r="L43" s="521" t="s">
        <v>268</v>
      </c>
      <c r="M43" s="521" t="s">
        <v>369</v>
      </c>
      <c r="N43" s="521" t="s">
        <v>367</v>
      </c>
      <c r="O43" s="521" t="s">
        <v>367</v>
      </c>
      <c r="P43" s="521" t="s">
        <v>368</v>
      </c>
      <c r="Q43" s="521" t="s">
        <v>368</v>
      </c>
      <c r="R43" s="525"/>
      <c r="S43" s="132"/>
      <c r="T43" s="132"/>
      <c r="U43" s="132"/>
      <c r="V43" s="132"/>
      <c r="W43" s="132"/>
      <c r="X43" s="132"/>
      <c r="Y43" s="132"/>
      <c r="Z43" s="132"/>
      <c r="AA43" s="132"/>
      <c r="AB43" s="132"/>
      <c r="AC43" s="132"/>
      <c r="AD43" s="132"/>
      <c r="AE43" s="132"/>
      <c r="AF43" s="132"/>
      <c r="AG43" s="132"/>
      <c r="AH43" s="132"/>
      <c r="AI43" s="132"/>
      <c r="AJ43" s="132"/>
      <c r="AK43" s="132"/>
      <c r="AL43" s="132"/>
      <c r="AM43" s="132"/>
      <c r="AN43" s="132"/>
      <c r="AO43" s="132"/>
      <c r="AP43" s="132"/>
      <c r="AQ43" s="132"/>
      <c r="AR43" s="132"/>
      <c r="AS43" s="132"/>
      <c r="AT43" s="132"/>
      <c r="AU43" s="132"/>
      <c r="AV43" s="132"/>
      <c r="AW43" s="132"/>
      <c r="AX43" s="132"/>
      <c r="AY43" s="132"/>
      <c r="AZ43" s="132"/>
      <c r="BA43" s="132"/>
      <c r="BB43" s="132"/>
      <c r="BC43" s="132"/>
      <c r="BD43" s="132"/>
      <c r="BE43" s="132"/>
      <c r="BF43" s="132"/>
      <c r="BG43" s="132"/>
      <c r="BH43" s="132"/>
      <c r="BI43" s="132"/>
      <c r="BJ43" s="263"/>
      <c r="BK43" s="132"/>
      <c r="BL43" s="132"/>
      <c r="BM43" s="132"/>
      <c r="BN43" s="132"/>
      <c r="BO43" s="132"/>
      <c r="BP43" s="132"/>
      <c r="BQ43" s="132"/>
      <c r="BR43" s="132"/>
      <c r="BS43" s="132"/>
      <c r="BT43" s="132"/>
      <c r="BU43" s="132"/>
      <c r="BV43" s="132"/>
      <c r="BW43" s="132"/>
      <c r="BX43" s="132"/>
      <c r="BY43" s="132"/>
      <c r="BZ43" s="132"/>
      <c r="CA43" s="132"/>
      <c r="CB43" s="132"/>
      <c r="CC43" s="132"/>
      <c r="CD43" s="132"/>
      <c r="CE43" s="132"/>
      <c r="CF43" s="132"/>
      <c r="CG43" s="132"/>
      <c r="CH43" s="132"/>
      <c r="CI43" s="132"/>
      <c r="CJ43" s="132"/>
      <c r="CK43" s="132"/>
      <c r="CL43" s="132"/>
      <c r="CM43" s="132"/>
      <c r="CN43" s="132"/>
      <c r="CO43" s="132"/>
      <c r="CP43" s="132"/>
      <c r="CQ43" s="132"/>
      <c r="CR43" s="132"/>
      <c r="CS43" s="132"/>
      <c r="CT43" s="132"/>
      <c r="CU43" s="132"/>
      <c r="CV43" s="132"/>
      <c r="CW43" s="132"/>
      <c r="CX43" s="132"/>
      <c r="CY43" s="132"/>
      <c r="CZ43" s="132"/>
      <c r="DA43" s="132"/>
      <c r="DB43" s="132"/>
      <c r="DC43" s="132"/>
      <c r="DD43" s="132"/>
      <c r="DE43" s="132"/>
      <c r="DF43" s="132"/>
      <c r="DG43" s="132"/>
      <c r="DH43" s="132"/>
      <c r="DI43" s="132"/>
      <c r="DJ43" s="263"/>
      <c r="DK43" s="132"/>
      <c r="DL43" s="132"/>
      <c r="DM43" s="132"/>
      <c r="DN43" s="132"/>
      <c r="DO43" s="132"/>
      <c r="DP43" s="132"/>
      <c r="DQ43" s="132"/>
      <c r="DR43" s="132"/>
      <c r="DS43" s="132"/>
      <c r="DT43" s="132"/>
      <c r="DU43" s="132"/>
      <c r="DV43" s="132"/>
      <c r="DW43" s="132"/>
      <c r="DX43" s="132"/>
      <c r="DY43" s="132"/>
      <c r="DZ43" s="132"/>
      <c r="EA43" s="132"/>
      <c r="EB43" s="132"/>
      <c r="EC43" s="132"/>
      <c r="ED43" s="132"/>
      <c r="EE43" s="132"/>
      <c r="EF43" s="132"/>
      <c r="EG43" s="132"/>
      <c r="EH43" s="132"/>
      <c r="EI43" s="132"/>
      <c r="EJ43" s="132"/>
      <c r="EK43" s="132"/>
      <c r="EL43" s="132"/>
      <c r="EM43" s="132"/>
      <c r="EN43" s="132"/>
      <c r="EO43" s="132"/>
      <c r="EP43" s="132"/>
      <c r="EQ43" s="132"/>
      <c r="ER43" s="132"/>
      <c r="ES43" s="132"/>
      <c r="ET43" s="132"/>
      <c r="EU43" s="132"/>
      <c r="EV43" s="132"/>
      <c r="EW43" s="132"/>
      <c r="EX43" s="132"/>
      <c r="EY43" s="132"/>
      <c r="EZ43" s="132"/>
      <c r="FA43" s="132"/>
      <c r="FB43" s="132"/>
      <c r="FC43" s="132"/>
      <c r="FD43" s="132"/>
      <c r="FE43" s="132"/>
      <c r="FF43" s="132"/>
      <c r="FG43" s="132"/>
      <c r="FH43" s="132"/>
      <c r="FI43" s="132"/>
      <c r="FJ43" s="132"/>
      <c r="FK43" s="132"/>
      <c r="FL43" s="132"/>
      <c r="FM43" s="132"/>
      <c r="FN43" s="132"/>
      <c r="FO43" s="132"/>
      <c r="FP43" s="132"/>
      <c r="FQ43" s="132"/>
      <c r="FR43" s="132"/>
      <c r="FS43" s="132"/>
      <c r="FT43" s="132"/>
      <c r="FU43" s="132"/>
      <c r="FV43" s="132"/>
      <c r="FW43" s="132"/>
      <c r="FX43" s="132"/>
      <c r="FY43" s="132"/>
      <c r="FZ43" s="132"/>
      <c r="GA43" s="132"/>
      <c r="GB43" s="132"/>
      <c r="GC43" s="132"/>
      <c r="GD43" s="132"/>
      <c r="GE43" s="132"/>
      <c r="GF43" s="132"/>
      <c r="GG43" s="132"/>
      <c r="GH43" s="132"/>
      <c r="GI43" s="132"/>
      <c r="GJ43" s="132"/>
      <c r="GK43" s="132"/>
      <c r="GL43" s="132"/>
      <c r="GM43" s="132"/>
      <c r="GN43" s="132"/>
      <c r="GO43" s="132"/>
      <c r="GP43" s="132"/>
      <c r="GQ43" s="132"/>
      <c r="GR43" s="132"/>
      <c r="GS43" s="132"/>
      <c r="GT43" s="132"/>
      <c r="GU43" s="132"/>
      <c r="GV43" s="132"/>
      <c r="GW43" s="132"/>
      <c r="GX43" s="132"/>
      <c r="GY43" s="132"/>
      <c r="GZ43" s="132"/>
      <c r="HA43" s="132"/>
      <c r="HB43" s="132"/>
      <c r="HC43" s="132"/>
      <c r="HD43" s="132"/>
      <c r="HE43" s="132"/>
      <c r="HF43" s="132"/>
      <c r="HG43" s="132"/>
      <c r="HH43" s="132"/>
      <c r="HI43" s="132"/>
      <c r="HJ43" s="132"/>
      <c r="HK43" s="132"/>
      <c r="HL43" s="132"/>
      <c r="HM43" s="132"/>
      <c r="HN43" s="132"/>
      <c r="HO43" s="132"/>
      <c r="HP43" s="132"/>
      <c r="HQ43" s="132"/>
      <c r="HR43" s="132"/>
      <c r="HS43" s="132"/>
      <c r="HT43" s="132"/>
      <c r="HU43" s="132"/>
      <c r="HV43" s="132"/>
      <c r="HW43" s="132"/>
      <c r="HX43" s="132"/>
      <c r="HY43" s="132"/>
      <c r="HZ43" s="132"/>
      <c r="IA43" s="132"/>
      <c r="IB43" s="132"/>
      <c r="IC43" s="132"/>
      <c r="ID43" s="132"/>
      <c r="IE43" s="132"/>
      <c r="IF43" s="132"/>
      <c r="IG43" s="132"/>
      <c r="IH43" s="132"/>
      <c r="II43" s="132"/>
      <c r="IJ43" s="132"/>
      <c r="IK43" s="132"/>
      <c r="IL43" s="132"/>
      <c r="IM43" s="132"/>
      <c r="IN43" s="132"/>
      <c r="IO43" s="132"/>
      <c r="IP43" s="132"/>
      <c r="IQ43" s="132"/>
      <c r="IR43" s="132"/>
      <c r="IS43" s="132"/>
      <c r="IT43" s="132"/>
      <c r="IU43" s="132"/>
      <c r="IV43" s="132"/>
      <c r="IW43" s="132"/>
      <c r="IX43" s="132"/>
      <c r="IY43" s="132"/>
      <c r="IZ43" s="132"/>
      <c r="JA43" s="132"/>
      <c r="JB43" s="132"/>
      <c r="JC43" s="132"/>
      <c r="JD43" s="132"/>
      <c r="JE43" s="132"/>
      <c r="JF43" s="132"/>
      <c r="JG43" s="132"/>
      <c r="JH43" s="132"/>
      <c r="JI43" s="132"/>
      <c r="JJ43" s="132"/>
      <c r="JK43" s="132"/>
      <c r="JL43" s="132"/>
      <c r="JM43" s="132"/>
      <c r="JN43" s="132"/>
      <c r="JO43" s="132"/>
      <c r="JP43" s="132"/>
      <c r="JQ43" s="132"/>
      <c r="JR43" s="132"/>
      <c r="JS43" s="132"/>
      <c r="JT43" s="132"/>
      <c r="JU43" s="132"/>
      <c r="JV43" s="132"/>
      <c r="JW43" s="132"/>
      <c r="JX43" s="132"/>
      <c r="JY43" s="132"/>
      <c r="JZ43" s="132"/>
      <c r="KA43" s="132"/>
      <c r="KB43" s="132"/>
      <c r="KC43" s="132"/>
      <c r="KD43" s="132"/>
      <c r="KE43" s="132"/>
      <c r="KF43" s="132"/>
      <c r="KG43" s="132"/>
      <c r="KH43" s="132"/>
      <c r="KI43" s="132"/>
      <c r="KJ43" s="132"/>
      <c r="KK43" s="132"/>
      <c r="KL43" s="132"/>
      <c r="KM43" s="132"/>
      <c r="KN43" s="132"/>
      <c r="KO43" s="132"/>
      <c r="KP43" s="132"/>
      <c r="KQ43" s="132"/>
      <c r="KR43" s="132"/>
      <c r="KS43" s="132"/>
      <c r="KT43" s="132"/>
      <c r="KU43" s="132"/>
      <c r="KV43" s="132"/>
      <c r="KW43" s="132"/>
      <c r="KX43" s="132"/>
      <c r="KY43" s="132"/>
      <c r="KZ43" s="132"/>
      <c r="LA43" s="132"/>
      <c r="LB43" s="132"/>
      <c r="LC43" s="132"/>
      <c r="LD43" s="132"/>
      <c r="LE43" s="132"/>
      <c r="LF43" s="132"/>
      <c r="LG43" s="132"/>
      <c r="LH43" s="132"/>
      <c r="LI43" s="132"/>
      <c r="LJ43" s="132"/>
      <c r="LK43" s="132"/>
      <c r="LL43" s="132"/>
      <c r="LM43" s="132"/>
      <c r="LN43" s="132"/>
      <c r="LO43" s="132"/>
      <c r="LP43" s="132"/>
      <c r="LQ43" s="132"/>
      <c r="LR43" s="132"/>
      <c r="LS43" s="132"/>
      <c r="LT43" s="132"/>
      <c r="LU43" s="132"/>
      <c r="LV43" s="132"/>
      <c r="LW43" s="132"/>
      <c r="LX43" s="132"/>
      <c r="LY43" s="132"/>
      <c r="LZ43" s="132"/>
      <c r="MA43" s="132"/>
      <c r="MB43" s="132"/>
      <c r="MC43" s="132"/>
      <c r="MD43" s="132"/>
      <c r="ME43" s="132"/>
      <c r="MF43" s="132"/>
      <c r="MG43" s="132"/>
      <c r="MH43" s="132"/>
      <c r="MI43" s="132"/>
      <c r="MJ43" s="132"/>
      <c r="MK43" s="132"/>
      <c r="ML43" s="132"/>
      <c r="MM43" s="132"/>
      <c r="MN43" s="132"/>
      <c r="MO43" s="132"/>
      <c r="MP43" s="132"/>
      <c r="MQ43" s="132"/>
      <c r="MR43" s="132"/>
      <c r="MS43" s="132"/>
      <c r="MT43" s="132"/>
      <c r="MU43" s="132"/>
      <c r="MV43" s="132"/>
      <c r="MW43" s="132"/>
      <c r="MX43" s="132"/>
      <c r="MY43" s="132"/>
      <c r="MZ43" s="132"/>
      <c r="NA43" s="132"/>
      <c r="NB43" s="132"/>
      <c r="NC43" s="132"/>
      <c r="ND43" s="132"/>
      <c r="NE43" s="132"/>
      <c r="NF43" s="132"/>
      <c r="NG43" s="132"/>
      <c r="NH43" s="132"/>
      <c r="NI43" s="132"/>
      <c r="NJ43" s="132"/>
      <c r="NK43" s="132"/>
      <c r="NL43" s="132"/>
      <c r="NM43" s="132"/>
      <c r="NN43" s="132"/>
      <c r="NO43" s="132"/>
      <c r="NP43" s="132"/>
      <c r="NQ43" s="132"/>
      <c r="NR43" s="132"/>
      <c r="NS43" s="132"/>
      <c r="NT43" s="132"/>
      <c r="NU43" s="132"/>
      <c r="NV43" s="132"/>
      <c r="NW43" s="132"/>
      <c r="NX43" s="132"/>
      <c r="NY43" s="132"/>
      <c r="NZ43" s="132"/>
      <c r="OA43" s="132"/>
      <c r="OB43" s="132"/>
      <c r="OC43" s="132"/>
      <c r="OD43" s="132"/>
      <c r="OE43" s="132"/>
      <c r="OF43" s="132"/>
      <c r="OG43" s="132"/>
      <c r="OH43" s="132"/>
      <c r="OI43" s="132"/>
      <c r="OJ43" s="132"/>
      <c r="OK43" s="132"/>
      <c r="OL43" s="132"/>
      <c r="OM43" s="132"/>
      <c r="ON43" s="132"/>
      <c r="OO43" s="132"/>
      <c r="OP43" s="132"/>
      <c r="OQ43" s="132"/>
      <c r="OR43" s="132"/>
      <c r="OS43" s="132"/>
      <c r="OT43" s="132"/>
      <c r="OU43" s="132"/>
      <c r="OV43" s="132"/>
      <c r="OW43" s="132"/>
      <c r="OX43" s="132"/>
      <c r="OY43" s="132"/>
      <c r="OZ43" s="132"/>
      <c r="PA43" s="132"/>
      <c r="PB43" s="132"/>
      <c r="PC43" s="132"/>
      <c r="PD43" s="132"/>
      <c r="PE43" s="132"/>
      <c r="PF43" s="132"/>
      <c r="PG43" s="132"/>
      <c r="PH43" s="132"/>
      <c r="PI43" s="132"/>
      <c r="PJ43" s="132"/>
      <c r="PK43" s="132"/>
      <c r="PL43" s="132"/>
      <c r="PM43" s="132"/>
      <c r="PN43" s="132"/>
      <c r="PO43" s="132"/>
      <c r="PP43" s="132"/>
      <c r="PQ43" s="132"/>
      <c r="PR43" s="132"/>
      <c r="PS43" s="132"/>
      <c r="PT43" s="132"/>
      <c r="PU43" s="132"/>
      <c r="PV43" s="132"/>
      <c r="PW43" s="132"/>
      <c r="PX43" s="132"/>
      <c r="PY43" s="132"/>
      <c r="PZ43" s="132"/>
      <c r="QA43" s="132"/>
      <c r="QB43" s="132"/>
      <c r="QC43" s="132"/>
      <c r="QD43" s="132"/>
      <c r="QE43" s="132"/>
      <c r="QF43" s="132"/>
      <c r="QG43" s="132"/>
      <c r="QH43" s="132"/>
      <c r="QI43" s="132"/>
      <c r="QJ43" s="132"/>
      <c r="QK43" s="132"/>
      <c r="QL43" s="132"/>
      <c r="QM43" s="132"/>
      <c r="QN43" s="132"/>
      <c r="QO43" s="132"/>
      <c r="QP43" s="132"/>
      <c r="QQ43" s="132"/>
      <c r="QR43" s="132"/>
      <c r="QS43" s="132"/>
      <c r="QT43" s="132"/>
      <c r="QU43" s="132"/>
      <c r="QV43" s="132"/>
      <c r="QW43" s="132"/>
      <c r="QX43" s="132"/>
      <c r="QY43" s="132"/>
      <c r="QZ43" s="132"/>
      <c r="RA43" s="132"/>
      <c r="RB43" s="132"/>
      <c r="RC43" s="132"/>
      <c r="RD43" s="132"/>
      <c r="RE43" s="132"/>
      <c r="RF43" s="132"/>
      <c r="RG43" s="132"/>
      <c r="RH43" s="132"/>
      <c r="RI43" s="132"/>
      <c r="RJ43" s="132"/>
      <c r="RK43" s="132"/>
      <c r="RL43" s="132"/>
      <c r="RM43" s="132"/>
      <c r="RN43" s="132"/>
      <c r="RO43" s="132"/>
      <c r="RP43" s="132"/>
      <c r="RQ43" s="132"/>
      <c r="RR43" s="132"/>
      <c r="RS43" s="132"/>
      <c r="RT43" s="132"/>
      <c r="RU43" s="132"/>
      <c r="RV43" s="132"/>
      <c r="RW43" s="132"/>
      <c r="RX43" s="132"/>
      <c r="RY43" s="132"/>
      <c r="RZ43" s="132"/>
      <c r="SA43" s="132"/>
      <c r="SB43" s="132"/>
      <c r="SC43" s="132"/>
      <c r="SD43" s="132"/>
      <c r="SE43" s="132"/>
      <c r="SF43" s="132"/>
      <c r="SG43" s="132"/>
      <c r="SH43" s="132"/>
      <c r="SI43" s="132"/>
      <c r="SJ43" s="132"/>
      <c r="SK43" s="132"/>
      <c r="SL43" s="132"/>
      <c r="SM43" s="132"/>
      <c r="SN43" s="132"/>
      <c r="SO43" s="132"/>
      <c r="SP43" s="132"/>
      <c r="SQ43" s="132"/>
      <c r="SR43" s="132"/>
      <c r="SS43" s="132"/>
      <c r="ST43" s="132"/>
      <c r="SU43" s="132"/>
      <c r="SV43" s="132"/>
      <c r="SW43" s="132"/>
      <c r="SX43" s="132"/>
      <c r="SY43" s="132"/>
      <c r="SZ43" s="132"/>
      <c r="TA43" s="132"/>
      <c r="TB43" s="132"/>
      <c r="TC43" s="132"/>
      <c r="TD43" s="132"/>
      <c r="TE43" s="132"/>
      <c r="TF43" s="132"/>
      <c r="TG43" s="132"/>
      <c r="TH43" s="132"/>
      <c r="TI43" s="132"/>
      <c r="TJ43" s="132"/>
      <c r="TK43" s="132"/>
      <c r="TL43" s="132"/>
      <c r="TM43" s="132"/>
      <c r="TN43" s="132"/>
      <c r="TO43" s="132"/>
      <c r="TP43" s="132"/>
      <c r="TQ43" s="132"/>
      <c r="TR43" s="132"/>
      <c r="TS43" s="132"/>
      <c r="TT43" s="132"/>
      <c r="TU43" s="132"/>
      <c r="TV43" s="132"/>
      <c r="TW43" s="132"/>
      <c r="TX43" s="132"/>
      <c r="TY43" s="132"/>
      <c r="TZ43" s="132"/>
      <c r="UA43" s="132"/>
      <c r="UB43" s="132"/>
      <c r="UC43" s="132"/>
      <c r="UD43" s="132"/>
      <c r="UE43" s="132"/>
      <c r="UF43" s="132"/>
      <c r="UG43" s="132"/>
      <c r="UH43" s="132"/>
      <c r="UI43" s="132"/>
      <c r="UJ43" s="132"/>
      <c r="UK43" s="132"/>
      <c r="UL43" s="132"/>
      <c r="UM43" s="132"/>
      <c r="UN43" s="132"/>
      <c r="UO43" s="132"/>
      <c r="UP43" s="132"/>
      <c r="UQ43" s="132"/>
      <c r="UR43" s="132"/>
      <c r="US43" s="132"/>
      <c r="UT43" s="132"/>
      <c r="UU43" s="132"/>
      <c r="UV43" s="132"/>
      <c r="UW43" s="132"/>
      <c r="UX43" s="132"/>
      <c r="UY43" s="132"/>
      <c r="UZ43" s="132"/>
      <c r="VA43" s="132"/>
      <c r="VB43" s="132"/>
      <c r="VC43" s="132"/>
      <c r="VD43" s="132"/>
      <c r="VE43" s="132"/>
      <c r="VF43" s="132"/>
      <c r="VG43" s="132"/>
      <c r="VH43" s="132"/>
      <c r="VI43" s="132"/>
      <c r="VJ43" s="132"/>
      <c r="VK43" s="132"/>
      <c r="VL43" s="132"/>
      <c r="VM43" s="132"/>
      <c r="VN43" s="132"/>
      <c r="VO43" s="132"/>
      <c r="VP43" s="132"/>
      <c r="VQ43" s="132"/>
      <c r="VR43" s="132"/>
      <c r="VS43" s="132"/>
      <c r="VT43" s="132"/>
      <c r="VU43" s="132"/>
      <c r="VV43" s="132"/>
      <c r="VW43" s="132"/>
      <c r="VX43" s="132"/>
      <c r="VY43" s="132"/>
      <c r="VZ43" s="132"/>
      <c r="WA43" s="132"/>
      <c r="WB43" s="132"/>
      <c r="WC43" s="132"/>
      <c r="WD43" s="132"/>
      <c r="WE43" s="132"/>
      <c r="WF43" s="132"/>
      <c r="WG43" s="132"/>
      <c r="WH43" s="132"/>
      <c r="WI43" s="132"/>
      <c r="WJ43" s="132"/>
      <c r="WK43" s="132"/>
      <c r="WL43" s="132"/>
      <c r="WM43" s="132"/>
      <c r="WN43" s="132"/>
      <c r="WO43" s="132"/>
      <c r="WP43" s="132"/>
      <c r="WQ43" s="132"/>
      <c r="WR43" s="132"/>
      <c r="WS43" s="132"/>
      <c r="WT43" s="132"/>
      <c r="WU43" s="132"/>
      <c r="WV43" s="132"/>
      <c r="WW43" s="132"/>
      <c r="WX43" s="132"/>
      <c r="WY43" s="132"/>
      <c r="WZ43" s="132"/>
      <c r="XA43" s="132"/>
      <c r="XB43" s="132"/>
      <c r="XC43" s="132"/>
      <c r="XD43" s="132"/>
      <c r="XE43" s="132"/>
      <c r="XF43" s="132"/>
      <c r="XG43" s="132"/>
      <c r="XH43" s="132"/>
      <c r="XI43" s="132"/>
      <c r="XJ43" s="132"/>
      <c r="XK43" s="132"/>
      <c r="XL43" s="132"/>
      <c r="XM43" s="132"/>
      <c r="XN43" s="132"/>
      <c r="XO43" s="132"/>
      <c r="XP43" s="132"/>
      <c r="XQ43" s="132"/>
      <c r="XR43" s="132"/>
      <c r="XS43" s="132"/>
      <c r="XT43" s="132"/>
      <c r="XU43" s="132"/>
      <c r="XV43" s="132"/>
      <c r="XW43" s="132"/>
      <c r="XX43" s="132"/>
      <c r="XY43" s="132"/>
      <c r="XZ43" s="132"/>
      <c r="YA43" s="132"/>
      <c r="YB43" s="132"/>
      <c r="YC43" s="132"/>
      <c r="YD43" s="132"/>
      <c r="YE43" s="132"/>
      <c r="YF43" s="132"/>
      <c r="YG43" s="132"/>
      <c r="YH43" s="132"/>
      <c r="YI43" s="132"/>
      <c r="YJ43" s="132"/>
      <c r="YK43" s="132"/>
      <c r="YL43" s="132"/>
      <c r="YM43" s="132"/>
      <c r="YN43" s="132"/>
      <c r="YO43" s="132"/>
      <c r="YP43" s="132"/>
      <c r="YQ43" s="132"/>
      <c r="YR43" s="132"/>
      <c r="YS43" s="132"/>
      <c r="YT43" s="132"/>
      <c r="YU43" s="132"/>
      <c r="YV43" s="132"/>
      <c r="YW43" s="132"/>
      <c r="YX43" s="132"/>
      <c r="YY43" s="132"/>
      <c r="YZ43" s="132"/>
      <c r="ZA43" s="132"/>
      <c r="ZB43" s="132"/>
      <c r="ZC43" s="132"/>
      <c r="ZD43" s="132"/>
      <c r="ZE43" s="132"/>
      <c r="ZF43" s="132"/>
      <c r="ZG43" s="132"/>
      <c r="ZH43" s="132"/>
      <c r="ZI43" s="132"/>
      <c r="ZJ43" s="132"/>
      <c r="ZK43" s="132"/>
      <c r="ZL43" s="132"/>
      <c r="ZM43" s="132"/>
      <c r="ZN43" s="132"/>
      <c r="ZO43" s="132"/>
      <c r="ZP43" s="132"/>
      <c r="ZQ43" s="132"/>
      <c r="ZR43" s="132"/>
      <c r="ZS43" s="132"/>
      <c r="ZT43" s="132"/>
      <c r="ZU43" s="132"/>
      <c r="ZV43" s="132"/>
      <c r="ZW43" s="132"/>
      <c r="ZX43" s="132"/>
      <c r="ZY43" s="132"/>
      <c r="ZZ43" s="132"/>
      <c r="AAA43" s="132"/>
      <c r="AAB43" s="132"/>
      <c r="AAC43" s="132"/>
      <c r="AAD43" s="132"/>
      <c r="AAE43" s="132"/>
      <c r="AAF43" s="132"/>
      <c r="AAG43" s="132"/>
      <c r="AAH43" s="132"/>
      <c r="AAI43" s="132"/>
      <c r="AAJ43" s="132"/>
      <c r="AAK43" s="132"/>
      <c r="AAL43" s="132"/>
      <c r="AAM43" s="132"/>
      <c r="AAN43" s="132"/>
      <c r="AAO43" s="132"/>
      <c r="AAP43" s="132"/>
      <c r="AAQ43" s="132"/>
      <c r="AAR43" s="132"/>
      <c r="AAS43" s="132"/>
      <c r="AAT43" s="132"/>
      <c r="AAU43" s="132"/>
      <c r="AAV43" s="132"/>
      <c r="AAW43" s="132"/>
      <c r="AAX43" s="132"/>
    </row>
    <row r="44" spans="1:726" s="1" customFormat="1" ht="84.95" customHeight="1" thickBot="1">
      <c r="A44" s="520">
        <v>40</v>
      </c>
      <c r="B44" s="520"/>
      <c r="C44" s="521" t="s">
        <v>162</v>
      </c>
      <c r="D44" s="521"/>
      <c r="E44" s="522"/>
      <c r="F44" s="522"/>
      <c r="G44" s="522"/>
      <c r="H44" s="523"/>
      <c r="I44" s="520"/>
      <c r="J44" s="521"/>
      <c r="K44" s="524"/>
      <c r="L44" s="521" t="s">
        <v>268</v>
      </c>
      <c r="M44" s="521" t="s">
        <v>369</v>
      </c>
      <c r="N44" s="521" t="s">
        <v>367</v>
      </c>
      <c r="O44" s="521" t="s">
        <v>367</v>
      </c>
      <c r="P44" s="521" t="s">
        <v>368</v>
      </c>
      <c r="Q44" s="521" t="s">
        <v>368</v>
      </c>
      <c r="R44" s="525"/>
      <c r="S44" s="132"/>
      <c r="T44" s="132"/>
      <c r="U44" s="132"/>
      <c r="V44" s="132"/>
      <c r="W44" s="132"/>
      <c r="X44" s="132"/>
      <c r="Y44" s="132"/>
      <c r="Z44" s="132"/>
      <c r="AA44" s="132"/>
      <c r="AB44" s="132"/>
      <c r="AC44" s="132"/>
      <c r="AD44" s="132"/>
      <c r="AE44" s="132"/>
      <c r="AF44" s="132"/>
      <c r="AG44" s="132"/>
      <c r="AH44" s="132"/>
      <c r="AI44" s="132"/>
      <c r="AJ44" s="132"/>
      <c r="AK44" s="132"/>
      <c r="AL44" s="132"/>
      <c r="AM44" s="132"/>
      <c r="AN44" s="132"/>
      <c r="AO44" s="132"/>
      <c r="AP44" s="132"/>
      <c r="AQ44" s="132"/>
      <c r="AR44" s="132"/>
      <c r="AS44" s="132"/>
      <c r="AT44" s="132"/>
      <c r="AU44" s="132"/>
      <c r="AV44" s="132"/>
      <c r="AW44" s="132"/>
      <c r="AX44" s="132"/>
      <c r="AY44" s="132"/>
      <c r="AZ44" s="132"/>
      <c r="BA44" s="132"/>
      <c r="BB44" s="132"/>
      <c r="BC44" s="132"/>
      <c r="BD44" s="132"/>
      <c r="BE44" s="132"/>
      <c r="BF44" s="132"/>
      <c r="BG44" s="132"/>
      <c r="BH44" s="132"/>
      <c r="BI44" s="132"/>
      <c r="BJ44" s="263"/>
      <c r="BK44" s="132"/>
      <c r="BL44" s="132"/>
      <c r="BM44" s="132"/>
      <c r="BN44" s="132"/>
      <c r="BO44" s="132"/>
      <c r="BP44" s="132"/>
      <c r="BQ44" s="132"/>
      <c r="BR44" s="132"/>
      <c r="BS44" s="132"/>
      <c r="BT44" s="132"/>
      <c r="BU44" s="132"/>
      <c r="BV44" s="132"/>
      <c r="BW44" s="132"/>
      <c r="BX44" s="132"/>
      <c r="BY44" s="132"/>
      <c r="BZ44" s="132"/>
      <c r="CA44" s="132"/>
      <c r="CB44" s="132"/>
      <c r="CC44" s="132"/>
      <c r="CD44" s="132"/>
      <c r="CE44" s="132"/>
      <c r="CF44" s="132"/>
      <c r="CG44" s="132"/>
      <c r="CH44" s="132"/>
      <c r="CI44" s="132"/>
      <c r="CJ44" s="132"/>
      <c r="CK44" s="132"/>
      <c r="CL44" s="132"/>
      <c r="CM44" s="132"/>
      <c r="CN44" s="132"/>
      <c r="CO44" s="132"/>
      <c r="CP44" s="132"/>
      <c r="CQ44" s="132"/>
      <c r="CR44" s="132"/>
      <c r="CS44" s="132"/>
      <c r="CT44" s="132"/>
      <c r="CU44" s="132"/>
      <c r="CV44" s="132"/>
      <c r="CW44" s="132"/>
      <c r="CX44" s="132"/>
      <c r="CY44" s="132"/>
      <c r="CZ44" s="132"/>
      <c r="DA44" s="132"/>
      <c r="DB44" s="132"/>
      <c r="DC44" s="132"/>
      <c r="DD44" s="132"/>
      <c r="DE44" s="132"/>
      <c r="DF44" s="132"/>
      <c r="DG44" s="132"/>
      <c r="DH44" s="132"/>
      <c r="DI44" s="132"/>
      <c r="DJ44" s="263"/>
      <c r="DK44" s="132"/>
      <c r="DL44" s="132"/>
      <c r="DM44" s="132"/>
      <c r="DN44" s="132"/>
      <c r="DO44" s="132"/>
      <c r="DP44" s="132"/>
      <c r="DQ44" s="132"/>
      <c r="DR44" s="132"/>
      <c r="DS44" s="132"/>
      <c r="DT44" s="132"/>
      <c r="DU44" s="132"/>
      <c r="DV44" s="132"/>
      <c r="DW44" s="132"/>
      <c r="DX44" s="132"/>
      <c r="DY44" s="132"/>
      <c r="DZ44" s="132"/>
      <c r="EA44" s="132"/>
      <c r="EB44" s="132"/>
      <c r="EC44" s="132"/>
      <c r="ED44" s="132"/>
      <c r="EE44" s="132"/>
      <c r="EF44" s="132"/>
      <c r="EG44" s="132"/>
      <c r="EH44" s="132"/>
      <c r="EI44" s="132"/>
      <c r="EJ44" s="132"/>
      <c r="EK44" s="132"/>
      <c r="EL44" s="132"/>
      <c r="EM44" s="132"/>
      <c r="EN44" s="132"/>
      <c r="EO44" s="132"/>
      <c r="EP44" s="132"/>
      <c r="EQ44" s="132"/>
      <c r="ER44" s="132"/>
      <c r="ES44" s="132"/>
      <c r="ET44" s="132"/>
      <c r="EU44" s="132"/>
      <c r="EV44" s="132"/>
      <c r="EW44" s="132"/>
      <c r="EX44" s="132"/>
      <c r="EY44" s="132"/>
      <c r="EZ44" s="132"/>
      <c r="FA44" s="132"/>
      <c r="FB44" s="132"/>
      <c r="FC44" s="132"/>
      <c r="FD44" s="132"/>
      <c r="FE44" s="132"/>
      <c r="FF44" s="132"/>
      <c r="FG44" s="132"/>
      <c r="FH44" s="132"/>
      <c r="FI44" s="132"/>
      <c r="FJ44" s="132"/>
      <c r="FK44" s="132"/>
      <c r="FL44" s="132"/>
      <c r="FM44" s="132"/>
      <c r="FN44" s="132"/>
      <c r="FO44" s="132"/>
      <c r="FP44" s="132"/>
      <c r="FQ44" s="132"/>
      <c r="FR44" s="132"/>
      <c r="FS44" s="132"/>
      <c r="FT44" s="132"/>
      <c r="FU44" s="132"/>
      <c r="FV44" s="132"/>
      <c r="FW44" s="132"/>
      <c r="FX44" s="132"/>
      <c r="FY44" s="132"/>
      <c r="FZ44" s="132"/>
      <c r="GA44" s="132"/>
      <c r="GB44" s="132"/>
      <c r="GC44" s="132"/>
      <c r="GD44" s="132"/>
      <c r="GE44" s="132"/>
      <c r="GF44" s="132"/>
      <c r="GG44" s="132"/>
      <c r="GH44" s="132"/>
      <c r="GI44" s="132"/>
      <c r="GJ44" s="132"/>
      <c r="GK44" s="132"/>
      <c r="GL44" s="132"/>
      <c r="GM44" s="132"/>
      <c r="GN44" s="132"/>
      <c r="GO44" s="132"/>
      <c r="GP44" s="132"/>
      <c r="GQ44" s="132"/>
      <c r="GR44" s="132"/>
      <c r="GS44" s="132"/>
      <c r="GT44" s="132"/>
      <c r="GU44" s="132"/>
      <c r="GV44" s="132"/>
      <c r="GW44" s="132"/>
      <c r="GX44" s="132"/>
      <c r="GY44" s="132"/>
      <c r="GZ44" s="132"/>
      <c r="HA44" s="132"/>
      <c r="HB44" s="132"/>
      <c r="HC44" s="132"/>
      <c r="HD44" s="132"/>
      <c r="HE44" s="132"/>
      <c r="HF44" s="132"/>
      <c r="HG44" s="132"/>
      <c r="HH44" s="132"/>
      <c r="HI44" s="132"/>
      <c r="HJ44" s="132"/>
      <c r="HK44" s="132"/>
      <c r="HL44" s="132"/>
      <c r="HM44" s="132"/>
      <c r="HN44" s="132"/>
      <c r="HO44" s="132"/>
      <c r="HP44" s="132"/>
      <c r="HQ44" s="132"/>
      <c r="HR44" s="132"/>
      <c r="HS44" s="132"/>
      <c r="HT44" s="132"/>
      <c r="HU44" s="132"/>
      <c r="HV44" s="132"/>
      <c r="HW44" s="132"/>
      <c r="HX44" s="132"/>
      <c r="HY44" s="132"/>
      <c r="HZ44" s="132"/>
      <c r="IA44" s="132"/>
      <c r="IB44" s="132"/>
      <c r="IC44" s="132"/>
      <c r="ID44" s="132"/>
      <c r="IE44" s="132"/>
      <c r="IF44" s="132"/>
      <c r="IG44" s="132"/>
      <c r="IH44" s="132"/>
      <c r="II44" s="132"/>
      <c r="IJ44" s="132"/>
      <c r="IK44" s="132"/>
      <c r="IL44" s="132"/>
      <c r="IM44" s="132"/>
      <c r="IN44" s="132"/>
      <c r="IO44" s="132"/>
      <c r="IP44" s="132"/>
      <c r="IQ44" s="132"/>
      <c r="IR44" s="132"/>
      <c r="IS44" s="132"/>
      <c r="IT44" s="132"/>
      <c r="IU44" s="132"/>
      <c r="IV44" s="132"/>
      <c r="IW44" s="132"/>
      <c r="IX44" s="132"/>
      <c r="IY44" s="132"/>
      <c r="IZ44" s="132"/>
      <c r="JA44" s="132"/>
      <c r="JB44" s="132"/>
      <c r="JC44" s="132"/>
      <c r="JD44" s="132"/>
      <c r="JE44" s="132"/>
      <c r="JF44" s="132"/>
      <c r="JG44" s="132"/>
      <c r="JH44" s="132"/>
      <c r="JI44" s="132"/>
      <c r="JJ44" s="132"/>
      <c r="JK44" s="132"/>
      <c r="JL44" s="132"/>
      <c r="JM44" s="132"/>
      <c r="JN44" s="132"/>
      <c r="JO44" s="132"/>
      <c r="JP44" s="132"/>
      <c r="JQ44" s="132"/>
      <c r="JR44" s="132"/>
      <c r="JS44" s="132"/>
      <c r="JT44" s="132"/>
      <c r="JU44" s="132"/>
      <c r="JV44" s="132"/>
      <c r="JW44" s="132"/>
      <c r="JX44" s="132"/>
      <c r="JY44" s="132"/>
      <c r="JZ44" s="132"/>
      <c r="KA44" s="132"/>
      <c r="KB44" s="132"/>
      <c r="KC44" s="132"/>
      <c r="KD44" s="132"/>
      <c r="KE44" s="132"/>
      <c r="KF44" s="132"/>
      <c r="KG44" s="132"/>
      <c r="KH44" s="132"/>
      <c r="KI44" s="132"/>
      <c r="KJ44" s="132"/>
      <c r="KK44" s="132"/>
      <c r="KL44" s="132"/>
      <c r="KM44" s="132"/>
      <c r="KN44" s="132"/>
      <c r="KO44" s="132"/>
      <c r="KP44" s="132"/>
      <c r="KQ44" s="132"/>
      <c r="KR44" s="132"/>
      <c r="KS44" s="132"/>
      <c r="KT44" s="132"/>
      <c r="KU44" s="132"/>
      <c r="KV44" s="132"/>
      <c r="KW44" s="132"/>
      <c r="KX44" s="132"/>
      <c r="KY44" s="132"/>
      <c r="KZ44" s="132"/>
      <c r="LA44" s="132"/>
      <c r="LB44" s="132"/>
      <c r="LC44" s="132"/>
      <c r="LD44" s="132"/>
      <c r="LE44" s="132"/>
      <c r="LF44" s="132"/>
      <c r="LG44" s="132"/>
      <c r="LH44" s="132"/>
      <c r="LI44" s="132"/>
      <c r="LJ44" s="132"/>
      <c r="LK44" s="132"/>
      <c r="LL44" s="132"/>
      <c r="LM44" s="132"/>
      <c r="LN44" s="132"/>
      <c r="LO44" s="132"/>
      <c r="LP44" s="132"/>
      <c r="LQ44" s="132"/>
      <c r="LR44" s="132"/>
      <c r="LS44" s="132"/>
      <c r="LT44" s="132"/>
      <c r="LU44" s="132"/>
      <c r="LV44" s="132"/>
      <c r="LW44" s="132"/>
      <c r="LX44" s="132"/>
      <c r="LY44" s="132"/>
      <c r="LZ44" s="132"/>
      <c r="MA44" s="132"/>
      <c r="MB44" s="132"/>
      <c r="MC44" s="132"/>
      <c r="MD44" s="132"/>
      <c r="ME44" s="132"/>
      <c r="MF44" s="132"/>
      <c r="MG44" s="132"/>
      <c r="MH44" s="132"/>
      <c r="MI44" s="132"/>
      <c r="MJ44" s="132"/>
      <c r="MK44" s="132"/>
      <c r="ML44" s="132"/>
      <c r="MM44" s="132"/>
      <c r="MN44" s="132"/>
      <c r="MO44" s="132"/>
      <c r="MP44" s="132"/>
      <c r="MQ44" s="132"/>
      <c r="MR44" s="132"/>
      <c r="MS44" s="132"/>
      <c r="MT44" s="132"/>
      <c r="MU44" s="132"/>
      <c r="MV44" s="132"/>
      <c r="MW44" s="132"/>
      <c r="MX44" s="132"/>
      <c r="MY44" s="132"/>
      <c r="MZ44" s="132"/>
      <c r="NA44" s="132"/>
      <c r="NB44" s="132"/>
      <c r="NC44" s="132"/>
      <c r="ND44" s="132"/>
      <c r="NE44" s="132"/>
      <c r="NF44" s="132"/>
      <c r="NG44" s="132"/>
      <c r="NH44" s="132"/>
      <c r="NI44" s="132"/>
      <c r="NJ44" s="132"/>
      <c r="NK44" s="132"/>
      <c r="NL44" s="132"/>
      <c r="NM44" s="132"/>
      <c r="NN44" s="132"/>
      <c r="NO44" s="132"/>
      <c r="NP44" s="132"/>
      <c r="NQ44" s="132"/>
      <c r="NR44" s="132"/>
      <c r="NS44" s="132"/>
      <c r="NT44" s="132"/>
      <c r="NU44" s="132"/>
      <c r="NV44" s="132"/>
      <c r="NW44" s="132"/>
      <c r="NX44" s="132"/>
      <c r="NY44" s="132"/>
      <c r="NZ44" s="132"/>
      <c r="OA44" s="132"/>
      <c r="OB44" s="132"/>
      <c r="OC44" s="132"/>
      <c r="OD44" s="132"/>
      <c r="OE44" s="132"/>
      <c r="OF44" s="132"/>
      <c r="OG44" s="132"/>
      <c r="OH44" s="132"/>
      <c r="OI44" s="132"/>
      <c r="OJ44" s="132"/>
      <c r="OK44" s="132"/>
      <c r="OL44" s="132"/>
      <c r="OM44" s="132"/>
      <c r="ON44" s="132"/>
      <c r="OO44" s="132"/>
      <c r="OP44" s="132"/>
      <c r="OQ44" s="132"/>
      <c r="OR44" s="132"/>
      <c r="OS44" s="132"/>
      <c r="OT44" s="132"/>
      <c r="OU44" s="132"/>
      <c r="OV44" s="132"/>
      <c r="OW44" s="132"/>
      <c r="OX44" s="132"/>
      <c r="OY44" s="132"/>
      <c r="OZ44" s="132"/>
      <c r="PA44" s="132"/>
      <c r="PB44" s="132"/>
      <c r="PC44" s="132"/>
      <c r="PD44" s="132"/>
      <c r="PE44" s="132"/>
      <c r="PF44" s="132"/>
      <c r="PG44" s="132"/>
      <c r="PH44" s="132"/>
      <c r="PI44" s="132"/>
      <c r="PJ44" s="132"/>
      <c r="PK44" s="132"/>
      <c r="PL44" s="132"/>
      <c r="PM44" s="132"/>
      <c r="PN44" s="132"/>
      <c r="PO44" s="132"/>
      <c r="PP44" s="132"/>
      <c r="PQ44" s="132"/>
      <c r="PR44" s="132"/>
      <c r="PS44" s="132"/>
      <c r="PT44" s="132"/>
      <c r="PU44" s="132"/>
      <c r="PV44" s="132"/>
      <c r="PW44" s="132"/>
      <c r="PX44" s="132"/>
      <c r="PY44" s="132"/>
      <c r="PZ44" s="132"/>
      <c r="QA44" s="132"/>
      <c r="QB44" s="132"/>
      <c r="QC44" s="132"/>
      <c r="QD44" s="132"/>
      <c r="QE44" s="132"/>
      <c r="QF44" s="132"/>
      <c r="QG44" s="132"/>
      <c r="QH44" s="132"/>
      <c r="QI44" s="132"/>
      <c r="QJ44" s="132"/>
      <c r="QK44" s="132"/>
      <c r="QL44" s="132"/>
      <c r="QM44" s="132"/>
      <c r="QN44" s="132"/>
      <c r="QO44" s="132"/>
      <c r="QP44" s="132"/>
      <c r="QQ44" s="132"/>
      <c r="QR44" s="132"/>
      <c r="QS44" s="132"/>
      <c r="QT44" s="132"/>
      <c r="QU44" s="132"/>
      <c r="QV44" s="132"/>
      <c r="QW44" s="132"/>
      <c r="QX44" s="132"/>
      <c r="QY44" s="132"/>
      <c r="QZ44" s="132"/>
      <c r="RA44" s="132"/>
      <c r="RB44" s="132"/>
      <c r="RC44" s="132"/>
      <c r="RD44" s="132"/>
      <c r="RE44" s="132"/>
      <c r="RF44" s="132"/>
      <c r="RG44" s="132"/>
      <c r="RH44" s="132"/>
      <c r="RI44" s="132"/>
      <c r="RJ44" s="132"/>
      <c r="RK44" s="132"/>
      <c r="RL44" s="132"/>
      <c r="RM44" s="132"/>
      <c r="RN44" s="132"/>
      <c r="RO44" s="132"/>
      <c r="RP44" s="132"/>
      <c r="RQ44" s="132"/>
      <c r="RR44" s="132"/>
      <c r="RS44" s="132"/>
      <c r="RT44" s="132"/>
      <c r="RU44" s="132"/>
      <c r="RV44" s="132"/>
      <c r="RW44" s="132"/>
      <c r="RX44" s="132"/>
      <c r="RY44" s="132"/>
      <c r="RZ44" s="132"/>
      <c r="SA44" s="132"/>
      <c r="SB44" s="132"/>
      <c r="SC44" s="132"/>
      <c r="SD44" s="132"/>
      <c r="SE44" s="132"/>
      <c r="SF44" s="132"/>
      <c r="SG44" s="132"/>
      <c r="SH44" s="132"/>
      <c r="SI44" s="132"/>
      <c r="SJ44" s="132"/>
      <c r="SK44" s="132"/>
      <c r="SL44" s="132"/>
      <c r="SM44" s="132"/>
      <c r="SN44" s="132"/>
      <c r="SO44" s="132"/>
      <c r="SP44" s="132"/>
      <c r="SQ44" s="132"/>
      <c r="SR44" s="132"/>
      <c r="SS44" s="132"/>
      <c r="ST44" s="132"/>
      <c r="SU44" s="132"/>
      <c r="SV44" s="132"/>
      <c r="SW44" s="132"/>
      <c r="SX44" s="132"/>
      <c r="SY44" s="132"/>
      <c r="SZ44" s="132"/>
      <c r="TA44" s="132"/>
      <c r="TB44" s="132"/>
      <c r="TC44" s="132"/>
      <c r="TD44" s="132"/>
      <c r="TE44" s="132"/>
      <c r="TF44" s="132"/>
      <c r="TG44" s="132"/>
      <c r="TH44" s="132"/>
      <c r="TI44" s="132"/>
      <c r="TJ44" s="132"/>
      <c r="TK44" s="132"/>
      <c r="TL44" s="132"/>
      <c r="TM44" s="132"/>
      <c r="TN44" s="132"/>
      <c r="TO44" s="132"/>
      <c r="TP44" s="132"/>
      <c r="TQ44" s="132"/>
      <c r="TR44" s="132"/>
      <c r="TS44" s="132"/>
      <c r="TT44" s="132"/>
      <c r="TU44" s="132"/>
      <c r="TV44" s="132"/>
      <c r="TW44" s="132"/>
      <c r="TX44" s="132"/>
      <c r="TY44" s="132"/>
      <c r="TZ44" s="132"/>
      <c r="UA44" s="132"/>
      <c r="UB44" s="132"/>
      <c r="UC44" s="132"/>
      <c r="UD44" s="132"/>
      <c r="UE44" s="132"/>
      <c r="UF44" s="132"/>
      <c r="UG44" s="132"/>
      <c r="UH44" s="132"/>
      <c r="UI44" s="132"/>
      <c r="UJ44" s="132"/>
      <c r="UK44" s="132"/>
      <c r="UL44" s="132"/>
      <c r="UM44" s="132"/>
      <c r="UN44" s="132"/>
      <c r="UO44" s="132"/>
      <c r="UP44" s="132"/>
      <c r="UQ44" s="132"/>
      <c r="UR44" s="132"/>
      <c r="US44" s="132"/>
      <c r="UT44" s="132"/>
      <c r="UU44" s="132"/>
      <c r="UV44" s="132"/>
      <c r="UW44" s="132"/>
      <c r="UX44" s="132"/>
      <c r="UY44" s="132"/>
      <c r="UZ44" s="132"/>
      <c r="VA44" s="132"/>
      <c r="VB44" s="132"/>
      <c r="VC44" s="132"/>
      <c r="VD44" s="132"/>
      <c r="VE44" s="132"/>
      <c r="VF44" s="132"/>
      <c r="VG44" s="132"/>
      <c r="VH44" s="132"/>
      <c r="VI44" s="132"/>
      <c r="VJ44" s="132"/>
      <c r="VK44" s="132"/>
      <c r="VL44" s="132"/>
      <c r="VM44" s="132"/>
      <c r="VN44" s="132"/>
      <c r="VO44" s="132"/>
      <c r="VP44" s="132"/>
      <c r="VQ44" s="132"/>
      <c r="VR44" s="132"/>
      <c r="VS44" s="132"/>
      <c r="VT44" s="132"/>
      <c r="VU44" s="132"/>
      <c r="VV44" s="132"/>
      <c r="VW44" s="132"/>
      <c r="VX44" s="132"/>
      <c r="VY44" s="132"/>
      <c r="VZ44" s="132"/>
      <c r="WA44" s="132"/>
      <c r="WB44" s="132"/>
      <c r="WC44" s="132"/>
      <c r="WD44" s="132"/>
      <c r="WE44" s="132"/>
      <c r="WF44" s="132"/>
      <c r="WG44" s="132"/>
      <c r="WH44" s="132"/>
      <c r="WI44" s="132"/>
      <c r="WJ44" s="132"/>
      <c r="WK44" s="132"/>
      <c r="WL44" s="132"/>
      <c r="WM44" s="132"/>
      <c r="WN44" s="132"/>
      <c r="WO44" s="132"/>
      <c r="WP44" s="132"/>
      <c r="WQ44" s="132"/>
      <c r="WR44" s="132"/>
      <c r="WS44" s="132"/>
      <c r="WT44" s="132"/>
      <c r="WU44" s="132"/>
      <c r="WV44" s="132"/>
      <c r="WW44" s="132"/>
      <c r="WX44" s="132"/>
      <c r="WY44" s="132"/>
      <c r="WZ44" s="132"/>
      <c r="XA44" s="132"/>
      <c r="XB44" s="132"/>
      <c r="XC44" s="132"/>
      <c r="XD44" s="132"/>
      <c r="XE44" s="132"/>
      <c r="XF44" s="132"/>
      <c r="XG44" s="132"/>
      <c r="XH44" s="132"/>
      <c r="XI44" s="132"/>
      <c r="XJ44" s="132"/>
      <c r="XK44" s="132"/>
      <c r="XL44" s="132"/>
      <c r="XM44" s="132"/>
      <c r="XN44" s="132"/>
      <c r="XO44" s="132"/>
      <c r="XP44" s="132"/>
      <c r="XQ44" s="132"/>
      <c r="XR44" s="132"/>
      <c r="XS44" s="132"/>
      <c r="XT44" s="132"/>
      <c r="XU44" s="132"/>
      <c r="XV44" s="132"/>
      <c r="XW44" s="132"/>
      <c r="XX44" s="132"/>
      <c r="XY44" s="132"/>
      <c r="XZ44" s="132"/>
      <c r="YA44" s="132"/>
      <c r="YB44" s="132"/>
      <c r="YC44" s="132"/>
      <c r="YD44" s="132"/>
      <c r="YE44" s="132"/>
      <c r="YF44" s="132"/>
      <c r="YG44" s="132"/>
      <c r="YH44" s="132"/>
      <c r="YI44" s="132"/>
      <c r="YJ44" s="132"/>
      <c r="YK44" s="132"/>
      <c r="YL44" s="132"/>
      <c r="YM44" s="132"/>
      <c r="YN44" s="132"/>
      <c r="YO44" s="132"/>
      <c r="YP44" s="132"/>
      <c r="YQ44" s="132"/>
      <c r="YR44" s="132"/>
      <c r="YS44" s="132"/>
      <c r="YT44" s="132"/>
      <c r="YU44" s="132"/>
      <c r="YV44" s="132"/>
      <c r="YW44" s="132"/>
      <c r="YX44" s="132"/>
      <c r="YY44" s="132"/>
      <c r="YZ44" s="132"/>
      <c r="ZA44" s="132"/>
      <c r="ZB44" s="132"/>
      <c r="ZC44" s="132"/>
      <c r="ZD44" s="132"/>
      <c r="ZE44" s="132"/>
      <c r="ZF44" s="132"/>
      <c r="ZG44" s="132"/>
      <c r="ZH44" s="132"/>
      <c r="ZI44" s="132"/>
      <c r="ZJ44" s="132"/>
      <c r="ZK44" s="132"/>
      <c r="ZL44" s="132"/>
      <c r="ZM44" s="132"/>
      <c r="ZN44" s="132"/>
      <c r="ZO44" s="132"/>
      <c r="ZP44" s="132"/>
      <c r="ZQ44" s="132"/>
      <c r="ZR44" s="132"/>
      <c r="ZS44" s="132"/>
      <c r="ZT44" s="132"/>
      <c r="ZU44" s="132"/>
      <c r="ZV44" s="132"/>
      <c r="ZW44" s="132"/>
      <c r="ZX44" s="132"/>
      <c r="ZY44" s="132"/>
      <c r="ZZ44" s="132"/>
      <c r="AAA44" s="132"/>
      <c r="AAB44" s="132"/>
      <c r="AAC44" s="132"/>
      <c r="AAD44" s="132"/>
      <c r="AAE44" s="132"/>
      <c r="AAF44" s="132"/>
      <c r="AAG44" s="132"/>
      <c r="AAH44" s="132"/>
      <c r="AAI44" s="132"/>
      <c r="AAJ44" s="132"/>
      <c r="AAK44" s="132"/>
      <c r="AAL44" s="132"/>
      <c r="AAM44" s="132"/>
      <c r="AAN44" s="132"/>
      <c r="AAO44" s="132"/>
      <c r="AAP44" s="132"/>
      <c r="AAQ44" s="132"/>
      <c r="AAR44" s="132"/>
      <c r="AAS44" s="132"/>
      <c r="AAT44" s="132"/>
      <c r="AAU44" s="132"/>
      <c r="AAV44" s="132"/>
      <c r="AAW44" s="132"/>
      <c r="AAX44" s="132"/>
    </row>
    <row r="45" spans="1:726" s="129" customFormat="1" ht="84.95" customHeight="1" thickBot="1">
      <c r="A45" s="520">
        <v>41</v>
      </c>
      <c r="B45" s="520"/>
      <c r="C45" s="521" t="s">
        <v>162</v>
      </c>
      <c r="D45" s="521"/>
      <c r="E45" s="522"/>
      <c r="F45" s="522"/>
      <c r="G45" s="522"/>
      <c r="H45" s="523"/>
      <c r="I45" s="520"/>
      <c r="J45" s="521"/>
      <c r="K45" s="524"/>
      <c r="L45" s="521" t="s">
        <v>268</v>
      </c>
      <c r="M45" s="521" t="s">
        <v>369</v>
      </c>
      <c r="N45" s="521" t="s">
        <v>367</v>
      </c>
      <c r="O45" s="521" t="s">
        <v>367</v>
      </c>
      <c r="P45" s="521" t="s">
        <v>368</v>
      </c>
      <c r="Q45" s="521" t="s">
        <v>368</v>
      </c>
      <c r="R45" s="525"/>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263"/>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c r="CX45" s="132"/>
      <c r="CY45" s="132"/>
      <c r="CZ45" s="132"/>
      <c r="DA45" s="132"/>
      <c r="DB45" s="132"/>
      <c r="DC45" s="132"/>
      <c r="DD45" s="132"/>
      <c r="DE45" s="132"/>
      <c r="DF45" s="132"/>
      <c r="DG45" s="132"/>
      <c r="DH45" s="132"/>
      <c r="DI45" s="132"/>
      <c r="DJ45" s="263"/>
      <c r="DK45" s="132"/>
      <c r="DL45" s="132"/>
      <c r="DM45" s="132"/>
      <c r="DN45" s="132"/>
      <c r="DO45" s="132"/>
      <c r="DP45" s="132"/>
      <c r="DQ45" s="132"/>
      <c r="DR45" s="132"/>
      <c r="DS45" s="132"/>
      <c r="DT45" s="132"/>
      <c r="DU45" s="132"/>
      <c r="DV45" s="132"/>
      <c r="DW45" s="132"/>
      <c r="DX45" s="132"/>
      <c r="DY45" s="132"/>
      <c r="DZ45" s="132"/>
      <c r="EA45" s="132"/>
      <c r="EB45" s="132"/>
      <c r="EC45" s="132"/>
      <c r="ED45" s="132"/>
      <c r="EE45" s="132"/>
      <c r="EF45" s="132"/>
      <c r="EG45" s="132"/>
      <c r="EH45" s="132"/>
      <c r="EI45" s="132"/>
      <c r="EJ45" s="132"/>
      <c r="EK45" s="132"/>
      <c r="EL45" s="132"/>
      <c r="EM45" s="132"/>
      <c r="EN45" s="132"/>
      <c r="EO45" s="132"/>
      <c r="EP45" s="132"/>
      <c r="EQ45" s="132"/>
      <c r="ER45" s="132"/>
      <c r="ES45" s="132"/>
      <c r="ET45" s="132"/>
      <c r="EU45" s="132"/>
      <c r="EV45" s="132"/>
      <c r="EW45" s="132"/>
      <c r="EX45" s="132"/>
      <c r="EY45" s="132"/>
      <c r="EZ45" s="132"/>
      <c r="FA45" s="132"/>
      <c r="FB45" s="132"/>
      <c r="FC45" s="132"/>
      <c r="FD45" s="132"/>
      <c r="FE45" s="132"/>
      <c r="FF45" s="132"/>
      <c r="FG45" s="132"/>
      <c r="FH45" s="132"/>
      <c r="FI45" s="132"/>
      <c r="FJ45" s="132"/>
      <c r="FK45" s="132"/>
      <c r="FL45" s="132"/>
      <c r="FM45" s="132"/>
      <c r="FN45" s="132"/>
      <c r="FO45" s="132"/>
      <c r="FP45" s="132"/>
      <c r="FQ45" s="132"/>
      <c r="FR45" s="132"/>
      <c r="FS45" s="132"/>
      <c r="FT45" s="132"/>
      <c r="FU45" s="132"/>
      <c r="FV45" s="132"/>
      <c r="FW45" s="132"/>
      <c r="FX45" s="132"/>
      <c r="FY45" s="132"/>
      <c r="FZ45" s="132"/>
      <c r="GA45" s="132"/>
      <c r="GB45" s="132"/>
      <c r="GC45" s="132"/>
      <c r="GD45" s="132"/>
      <c r="GE45" s="132"/>
      <c r="GF45" s="132"/>
      <c r="GG45" s="132"/>
      <c r="GH45" s="132"/>
      <c r="GI45" s="132"/>
      <c r="GJ45" s="132"/>
      <c r="GK45" s="132"/>
      <c r="GL45" s="132"/>
      <c r="GM45" s="132"/>
      <c r="GN45" s="132"/>
      <c r="GO45" s="132"/>
      <c r="GP45" s="132"/>
      <c r="GQ45" s="132"/>
      <c r="GR45" s="132"/>
      <c r="GS45" s="132"/>
      <c r="GT45" s="132"/>
      <c r="GU45" s="132"/>
      <c r="GV45" s="132"/>
      <c r="GW45" s="132"/>
      <c r="GX45" s="132"/>
      <c r="GY45" s="132"/>
      <c r="GZ45" s="132"/>
      <c r="HA45" s="132"/>
      <c r="HB45" s="132"/>
      <c r="HC45" s="132"/>
      <c r="HD45" s="132"/>
      <c r="HE45" s="132"/>
      <c r="HF45" s="132"/>
      <c r="HG45" s="132"/>
      <c r="HH45" s="132"/>
      <c r="HI45" s="132"/>
      <c r="HJ45" s="132"/>
      <c r="HK45" s="132"/>
      <c r="HL45" s="132"/>
      <c r="HM45" s="132"/>
      <c r="HN45" s="132"/>
      <c r="HO45" s="132"/>
      <c r="HP45" s="132"/>
      <c r="HQ45" s="132"/>
      <c r="HR45" s="132"/>
      <c r="HS45" s="132"/>
      <c r="HT45" s="132"/>
      <c r="HU45" s="132"/>
      <c r="HV45" s="132"/>
      <c r="HW45" s="132"/>
      <c r="HX45" s="132"/>
      <c r="HY45" s="132"/>
      <c r="HZ45" s="132"/>
      <c r="IA45" s="132"/>
      <c r="IB45" s="132"/>
      <c r="IC45" s="132"/>
      <c r="ID45" s="132"/>
      <c r="IE45" s="132"/>
      <c r="IF45" s="132"/>
      <c r="IG45" s="132"/>
      <c r="IH45" s="132"/>
      <c r="II45" s="132"/>
      <c r="IJ45" s="132"/>
      <c r="IK45" s="132"/>
      <c r="IL45" s="132"/>
      <c r="IM45" s="132"/>
      <c r="IN45" s="132"/>
      <c r="IO45" s="132"/>
      <c r="IP45" s="132"/>
      <c r="IQ45" s="132"/>
      <c r="IR45" s="132"/>
      <c r="IS45" s="132"/>
      <c r="IT45" s="132"/>
      <c r="IU45" s="132"/>
      <c r="IV45" s="132"/>
      <c r="IW45" s="132"/>
      <c r="IX45" s="132"/>
      <c r="IY45" s="132"/>
      <c r="IZ45" s="132"/>
      <c r="JA45" s="132"/>
      <c r="JB45" s="132"/>
      <c r="JC45" s="132"/>
      <c r="JD45" s="132"/>
      <c r="JE45" s="132"/>
      <c r="JF45" s="132"/>
      <c r="JG45" s="132"/>
      <c r="JH45" s="132"/>
      <c r="JI45" s="132"/>
      <c r="JJ45" s="132"/>
      <c r="JK45" s="132"/>
      <c r="JL45" s="132"/>
      <c r="JM45" s="132"/>
      <c r="JN45" s="132"/>
      <c r="JO45" s="132"/>
      <c r="JP45" s="132"/>
      <c r="JQ45" s="132"/>
      <c r="JR45" s="132"/>
      <c r="JS45" s="132"/>
      <c r="JT45" s="132"/>
      <c r="JU45" s="132"/>
      <c r="JV45" s="132"/>
      <c r="JW45" s="132"/>
      <c r="JX45" s="132"/>
      <c r="JY45" s="132"/>
      <c r="JZ45" s="132"/>
      <c r="KA45" s="132"/>
      <c r="KB45" s="132"/>
      <c r="KC45" s="132"/>
      <c r="KD45" s="132"/>
      <c r="KE45" s="132"/>
      <c r="KF45" s="132"/>
      <c r="KG45" s="132"/>
      <c r="KH45" s="132"/>
      <c r="KI45" s="132"/>
      <c r="KJ45" s="132"/>
      <c r="KK45" s="132"/>
      <c r="KL45" s="132"/>
      <c r="KM45" s="132"/>
      <c r="KN45" s="132"/>
      <c r="KO45" s="132"/>
      <c r="KP45" s="132"/>
      <c r="KQ45" s="132"/>
      <c r="KR45" s="132"/>
      <c r="KS45" s="132"/>
      <c r="KT45" s="132"/>
      <c r="KU45" s="132"/>
      <c r="KV45" s="132"/>
      <c r="KW45" s="132"/>
      <c r="KX45" s="132"/>
      <c r="KY45" s="132"/>
      <c r="KZ45" s="132"/>
      <c r="LA45" s="132"/>
      <c r="LB45" s="132"/>
      <c r="LC45" s="132"/>
      <c r="LD45" s="132"/>
      <c r="LE45" s="132"/>
      <c r="LF45" s="132"/>
      <c r="LG45" s="132"/>
      <c r="LH45" s="132"/>
      <c r="LI45" s="132"/>
      <c r="LJ45" s="132"/>
      <c r="LK45" s="132"/>
      <c r="LL45" s="132"/>
      <c r="LM45" s="132"/>
      <c r="LN45" s="132"/>
      <c r="LO45" s="132"/>
      <c r="LP45" s="132"/>
      <c r="LQ45" s="132"/>
      <c r="LR45" s="132"/>
      <c r="LS45" s="132"/>
      <c r="LT45" s="132"/>
      <c r="LU45" s="132"/>
      <c r="LV45" s="132"/>
      <c r="LW45" s="132"/>
      <c r="LX45" s="132"/>
      <c r="LY45" s="132"/>
      <c r="LZ45" s="132"/>
      <c r="MA45" s="132"/>
      <c r="MB45" s="132"/>
      <c r="MC45" s="132"/>
      <c r="MD45" s="132"/>
      <c r="ME45" s="132"/>
      <c r="MF45" s="132"/>
      <c r="MG45" s="132"/>
      <c r="MH45" s="132"/>
      <c r="MI45" s="132"/>
      <c r="MJ45" s="132"/>
      <c r="MK45" s="132"/>
      <c r="ML45" s="132"/>
      <c r="MM45" s="132"/>
      <c r="MN45" s="132"/>
      <c r="MO45" s="132"/>
      <c r="MP45" s="132"/>
      <c r="MQ45" s="132"/>
      <c r="MR45" s="132"/>
      <c r="MS45" s="132"/>
      <c r="MT45" s="132"/>
      <c r="MU45" s="132"/>
      <c r="MV45" s="132"/>
      <c r="MW45" s="132"/>
      <c r="MX45" s="132"/>
      <c r="MY45" s="132"/>
      <c r="MZ45" s="132"/>
      <c r="NA45" s="132"/>
      <c r="NB45" s="132"/>
      <c r="NC45" s="132"/>
      <c r="ND45" s="132"/>
      <c r="NE45" s="132"/>
      <c r="NF45" s="132"/>
      <c r="NG45" s="132"/>
      <c r="NH45" s="132"/>
      <c r="NI45" s="132"/>
      <c r="NJ45" s="132"/>
      <c r="NK45" s="132"/>
      <c r="NL45" s="132"/>
      <c r="NM45" s="132"/>
      <c r="NN45" s="132"/>
      <c r="NO45" s="132"/>
      <c r="NP45" s="132"/>
      <c r="NQ45" s="132"/>
      <c r="NR45" s="132"/>
      <c r="NS45" s="132"/>
      <c r="NT45" s="132"/>
      <c r="NU45" s="132"/>
      <c r="NV45" s="132"/>
      <c r="NW45" s="132"/>
      <c r="NX45" s="132"/>
      <c r="NY45" s="132"/>
      <c r="NZ45" s="132"/>
      <c r="OA45" s="132"/>
      <c r="OB45" s="132"/>
      <c r="OC45" s="132"/>
      <c r="OD45" s="132"/>
      <c r="OE45" s="132"/>
      <c r="OF45" s="132"/>
      <c r="OG45" s="132"/>
      <c r="OH45" s="132"/>
      <c r="OI45" s="132"/>
      <c r="OJ45" s="132"/>
      <c r="OK45" s="132"/>
      <c r="OL45" s="132"/>
      <c r="OM45" s="132"/>
      <c r="ON45" s="132"/>
      <c r="OO45" s="132"/>
      <c r="OP45" s="132"/>
      <c r="OQ45" s="132"/>
      <c r="OR45" s="132"/>
      <c r="OS45" s="132"/>
      <c r="OT45" s="132"/>
      <c r="OU45" s="132"/>
      <c r="OV45" s="132"/>
      <c r="OW45" s="132"/>
      <c r="OX45" s="132"/>
      <c r="OY45" s="132"/>
      <c r="OZ45" s="132"/>
      <c r="PA45" s="132"/>
      <c r="PB45" s="132"/>
      <c r="PC45" s="132"/>
      <c r="PD45" s="132"/>
      <c r="PE45" s="132"/>
      <c r="PF45" s="132"/>
      <c r="PG45" s="132"/>
      <c r="PH45" s="132"/>
      <c r="PI45" s="132"/>
      <c r="PJ45" s="132"/>
      <c r="PK45" s="132"/>
      <c r="PL45" s="132"/>
      <c r="PM45" s="132"/>
      <c r="PN45" s="132"/>
      <c r="PO45" s="132"/>
      <c r="PP45" s="132"/>
      <c r="PQ45" s="132"/>
      <c r="PR45" s="132"/>
      <c r="PS45" s="132"/>
      <c r="PT45" s="132"/>
      <c r="PU45" s="132"/>
      <c r="PV45" s="132"/>
      <c r="PW45" s="132"/>
      <c r="PX45" s="132"/>
      <c r="PY45" s="132"/>
      <c r="PZ45" s="132"/>
      <c r="QA45" s="132"/>
      <c r="QB45" s="132"/>
      <c r="QC45" s="132"/>
      <c r="QD45" s="132"/>
      <c r="QE45" s="132"/>
      <c r="QF45" s="132"/>
      <c r="QG45" s="132"/>
      <c r="QH45" s="132"/>
      <c r="QI45" s="132"/>
      <c r="QJ45" s="132"/>
      <c r="QK45" s="132"/>
      <c r="QL45" s="132"/>
      <c r="QM45" s="132"/>
      <c r="QN45" s="132"/>
      <c r="QO45" s="132"/>
      <c r="QP45" s="132"/>
      <c r="QQ45" s="132"/>
      <c r="QR45" s="132"/>
      <c r="QS45" s="132"/>
      <c r="QT45" s="132"/>
      <c r="QU45" s="132"/>
      <c r="QV45" s="132"/>
      <c r="QW45" s="132"/>
      <c r="QX45" s="132"/>
      <c r="QY45" s="132"/>
      <c r="QZ45" s="132"/>
      <c r="RA45" s="132"/>
      <c r="RB45" s="132"/>
      <c r="RC45" s="132"/>
      <c r="RD45" s="132"/>
      <c r="RE45" s="132"/>
      <c r="RF45" s="132"/>
      <c r="RG45" s="132"/>
      <c r="RH45" s="132"/>
      <c r="RI45" s="132"/>
      <c r="RJ45" s="132"/>
      <c r="RK45" s="132"/>
      <c r="RL45" s="132"/>
      <c r="RM45" s="132"/>
      <c r="RN45" s="132"/>
      <c r="RO45" s="132"/>
      <c r="RP45" s="132"/>
      <c r="RQ45" s="132"/>
      <c r="RR45" s="132"/>
      <c r="RS45" s="132"/>
      <c r="RT45" s="132"/>
      <c r="RU45" s="132"/>
      <c r="RV45" s="132"/>
      <c r="RW45" s="132"/>
      <c r="RX45" s="132"/>
      <c r="RY45" s="132"/>
      <c r="RZ45" s="132"/>
      <c r="SA45" s="132"/>
      <c r="SB45" s="132"/>
      <c r="SC45" s="132"/>
      <c r="SD45" s="132"/>
      <c r="SE45" s="132"/>
      <c r="SF45" s="132"/>
      <c r="SG45" s="132"/>
      <c r="SH45" s="132"/>
      <c r="SI45" s="132"/>
      <c r="SJ45" s="132"/>
      <c r="SK45" s="132"/>
      <c r="SL45" s="132"/>
      <c r="SM45" s="132"/>
      <c r="SN45" s="132"/>
      <c r="SO45" s="132"/>
      <c r="SP45" s="132"/>
      <c r="SQ45" s="132"/>
      <c r="SR45" s="132"/>
      <c r="SS45" s="132"/>
      <c r="ST45" s="132"/>
      <c r="SU45" s="132"/>
      <c r="SV45" s="132"/>
      <c r="SW45" s="132"/>
      <c r="SX45" s="132"/>
      <c r="SY45" s="132"/>
      <c r="SZ45" s="132"/>
      <c r="TA45" s="132"/>
      <c r="TB45" s="132"/>
      <c r="TC45" s="132"/>
      <c r="TD45" s="132"/>
      <c r="TE45" s="132"/>
      <c r="TF45" s="132"/>
      <c r="TG45" s="132"/>
      <c r="TH45" s="132"/>
      <c r="TI45" s="132"/>
      <c r="TJ45" s="132"/>
      <c r="TK45" s="132"/>
      <c r="TL45" s="132"/>
      <c r="TM45" s="132"/>
      <c r="TN45" s="132"/>
      <c r="TO45" s="132"/>
      <c r="TP45" s="132"/>
      <c r="TQ45" s="132"/>
      <c r="TR45" s="132"/>
      <c r="TS45" s="132"/>
      <c r="TT45" s="132"/>
      <c r="TU45" s="132"/>
      <c r="TV45" s="132"/>
      <c r="TW45" s="132"/>
      <c r="TX45" s="132"/>
      <c r="TY45" s="132"/>
      <c r="TZ45" s="132"/>
      <c r="UA45" s="132"/>
      <c r="UB45" s="132"/>
      <c r="UC45" s="132"/>
      <c r="UD45" s="132"/>
      <c r="UE45" s="132"/>
      <c r="UF45" s="132"/>
      <c r="UG45" s="132"/>
      <c r="UH45" s="132"/>
      <c r="UI45" s="132"/>
      <c r="UJ45" s="132"/>
      <c r="UK45" s="132"/>
      <c r="UL45" s="132"/>
      <c r="UM45" s="132"/>
      <c r="UN45" s="132"/>
      <c r="UO45" s="132"/>
      <c r="UP45" s="132"/>
      <c r="UQ45" s="132"/>
      <c r="UR45" s="132"/>
      <c r="US45" s="132"/>
      <c r="UT45" s="132"/>
      <c r="UU45" s="132"/>
      <c r="UV45" s="132"/>
      <c r="UW45" s="132"/>
      <c r="UX45" s="132"/>
      <c r="UY45" s="132"/>
      <c r="UZ45" s="132"/>
      <c r="VA45" s="132"/>
      <c r="VB45" s="132"/>
      <c r="VC45" s="132"/>
      <c r="VD45" s="132"/>
      <c r="VE45" s="132"/>
      <c r="VF45" s="132"/>
      <c r="VG45" s="132"/>
      <c r="VH45" s="132"/>
      <c r="VI45" s="132"/>
      <c r="VJ45" s="132"/>
      <c r="VK45" s="132"/>
      <c r="VL45" s="132"/>
      <c r="VM45" s="132"/>
      <c r="VN45" s="132"/>
      <c r="VO45" s="132"/>
      <c r="VP45" s="132"/>
      <c r="VQ45" s="132"/>
      <c r="VR45" s="132"/>
      <c r="VS45" s="132"/>
      <c r="VT45" s="132"/>
      <c r="VU45" s="132"/>
      <c r="VV45" s="132"/>
      <c r="VW45" s="132"/>
      <c r="VX45" s="132"/>
      <c r="VY45" s="132"/>
      <c r="VZ45" s="132"/>
      <c r="WA45" s="132"/>
      <c r="WB45" s="132"/>
      <c r="WC45" s="132"/>
      <c r="WD45" s="132"/>
      <c r="WE45" s="132"/>
      <c r="WF45" s="132"/>
      <c r="WG45" s="132"/>
      <c r="WH45" s="132"/>
      <c r="WI45" s="132"/>
      <c r="WJ45" s="132"/>
      <c r="WK45" s="132"/>
      <c r="WL45" s="132"/>
      <c r="WM45" s="132"/>
      <c r="WN45" s="132"/>
      <c r="WO45" s="132"/>
      <c r="WP45" s="132"/>
      <c r="WQ45" s="132"/>
      <c r="WR45" s="132"/>
      <c r="WS45" s="132"/>
      <c r="WT45" s="132"/>
      <c r="WU45" s="132"/>
      <c r="WV45" s="132"/>
      <c r="WW45" s="132"/>
      <c r="WX45" s="132"/>
      <c r="WY45" s="132"/>
      <c r="WZ45" s="132"/>
      <c r="XA45" s="132"/>
      <c r="XB45" s="132"/>
      <c r="XC45" s="132"/>
      <c r="XD45" s="132"/>
      <c r="XE45" s="132"/>
      <c r="XF45" s="132"/>
      <c r="XG45" s="132"/>
      <c r="XH45" s="132"/>
      <c r="XI45" s="132"/>
      <c r="XJ45" s="132"/>
      <c r="XK45" s="132"/>
      <c r="XL45" s="132"/>
      <c r="XM45" s="132"/>
      <c r="XN45" s="132"/>
      <c r="XO45" s="132"/>
      <c r="XP45" s="132"/>
      <c r="XQ45" s="132"/>
      <c r="XR45" s="132"/>
      <c r="XS45" s="132"/>
      <c r="XT45" s="132"/>
      <c r="XU45" s="132"/>
      <c r="XV45" s="132"/>
      <c r="XW45" s="132"/>
      <c r="XX45" s="132"/>
      <c r="XY45" s="132"/>
      <c r="XZ45" s="132"/>
      <c r="YA45" s="132"/>
      <c r="YB45" s="132"/>
      <c r="YC45" s="132"/>
      <c r="YD45" s="132"/>
      <c r="YE45" s="132"/>
      <c r="YF45" s="132"/>
      <c r="YG45" s="132"/>
      <c r="YH45" s="132"/>
      <c r="YI45" s="132"/>
      <c r="YJ45" s="132"/>
      <c r="YK45" s="132"/>
      <c r="YL45" s="132"/>
      <c r="YM45" s="132"/>
      <c r="YN45" s="132"/>
      <c r="YO45" s="132"/>
      <c r="YP45" s="132"/>
      <c r="YQ45" s="132"/>
      <c r="YR45" s="132"/>
      <c r="YS45" s="132"/>
      <c r="YT45" s="132"/>
      <c r="YU45" s="132"/>
      <c r="YV45" s="132"/>
      <c r="YW45" s="132"/>
      <c r="YX45" s="132"/>
      <c r="YY45" s="132"/>
      <c r="YZ45" s="132"/>
      <c r="ZA45" s="132"/>
      <c r="ZB45" s="132"/>
      <c r="ZC45" s="132"/>
      <c r="ZD45" s="132"/>
      <c r="ZE45" s="132"/>
      <c r="ZF45" s="132"/>
      <c r="ZG45" s="132"/>
      <c r="ZH45" s="132"/>
      <c r="ZI45" s="132"/>
      <c r="ZJ45" s="132"/>
      <c r="ZK45" s="132"/>
      <c r="ZL45" s="132"/>
      <c r="ZM45" s="132"/>
      <c r="ZN45" s="132"/>
      <c r="ZO45" s="132"/>
      <c r="ZP45" s="132"/>
      <c r="ZQ45" s="132"/>
      <c r="ZR45" s="132"/>
      <c r="ZS45" s="132"/>
      <c r="ZT45" s="132"/>
      <c r="ZU45" s="132"/>
      <c r="ZV45" s="132"/>
      <c r="ZW45" s="132"/>
      <c r="ZX45" s="132"/>
      <c r="ZY45" s="132"/>
      <c r="ZZ45" s="132"/>
      <c r="AAA45" s="132"/>
      <c r="AAB45" s="132"/>
      <c r="AAC45" s="132"/>
      <c r="AAD45" s="132"/>
      <c r="AAE45" s="132"/>
      <c r="AAF45" s="132"/>
      <c r="AAG45" s="132"/>
      <c r="AAH45" s="132"/>
      <c r="AAI45" s="132"/>
      <c r="AAJ45" s="132"/>
      <c r="AAK45" s="132"/>
      <c r="AAL45" s="132"/>
      <c r="AAM45" s="132"/>
      <c r="AAN45" s="132"/>
      <c r="AAO45" s="132"/>
      <c r="AAP45" s="132"/>
      <c r="AAQ45" s="132"/>
      <c r="AAR45" s="132"/>
      <c r="AAS45" s="132"/>
      <c r="AAT45" s="132"/>
      <c r="AAU45" s="132"/>
      <c r="AAV45" s="132"/>
      <c r="AAW45" s="132"/>
      <c r="AAX45" s="132"/>
    </row>
    <row r="46" spans="1:726" s="1" customFormat="1" ht="84.95" customHeight="1" thickBot="1">
      <c r="A46" s="520">
        <v>42</v>
      </c>
      <c r="B46" s="520"/>
      <c r="C46" s="521" t="s">
        <v>162</v>
      </c>
      <c r="D46" s="521"/>
      <c r="E46" s="522"/>
      <c r="F46" s="522"/>
      <c r="G46" s="522"/>
      <c r="H46" s="523"/>
      <c r="I46" s="520"/>
      <c r="J46" s="521"/>
      <c r="K46" s="524"/>
      <c r="L46" s="521" t="s">
        <v>268</v>
      </c>
      <c r="M46" s="521" t="s">
        <v>369</v>
      </c>
      <c r="N46" s="521" t="s">
        <v>367</v>
      </c>
      <c r="O46" s="521" t="s">
        <v>367</v>
      </c>
      <c r="P46" s="521" t="s">
        <v>368</v>
      </c>
      <c r="Q46" s="521" t="s">
        <v>368</v>
      </c>
      <c r="R46" s="525"/>
      <c r="S46" s="132"/>
      <c r="T46" s="132"/>
      <c r="U46" s="132"/>
      <c r="V46" s="132"/>
      <c r="W46" s="132"/>
      <c r="X46" s="132"/>
      <c r="Y46" s="132"/>
      <c r="Z46" s="132"/>
      <c r="AA46" s="132"/>
      <c r="AB46" s="132"/>
      <c r="AC46" s="132"/>
      <c r="AD46" s="132"/>
      <c r="AE46" s="132"/>
      <c r="AF46" s="132"/>
      <c r="AG46" s="132"/>
      <c r="AH46" s="132"/>
      <c r="AI46" s="132"/>
      <c r="AJ46" s="132"/>
      <c r="AK46" s="132"/>
      <c r="AL46" s="132"/>
      <c r="AM46" s="132"/>
      <c r="AN46" s="132"/>
      <c r="AO46" s="132"/>
      <c r="AP46" s="132"/>
      <c r="AQ46" s="132"/>
      <c r="AR46" s="132"/>
      <c r="AS46" s="132"/>
      <c r="AT46" s="132"/>
      <c r="AU46" s="132"/>
      <c r="AV46" s="132"/>
      <c r="AW46" s="132"/>
      <c r="AX46" s="132"/>
      <c r="AY46" s="132"/>
      <c r="AZ46" s="132"/>
      <c r="BA46" s="132"/>
      <c r="BB46" s="132"/>
      <c r="BC46" s="132"/>
      <c r="BD46" s="132"/>
      <c r="BE46" s="132"/>
      <c r="BF46" s="132"/>
      <c r="BG46" s="132"/>
      <c r="BH46" s="132"/>
      <c r="BI46" s="132"/>
      <c r="BJ46" s="263"/>
      <c r="BK46" s="132"/>
      <c r="BL46" s="132"/>
      <c r="BM46" s="132"/>
      <c r="BN46" s="132"/>
      <c r="BO46" s="132"/>
      <c r="BP46" s="132"/>
      <c r="BQ46" s="132"/>
      <c r="BR46" s="132"/>
      <c r="BS46" s="132"/>
      <c r="BT46" s="132"/>
      <c r="BU46" s="132"/>
      <c r="BV46" s="132"/>
      <c r="BW46" s="132"/>
      <c r="BX46" s="132"/>
      <c r="BY46" s="132"/>
      <c r="BZ46" s="132"/>
      <c r="CA46" s="132"/>
      <c r="CB46" s="132"/>
      <c r="CC46" s="132"/>
      <c r="CD46" s="132"/>
      <c r="CE46" s="132"/>
      <c r="CF46" s="132"/>
      <c r="CG46" s="132"/>
      <c r="CH46" s="132"/>
      <c r="CI46" s="132"/>
      <c r="CJ46" s="132"/>
      <c r="CK46" s="132"/>
      <c r="CL46" s="132"/>
      <c r="CM46" s="132"/>
      <c r="CN46" s="132"/>
      <c r="CO46" s="132"/>
      <c r="CP46" s="132"/>
      <c r="CQ46" s="132"/>
      <c r="CR46" s="132"/>
      <c r="CS46" s="132"/>
      <c r="CT46" s="132"/>
      <c r="CU46" s="132"/>
      <c r="CV46" s="132"/>
      <c r="CW46" s="132"/>
      <c r="CX46" s="132"/>
      <c r="CY46" s="132"/>
      <c r="CZ46" s="132"/>
      <c r="DA46" s="132"/>
      <c r="DB46" s="132"/>
      <c r="DC46" s="132"/>
      <c r="DD46" s="132"/>
      <c r="DE46" s="132"/>
      <c r="DF46" s="132"/>
      <c r="DG46" s="132"/>
      <c r="DH46" s="132"/>
      <c r="DI46" s="132"/>
      <c r="DJ46" s="263"/>
      <c r="DK46" s="132"/>
      <c r="DL46" s="132"/>
      <c r="DM46" s="132"/>
      <c r="DN46" s="132"/>
      <c r="DO46" s="132"/>
      <c r="DP46" s="132"/>
      <c r="DQ46" s="132"/>
      <c r="DR46" s="132"/>
      <c r="DS46" s="132"/>
      <c r="DT46" s="132"/>
      <c r="DU46" s="132"/>
      <c r="DV46" s="132"/>
      <c r="DW46" s="132"/>
      <c r="DX46" s="132"/>
      <c r="DY46" s="132"/>
      <c r="DZ46" s="132"/>
      <c r="EA46" s="132"/>
      <c r="EB46" s="132"/>
      <c r="EC46" s="132"/>
      <c r="ED46" s="132"/>
      <c r="EE46" s="132"/>
      <c r="EF46" s="132"/>
      <c r="EG46" s="132"/>
      <c r="EH46" s="132"/>
      <c r="EI46" s="132"/>
      <c r="EJ46" s="132"/>
      <c r="EK46" s="132"/>
      <c r="EL46" s="132"/>
      <c r="EM46" s="132"/>
      <c r="EN46" s="132"/>
      <c r="EO46" s="132"/>
      <c r="EP46" s="132"/>
      <c r="EQ46" s="132"/>
      <c r="ER46" s="132"/>
      <c r="ES46" s="132"/>
      <c r="ET46" s="132"/>
      <c r="EU46" s="132"/>
      <c r="EV46" s="132"/>
      <c r="EW46" s="132"/>
      <c r="EX46" s="132"/>
      <c r="EY46" s="132"/>
      <c r="EZ46" s="132"/>
      <c r="FA46" s="132"/>
      <c r="FB46" s="132"/>
      <c r="FC46" s="132"/>
      <c r="FD46" s="132"/>
      <c r="FE46" s="132"/>
      <c r="FF46" s="132"/>
      <c r="FG46" s="132"/>
      <c r="FH46" s="132"/>
      <c r="FI46" s="132"/>
      <c r="FJ46" s="132"/>
      <c r="FK46" s="132"/>
      <c r="FL46" s="132"/>
      <c r="FM46" s="132"/>
      <c r="FN46" s="132"/>
      <c r="FO46" s="132"/>
      <c r="FP46" s="132"/>
      <c r="FQ46" s="132"/>
      <c r="FR46" s="132"/>
      <c r="FS46" s="132"/>
      <c r="FT46" s="132"/>
      <c r="FU46" s="132"/>
      <c r="FV46" s="132"/>
      <c r="FW46" s="132"/>
      <c r="FX46" s="132"/>
      <c r="FY46" s="132"/>
      <c r="FZ46" s="132"/>
      <c r="GA46" s="132"/>
      <c r="GB46" s="132"/>
      <c r="GC46" s="132"/>
      <c r="GD46" s="132"/>
      <c r="GE46" s="132"/>
      <c r="GF46" s="132"/>
      <c r="GG46" s="132"/>
      <c r="GH46" s="132"/>
      <c r="GI46" s="132"/>
      <c r="GJ46" s="132"/>
      <c r="GK46" s="132"/>
      <c r="GL46" s="132"/>
      <c r="GM46" s="132"/>
      <c r="GN46" s="132"/>
      <c r="GO46" s="132"/>
      <c r="GP46" s="132"/>
      <c r="GQ46" s="132"/>
      <c r="GR46" s="132"/>
      <c r="GS46" s="132"/>
      <c r="GT46" s="132"/>
      <c r="GU46" s="132"/>
      <c r="GV46" s="132"/>
      <c r="GW46" s="132"/>
      <c r="GX46" s="132"/>
      <c r="GY46" s="132"/>
      <c r="GZ46" s="132"/>
      <c r="HA46" s="132"/>
      <c r="HB46" s="132"/>
      <c r="HC46" s="132"/>
      <c r="HD46" s="132"/>
      <c r="HE46" s="132"/>
      <c r="HF46" s="132"/>
      <c r="HG46" s="132"/>
      <c r="HH46" s="132"/>
      <c r="HI46" s="132"/>
      <c r="HJ46" s="132"/>
      <c r="HK46" s="132"/>
      <c r="HL46" s="132"/>
      <c r="HM46" s="132"/>
      <c r="HN46" s="132"/>
      <c r="HO46" s="132"/>
      <c r="HP46" s="132"/>
      <c r="HQ46" s="132"/>
      <c r="HR46" s="132"/>
      <c r="HS46" s="132"/>
      <c r="HT46" s="132"/>
      <c r="HU46" s="132"/>
      <c r="HV46" s="132"/>
      <c r="HW46" s="132"/>
      <c r="HX46" s="132"/>
      <c r="HY46" s="132"/>
      <c r="HZ46" s="132"/>
      <c r="IA46" s="132"/>
      <c r="IB46" s="132"/>
      <c r="IC46" s="132"/>
      <c r="ID46" s="132"/>
      <c r="IE46" s="132"/>
      <c r="IF46" s="132"/>
      <c r="IG46" s="132"/>
      <c r="IH46" s="132"/>
      <c r="II46" s="132"/>
      <c r="IJ46" s="132"/>
      <c r="IK46" s="132"/>
      <c r="IL46" s="132"/>
      <c r="IM46" s="132"/>
      <c r="IN46" s="132"/>
      <c r="IO46" s="132"/>
      <c r="IP46" s="132"/>
      <c r="IQ46" s="132"/>
      <c r="IR46" s="132"/>
      <c r="IS46" s="132"/>
      <c r="IT46" s="132"/>
      <c r="IU46" s="132"/>
      <c r="IV46" s="132"/>
      <c r="IW46" s="132"/>
      <c r="IX46" s="132"/>
      <c r="IY46" s="132"/>
      <c r="IZ46" s="132"/>
      <c r="JA46" s="132"/>
      <c r="JB46" s="132"/>
      <c r="JC46" s="132"/>
      <c r="JD46" s="132"/>
      <c r="JE46" s="132"/>
      <c r="JF46" s="132"/>
      <c r="JG46" s="132"/>
      <c r="JH46" s="132"/>
      <c r="JI46" s="132"/>
      <c r="JJ46" s="132"/>
      <c r="JK46" s="132"/>
      <c r="JL46" s="132"/>
      <c r="JM46" s="132"/>
      <c r="JN46" s="132"/>
      <c r="JO46" s="132"/>
      <c r="JP46" s="132"/>
      <c r="JQ46" s="132"/>
      <c r="JR46" s="132"/>
      <c r="JS46" s="132"/>
      <c r="JT46" s="132"/>
      <c r="JU46" s="132"/>
      <c r="JV46" s="132"/>
      <c r="JW46" s="132"/>
      <c r="JX46" s="132"/>
      <c r="JY46" s="132"/>
      <c r="JZ46" s="132"/>
      <c r="KA46" s="132"/>
      <c r="KB46" s="132"/>
      <c r="KC46" s="132"/>
      <c r="KD46" s="132"/>
      <c r="KE46" s="132"/>
      <c r="KF46" s="132"/>
      <c r="KG46" s="132"/>
      <c r="KH46" s="132"/>
      <c r="KI46" s="132"/>
      <c r="KJ46" s="132"/>
      <c r="KK46" s="132"/>
      <c r="KL46" s="132"/>
      <c r="KM46" s="132"/>
      <c r="KN46" s="132"/>
      <c r="KO46" s="132"/>
      <c r="KP46" s="132"/>
      <c r="KQ46" s="132"/>
      <c r="KR46" s="132"/>
      <c r="KS46" s="132"/>
      <c r="KT46" s="132"/>
      <c r="KU46" s="132"/>
      <c r="KV46" s="132"/>
      <c r="KW46" s="132"/>
      <c r="KX46" s="132"/>
      <c r="KY46" s="132"/>
      <c r="KZ46" s="132"/>
      <c r="LA46" s="132"/>
      <c r="LB46" s="132"/>
      <c r="LC46" s="132"/>
      <c r="LD46" s="132"/>
      <c r="LE46" s="132"/>
      <c r="LF46" s="132"/>
      <c r="LG46" s="132"/>
      <c r="LH46" s="132"/>
      <c r="LI46" s="132"/>
      <c r="LJ46" s="132"/>
      <c r="LK46" s="132"/>
      <c r="LL46" s="132"/>
      <c r="LM46" s="132"/>
      <c r="LN46" s="132"/>
      <c r="LO46" s="132"/>
      <c r="LP46" s="132"/>
      <c r="LQ46" s="132"/>
      <c r="LR46" s="132"/>
      <c r="LS46" s="132"/>
      <c r="LT46" s="132"/>
      <c r="LU46" s="132"/>
      <c r="LV46" s="132"/>
      <c r="LW46" s="132"/>
      <c r="LX46" s="132"/>
      <c r="LY46" s="132"/>
      <c r="LZ46" s="132"/>
      <c r="MA46" s="132"/>
      <c r="MB46" s="132"/>
      <c r="MC46" s="132"/>
      <c r="MD46" s="132"/>
      <c r="ME46" s="132"/>
      <c r="MF46" s="132"/>
      <c r="MG46" s="132"/>
      <c r="MH46" s="132"/>
      <c r="MI46" s="132"/>
      <c r="MJ46" s="132"/>
      <c r="MK46" s="132"/>
      <c r="ML46" s="132"/>
      <c r="MM46" s="132"/>
      <c r="MN46" s="132"/>
      <c r="MO46" s="132"/>
      <c r="MP46" s="132"/>
      <c r="MQ46" s="132"/>
      <c r="MR46" s="132"/>
      <c r="MS46" s="132"/>
      <c r="MT46" s="132"/>
      <c r="MU46" s="132"/>
      <c r="MV46" s="132"/>
      <c r="MW46" s="132"/>
      <c r="MX46" s="132"/>
      <c r="MY46" s="132"/>
      <c r="MZ46" s="132"/>
      <c r="NA46" s="132"/>
      <c r="NB46" s="132"/>
      <c r="NC46" s="132"/>
      <c r="ND46" s="132"/>
      <c r="NE46" s="132"/>
      <c r="NF46" s="132"/>
      <c r="NG46" s="132"/>
      <c r="NH46" s="132"/>
      <c r="NI46" s="132"/>
      <c r="NJ46" s="132"/>
      <c r="NK46" s="132"/>
      <c r="NL46" s="132"/>
      <c r="NM46" s="132"/>
      <c r="NN46" s="132"/>
      <c r="NO46" s="132"/>
      <c r="NP46" s="132"/>
      <c r="NQ46" s="132"/>
      <c r="NR46" s="132"/>
      <c r="NS46" s="132"/>
      <c r="NT46" s="132"/>
      <c r="NU46" s="132"/>
      <c r="NV46" s="132"/>
      <c r="NW46" s="132"/>
      <c r="NX46" s="132"/>
      <c r="NY46" s="132"/>
      <c r="NZ46" s="132"/>
      <c r="OA46" s="132"/>
      <c r="OB46" s="132"/>
      <c r="OC46" s="132"/>
      <c r="OD46" s="132"/>
      <c r="OE46" s="132"/>
      <c r="OF46" s="132"/>
      <c r="OG46" s="132"/>
      <c r="OH46" s="132"/>
      <c r="OI46" s="132"/>
      <c r="OJ46" s="132"/>
      <c r="OK46" s="132"/>
      <c r="OL46" s="132"/>
      <c r="OM46" s="132"/>
      <c r="ON46" s="132"/>
      <c r="OO46" s="132"/>
      <c r="OP46" s="132"/>
      <c r="OQ46" s="132"/>
      <c r="OR46" s="132"/>
      <c r="OS46" s="132"/>
      <c r="OT46" s="132"/>
      <c r="OU46" s="132"/>
      <c r="OV46" s="132"/>
      <c r="OW46" s="132"/>
      <c r="OX46" s="132"/>
      <c r="OY46" s="132"/>
      <c r="OZ46" s="132"/>
      <c r="PA46" s="132"/>
      <c r="PB46" s="132"/>
      <c r="PC46" s="132"/>
      <c r="PD46" s="132"/>
      <c r="PE46" s="132"/>
      <c r="PF46" s="132"/>
      <c r="PG46" s="132"/>
      <c r="PH46" s="132"/>
      <c r="PI46" s="132"/>
      <c r="PJ46" s="132"/>
      <c r="PK46" s="132"/>
      <c r="PL46" s="132"/>
      <c r="PM46" s="132"/>
      <c r="PN46" s="132"/>
      <c r="PO46" s="132"/>
      <c r="PP46" s="132"/>
      <c r="PQ46" s="132"/>
      <c r="PR46" s="132"/>
      <c r="PS46" s="132"/>
      <c r="PT46" s="132"/>
      <c r="PU46" s="132"/>
      <c r="PV46" s="132"/>
      <c r="PW46" s="132"/>
      <c r="PX46" s="132"/>
      <c r="PY46" s="132"/>
      <c r="PZ46" s="132"/>
      <c r="QA46" s="132"/>
      <c r="QB46" s="132"/>
      <c r="QC46" s="132"/>
      <c r="QD46" s="132"/>
      <c r="QE46" s="132"/>
      <c r="QF46" s="132"/>
      <c r="QG46" s="132"/>
      <c r="QH46" s="132"/>
      <c r="QI46" s="132"/>
      <c r="QJ46" s="132"/>
      <c r="QK46" s="132"/>
      <c r="QL46" s="132"/>
      <c r="QM46" s="132"/>
      <c r="QN46" s="132"/>
      <c r="QO46" s="132"/>
      <c r="QP46" s="132"/>
      <c r="QQ46" s="132"/>
      <c r="QR46" s="132"/>
      <c r="QS46" s="132"/>
      <c r="QT46" s="132"/>
      <c r="QU46" s="132"/>
      <c r="QV46" s="132"/>
      <c r="QW46" s="132"/>
      <c r="QX46" s="132"/>
      <c r="QY46" s="132"/>
      <c r="QZ46" s="132"/>
      <c r="RA46" s="132"/>
      <c r="RB46" s="132"/>
      <c r="RC46" s="132"/>
      <c r="RD46" s="132"/>
      <c r="RE46" s="132"/>
      <c r="RF46" s="132"/>
      <c r="RG46" s="132"/>
      <c r="RH46" s="132"/>
      <c r="RI46" s="132"/>
      <c r="RJ46" s="132"/>
      <c r="RK46" s="132"/>
      <c r="RL46" s="132"/>
      <c r="RM46" s="132"/>
      <c r="RN46" s="132"/>
      <c r="RO46" s="132"/>
      <c r="RP46" s="132"/>
      <c r="RQ46" s="132"/>
      <c r="RR46" s="132"/>
      <c r="RS46" s="132"/>
      <c r="RT46" s="132"/>
      <c r="RU46" s="132"/>
      <c r="RV46" s="132"/>
      <c r="RW46" s="132"/>
      <c r="RX46" s="132"/>
      <c r="RY46" s="132"/>
      <c r="RZ46" s="132"/>
      <c r="SA46" s="132"/>
      <c r="SB46" s="132"/>
      <c r="SC46" s="132"/>
      <c r="SD46" s="132"/>
      <c r="SE46" s="132"/>
      <c r="SF46" s="132"/>
      <c r="SG46" s="132"/>
      <c r="SH46" s="132"/>
      <c r="SI46" s="132"/>
      <c r="SJ46" s="132"/>
      <c r="SK46" s="132"/>
      <c r="SL46" s="132"/>
      <c r="SM46" s="132"/>
      <c r="SN46" s="132"/>
      <c r="SO46" s="132"/>
      <c r="SP46" s="132"/>
      <c r="SQ46" s="132"/>
      <c r="SR46" s="132"/>
      <c r="SS46" s="132"/>
      <c r="ST46" s="132"/>
      <c r="SU46" s="132"/>
      <c r="SV46" s="132"/>
      <c r="SW46" s="132"/>
      <c r="SX46" s="132"/>
      <c r="SY46" s="132"/>
      <c r="SZ46" s="132"/>
      <c r="TA46" s="132"/>
      <c r="TB46" s="132"/>
      <c r="TC46" s="132"/>
      <c r="TD46" s="132"/>
      <c r="TE46" s="132"/>
      <c r="TF46" s="132"/>
      <c r="TG46" s="132"/>
      <c r="TH46" s="132"/>
      <c r="TI46" s="132"/>
      <c r="TJ46" s="132"/>
      <c r="TK46" s="132"/>
      <c r="TL46" s="132"/>
      <c r="TM46" s="132"/>
      <c r="TN46" s="132"/>
      <c r="TO46" s="132"/>
      <c r="TP46" s="132"/>
      <c r="TQ46" s="132"/>
      <c r="TR46" s="132"/>
      <c r="TS46" s="132"/>
      <c r="TT46" s="132"/>
      <c r="TU46" s="132"/>
      <c r="TV46" s="132"/>
      <c r="TW46" s="132"/>
      <c r="TX46" s="132"/>
      <c r="TY46" s="132"/>
      <c r="TZ46" s="132"/>
      <c r="UA46" s="132"/>
      <c r="UB46" s="132"/>
      <c r="UC46" s="132"/>
      <c r="UD46" s="132"/>
      <c r="UE46" s="132"/>
      <c r="UF46" s="132"/>
      <c r="UG46" s="132"/>
      <c r="UH46" s="132"/>
      <c r="UI46" s="132"/>
      <c r="UJ46" s="132"/>
      <c r="UK46" s="132"/>
      <c r="UL46" s="132"/>
      <c r="UM46" s="132"/>
      <c r="UN46" s="132"/>
      <c r="UO46" s="132"/>
      <c r="UP46" s="132"/>
      <c r="UQ46" s="132"/>
      <c r="UR46" s="132"/>
      <c r="US46" s="132"/>
      <c r="UT46" s="132"/>
      <c r="UU46" s="132"/>
      <c r="UV46" s="132"/>
      <c r="UW46" s="132"/>
      <c r="UX46" s="132"/>
      <c r="UY46" s="132"/>
      <c r="UZ46" s="132"/>
      <c r="VA46" s="132"/>
      <c r="VB46" s="132"/>
      <c r="VC46" s="132"/>
      <c r="VD46" s="132"/>
      <c r="VE46" s="132"/>
      <c r="VF46" s="132"/>
      <c r="VG46" s="132"/>
      <c r="VH46" s="132"/>
      <c r="VI46" s="132"/>
      <c r="VJ46" s="132"/>
      <c r="VK46" s="132"/>
      <c r="VL46" s="132"/>
      <c r="VM46" s="132"/>
      <c r="VN46" s="132"/>
      <c r="VO46" s="132"/>
      <c r="VP46" s="132"/>
      <c r="VQ46" s="132"/>
      <c r="VR46" s="132"/>
      <c r="VS46" s="132"/>
      <c r="VT46" s="132"/>
      <c r="VU46" s="132"/>
      <c r="VV46" s="132"/>
      <c r="VW46" s="132"/>
      <c r="VX46" s="132"/>
      <c r="VY46" s="132"/>
      <c r="VZ46" s="132"/>
      <c r="WA46" s="132"/>
      <c r="WB46" s="132"/>
      <c r="WC46" s="132"/>
      <c r="WD46" s="132"/>
      <c r="WE46" s="132"/>
      <c r="WF46" s="132"/>
      <c r="WG46" s="132"/>
      <c r="WH46" s="132"/>
      <c r="WI46" s="132"/>
      <c r="WJ46" s="132"/>
      <c r="WK46" s="132"/>
      <c r="WL46" s="132"/>
      <c r="WM46" s="132"/>
      <c r="WN46" s="132"/>
      <c r="WO46" s="132"/>
      <c r="WP46" s="132"/>
      <c r="WQ46" s="132"/>
      <c r="WR46" s="132"/>
      <c r="WS46" s="132"/>
      <c r="WT46" s="132"/>
      <c r="WU46" s="132"/>
      <c r="WV46" s="132"/>
      <c r="WW46" s="132"/>
      <c r="WX46" s="132"/>
      <c r="WY46" s="132"/>
      <c r="WZ46" s="132"/>
      <c r="XA46" s="132"/>
      <c r="XB46" s="132"/>
      <c r="XC46" s="132"/>
      <c r="XD46" s="132"/>
      <c r="XE46" s="132"/>
      <c r="XF46" s="132"/>
      <c r="XG46" s="132"/>
      <c r="XH46" s="132"/>
      <c r="XI46" s="132"/>
      <c r="XJ46" s="132"/>
      <c r="XK46" s="132"/>
      <c r="XL46" s="132"/>
      <c r="XM46" s="132"/>
      <c r="XN46" s="132"/>
      <c r="XO46" s="132"/>
      <c r="XP46" s="132"/>
      <c r="XQ46" s="132"/>
      <c r="XR46" s="132"/>
      <c r="XS46" s="132"/>
      <c r="XT46" s="132"/>
      <c r="XU46" s="132"/>
      <c r="XV46" s="132"/>
      <c r="XW46" s="132"/>
      <c r="XX46" s="132"/>
      <c r="XY46" s="132"/>
      <c r="XZ46" s="132"/>
      <c r="YA46" s="132"/>
      <c r="YB46" s="132"/>
      <c r="YC46" s="132"/>
      <c r="YD46" s="132"/>
      <c r="YE46" s="132"/>
      <c r="YF46" s="132"/>
      <c r="YG46" s="132"/>
      <c r="YH46" s="132"/>
      <c r="YI46" s="132"/>
      <c r="YJ46" s="132"/>
      <c r="YK46" s="132"/>
      <c r="YL46" s="132"/>
      <c r="YM46" s="132"/>
      <c r="YN46" s="132"/>
      <c r="YO46" s="132"/>
      <c r="YP46" s="132"/>
      <c r="YQ46" s="132"/>
      <c r="YR46" s="132"/>
      <c r="YS46" s="132"/>
      <c r="YT46" s="132"/>
      <c r="YU46" s="132"/>
      <c r="YV46" s="132"/>
      <c r="YW46" s="132"/>
      <c r="YX46" s="132"/>
      <c r="YY46" s="132"/>
      <c r="YZ46" s="132"/>
      <c r="ZA46" s="132"/>
      <c r="ZB46" s="132"/>
      <c r="ZC46" s="132"/>
      <c r="ZD46" s="132"/>
      <c r="ZE46" s="132"/>
      <c r="ZF46" s="132"/>
      <c r="ZG46" s="132"/>
      <c r="ZH46" s="132"/>
      <c r="ZI46" s="132"/>
      <c r="ZJ46" s="132"/>
      <c r="ZK46" s="132"/>
      <c r="ZL46" s="132"/>
      <c r="ZM46" s="132"/>
      <c r="ZN46" s="132"/>
      <c r="ZO46" s="132"/>
      <c r="ZP46" s="132"/>
      <c r="ZQ46" s="132"/>
      <c r="ZR46" s="132"/>
      <c r="ZS46" s="132"/>
      <c r="ZT46" s="132"/>
      <c r="ZU46" s="132"/>
      <c r="ZV46" s="132"/>
      <c r="ZW46" s="132"/>
      <c r="ZX46" s="132"/>
      <c r="ZY46" s="132"/>
      <c r="ZZ46" s="132"/>
      <c r="AAA46" s="132"/>
      <c r="AAB46" s="132"/>
      <c r="AAC46" s="132"/>
      <c r="AAD46" s="132"/>
      <c r="AAE46" s="132"/>
      <c r="AAF46" s="132"/>
      <c r="AAG46" s="132"/>
      <c r="AAH46" s="132"/>
      <c r="AAI46" s="132"/>
      <c r="AAJ46" s="132"/>
      <c r="AAK46" s="132"/>
      <c r="AAL46" s="132"/>
      <c r="AAM46" s="132"/>
      <c r="AAN46" s="132"/>
      <c r="AAO46" s="132"/>
      <c r="AAP46" s="132"/>
      <c r="AAQ46" s="132"/>
      <c r="AAR46" s="132"/>
      <c r="AAS46" s="132"/>
      <c r="AAT46" s="132"/>
      <c r="AAU46" s="132"/>
      <c r="AAV46" s="132"/>
      <c r="AAW46" s="132"/>
      <c r="AAX46" s="132"/>
    </row>
    <row r="47" spans="1:726" s="129" customFormat="1" ht="84.95" customHeight="1" thickBot="1">
      <c r="A47" s="520">
        <v>43</v>
      </c>
      <c r="B47" s="520"/>
      <c r="C47" s="521" t="s">
        <v>162</v>
      </c>
      <c r="D47" s="521"/>
      <c r="E47" s="522"/>
      <c r="F47" s="522"/>
      <c r="G47" s="522"/>
      <c r="H47" s="523"/>
      <c r="I47" s="520"/>
      <c r="J47" s="521"/>
      <c r="K47" s="524"/>
      <c r="L47" s="521" t="s">
        <v>268</v>
      </c>
      <c r="M47" s="521" t="s">
        <v>369</v>
      </c>
      <c r="N47" s="521" t="s">
        <v>367</v>
      </c>
      <c r="O47" s="521" t="s">
        <v>367</v>
      </c>
      <c r="P47" s="521" t="s">
        <v>368</v>
      </c>
      <c r="Q47" s="521" t="s">
        <v>368</v>
      </c>
      <c r="R47" s="525"/>
      <c r="S47" s="132"/>
      <c r="T47" s="132"/>
      <c r="U47" s="132"/>
      <c r="V47" s="132"/>
      <c r="W47" s="132"/>
      <c r="X47" s="132"/>
      <c r="Y47" s="132"/>
      <c r="Z47" s="132"/>
      <c r="AA47" s="132"/>
      <c r="AB47" s="132"/>
      <c r="AC47" s="132"/>
      <c r="AD47" s="132"/>
      <c r="AE47" s="132"/>
      <c r="AF47" s="132"/>
      <c r="AG47" s="132"/>
      <c r="AH47" s="132"/>
      <c r="AI47" s="132"/>
      <c r="AJ47" s="132"/>
      <c r="AK47" s="132"/>
      <c r="AL47" s="132"/>
      <c r="AM47" s="132"/>
      <c r="AN47" s="132"/>
      <c r="AO47" s="132"/>
      <c r="AP47" s="132"/>
      <c r="AQ47" s="132"/>
      <c r="AR47" s="132"/>
      <c r="AS47" s="132"/>
      <c r="AT47" s="132"/>
      <c r="AU47" s="132"/>
      <c r="AV47" s="132"/>
      <c r="AW47" s="132"/>
      <c r="AX47" s="132"/>
      <c r="AY47" s="132"/>
      <c r="AZ47" s="132"/>
      <c r="BA47" s="132"/>
      <c r="BB47" s="132"/>
      <c r="BC47" s="132"/>
      <c r="BD47" s="132"/>
      <c r="BE47" s="132"/>
      <c r="BF47" s="132"/>
      <c r="BG47" s="132"/>
      <c r="BH47" s="132"/>
      <c r="BI47" s="132"/>
      <c r="BJ47" s="263"/>
      <c r="BK47" s="132"/>
      <c r="BL47" s="132"/>
      <c r="BM47" s="132"/>
      <c r="BN47" s="132"/>
      <c r="BO47" s="132"/>
      <c r="BP47" s="132"/>
      <c r="BQ47" s="132"/>
      <c r="BR47" s="132"/>
      <c r="BS47" s="132"/>
      <c r="BT47" s="132"/>
      <c r="BU47" s="132"/>
      <c r="BV47" s="132"/>
      <c r="BW47" s="132"/>
      <c r="BX47" s="132"/>
      <c r="BY47" s="132"/>
      <c r="BZ47" s="132"/>
      <c r="CA47" s="132"/>
      <c r="CB47" s="132"/>
      <c r="CC47" s="132"/>
      <c r="CD47" s="132"/>
      <c r="CE47" s="132"/>
      <c r="CF47" s="132"/>
      <c r="CG47" s="132"/>
      <c r="CH47" s="132"/>
      <c r="CI47" s="132"/>
      <c r="CJ47" s="132"/>
      <c r="CK47" s="132"/>
      <c r="CL47" s="132"/>
      <c r="CM47" s="132"/>
      <c r="CN47" s="132"/>
      <c r="CO47" s="132"/>
      <c r="CP47" s="132"/>
      <c r="CQ47" s="132"/>
      <c r="CR47" s="132"/>
      <c r="CS47" s="132"/>
      <c r="CT47" s="132"/>
      <c r="CU47" s="132"/>
      <c r="CV47" s="132"/>
      <c r="CW47" s="132"/>
      <c r="CX47" s="132"/>
      <c r="CY47" s="132"/>
      <c r="CZ47" s="132"/>
      <c r="DA47" s="132"/>
      <c r="DB47" s="132"/>
      <c r="DC47" s="132"/>
      <c r="DD47" s="132"/>
      <c r="DE47" s="132"/>
      <c r="DF47" s="132"/>
      <c r="DG47" s="132"/>
      <c r="DH47" s="132"/>
      <c r="DI47" s="132"/>
      <c r="DJ47" s="263"/>
      <c r="DK47" s="132"/>
      <c r="DL47" s="132"/>
      <c r="DM47" s="132"/>
      <c r="DN47" s="132"/>
      <c r="DO47" s="132"/>
      <c r="DP47" s="132"/>
      <c r="DQ47" s="132"/>
      <c r="DR47" s="132"/>
      <c r="DS47" s="132"/>
      <c r="DT47" s="132"/>
      <c r="DU47" s="132"/>
      <c r="DV47" s="132"/>
      <c r="DW47" s="132"/>
      <c r="DX47" s="132"/>
      <c r="DY47" s="132"/>
      <c r="DZ47" s="132"/>
      <c r="EA47" s="132"/>
      <c r="EB47" s="132"/>
      <c r="EC47" s="132"/>
      <c r="ED47" s="132"/>
      <c r="EE47" s="132"/>
      <c r="EF47" s="132"/>
      <c r="EG47" s="132"/>
      <c r="EH47" s="132"/>
      <c r="EI47" s="132"/>
      <c r="EJ47" s="132"/>
      <c r="EK47" s="132"/>
      <c r="EL47" s="132"/>
      <c r="EM47" s="132"/>
      <c r="EN47" s="132"/>
      <c r="EO47" s="132"/>
      <c r="EP47" s="132"/>
      <c r="EQ47" s="132"/>
      <c r="ER47" s="132"/>
      <c r="ES47" s="132"/>
      <c r="ET47" s="132"/>
      <c r="EU47" s="132"/>
      <c r="EV47" s="132"/>
      <c r="EW47" s="132"/>
      <c r="EX47" s="132"/>
      <c r="EY47" s="132"/>
      <c r="EZ47" s="132"/>
      <c r="FA47" s="132"/>
      <c r="FB47" s="132"/>
      <c r="FC47" s="132"/>
      <c r="FD47" s="132"/>
      <c r="FE47" s="132"/>
      <c r="FF47" s="132"/>
      <c r="FG47" s="132"/>
      <c r="FH47" s="132"/>
      <c r="FI47" s="132"/>
      <c r="FJ47" s="132"/>
      <c r="FK47" s="132"/>
      <c r="FL47" s="132"/>
      <c r="FM47" s="132"/>
      <c r="FN47" s="132"/>
      <c r="FO47" s="132"/>
      <c r="FP47" s="132"/>
      <c r="FQ47" s="132"/>
      <c r="FR47" s="132"/>
      <c r="FS47" s="132"/>
      <c r="FT47" s="132"/>
      <c r="FU47" s="132"/>
      <c r="FV47" s="132"/>
      <c r="FW47" s="132"/>
      <c r="FX47" s="132"/>
      <c r="FY47" s="132"/>
      <c r="FZ47" s="132"/>
      <c r="GA47" s="132"/>
      <c r="GB47" s="132"/>
      <c r="GC47" s="132"/>
      <c r="GD47" s="132"/>
      <c r="GE47" s="132"/>
      <c r="GF47" s="132"/>
      <c r="GG47" s="132"/>
      <c r="GH47" s="132"/>
      <c r="GI47" s="132"/>
      <c r="GJ47" s="132"/>
      <c r="GK47" s="132"/>
      <c r="GL47" s="132"/>
      <c r="GM47" s="132"/>
      <c r="GN47" s="132"/>
      <c r="GO47" s="132"/>
      <c r="GP47" s="132"/>
      <c r="GQ47" s="132"/>
      <c r="GR47" s="132"/>
      <c r="GS47" s="132"/>
      <c r="GT47" s="132"/>
      <c r="GU47" s="132"/>
      <c r="GV47" s="132"/>
      <c r="GW47" s="132"/>
      <c r="GX47" s="132"/>
      <c r="GY47" s="132"/>
      <c r="GZ47" s="132"/>
      <c r="HA47" s="132"/>
      <c r="HB47" s="132"/>
      <c r="HC47" s="132"/>
      <c r="HD47" s="132"/>
      <c r="HE47" s="132"/>
      <c r="HF47" s="132"/>
      <c r="HG47" s="132"/>
      <c r="HH47" s="132"/>
      <c r="HI47" s="132"/>
      <c r="HJ47" s="132"/>
      <c r="HK47" s="132"/>
      <c r="HL47" s="132"/>
      <c r="HM47" s="132"/>
      <c r="HN47" s="132"/>
      <c r="HO47" s="132"/>
      <c r="HP47" s="132"/>
      <c r="HQ47" s="132"/>
      <c r="HR47" s="132"/>
      <c r="HS47" s="132"/>
      <c r="HT47" s="132"/>
      <c r="HU47" s="132"/>
      <c r="HV47" s="132"/>
      <c r="HW47" s="132"/>
      <c r="HX47" s="132"/>
      <c r="HY47" s="132"/>
      <c r="HZ47" s="132"/>
      <c r="IA47" s="132"/>
      <c r="IB47" s="132"/>
      <c r="IC47" s="132"/>
      <c r="ID47" s="132"/>
      <c r="IE47" s="132"/>
      <c r="IF47" s="132"/>
      <c r="IG47" s="132"/>
      <c r="IH47" s="132"/>
      <c r="II47" s="132"/>
      <c r="IJ47" s="132"/>
      <c r="IK47" s="132"/>
      <c r="IL47" s="132"/>
      <c r="IM47" s="132"/>
      <c r="IN47" s="132"/>
      <c r="IO47" s="132"/>
      <c r="IP47" s="132"/>
      <c r="IQ47" s="132"/>
      <c r="IR47" s="132"/>
      <c r="IS47" s="132"/>
      <c r="IT47" s="132"/>
      <c r="IU47" s="132"/>
      <c r="IV47" s="132"/>
      <c r="IW47" s="132"/>
      <c r="IX47" s="132"/>
      <c r="IY47" s="132"/>
      <c r="IZ47" s="132"/>
      <c r="JA47" s="132"/>
      <c r="JB47" s="132"/>
      <c r="JC47" s="132"/>
      <c r="JD47" s="132"/>
      <c r="JE47" s="132"/>
      <c r="JF47" s="132"/>
      <c r="JG47" s="132"/>
      <c r="JH47" s="132"/>
      <c r="JI47" s="132"/>
      <c r="JJ47" s="132"/>
      <c r="JK47" s="132"/>
      <c r="JL47" s="132"/>
      <c r="JM47" s="132"/>
      <c r="JN47" s="132"/>
      <c r="JO47" s="132"/>
      <c r="JP47" s="132"/>
      <c r="JQ47" s="132"/>
      <c r="JR47" s="132"/>
      <c r="JS47" s="132"/>
      <c r="JT47" s="132"/>
      <c r="JU47" s="132"/>
      <c r="JV47" s="132"/>
      <c r="JW47" s="132"/>
      <c r="JX47" s="132"/>
      <c r="JY47" s="132"/>
      <c r="JZ47" s="132"/>
      <c r="KA47" s="132"/>
      <c r="KB47" s="132"/>
      <c r="KC47" s="132"/>
      <c r="KD47" s="132"/>
      <c r="KE47" s="132"/>
      <c r="KF47" s="132"/>
      <c r="KG47" s="132"/>
      <c r="KH47" s="132"/>
      <c r="KI47" s="132"/>
      <c r="KJ47" s="132"/>
      <c r="KK47" s="132"/>
      <c r="KL47" s="132"/>
      <c r="KM47" s="132"/>
      <c r="KN47" s="132"/>
      <c r="KO47" s="132"/>
      <c r="KP47" s="132"/>
      <c r="KQ47" s="132"/>
      <c r="KR47" s="132"/>
      <c r="KS47" s="132"/>
      <c r="KT47" s="132"/>
      <c r="KU47" s="132"/>
      <c r="KV47" s="132"/>
      <c r="KW47" s="132"/>
      <c r="KX47" s="132"/>
      <c r="KY47" s="132"/>
      <c r="KZ47" s="132"/>
      <c r="LA47" s="132"/>
      <c r="LB47" s="132"/>
      <c r="LC47" s="132"/>
      <c r="LD47" s="132"/>
      <c r="LE47" s="132"/>
      <c r="LF47" s="132"/>
      <c r="LG47" s="132"/>
      <c r="LH47" s="132"/>
      <c r="LI47" s="132"/>
      <c r="LJ47" s="132"/>
      <c r="LK47" s="132"/>
      <c r="LL47" s="132"/>
      <c r="LM47" s="132"/>
      <c r="LN47" s="132"/>
      <c r="LO47" s="132"/>
      <c r="LP47" s="132"/>
      <c r="LQ47" s="132"/>
      <c r="LR47" s="132"/>
      <c r="LS47" s="132"/>
      <c r="LT47" s="132"/>
      <c r="LU47" s="132"/>
      <c r="LV47" s="132"/>
      <c r="LW47" s="132"/>
      <c r="LX47" s="132"/>
      <c r="LY47" s="132"/>
      <c r="LZ47" s="132"/>
      <c r="MA47" s="132"/>
      <c r="MB47" s="132"/>
      <c r="MC47" s="132"/>
      <c r="MD47" s="132"/>
      <c r="ME47" s="132"/>
      <c r="MF47" s="132"/>
      <c r="MG47" s="132"/>
      <c r="MH47" s="132"/>
      <c r="MI47" s="132"/>
      <c r="MJ47" s="132"/>
      <c r="MK47" s="132"/>
      <c r="ML47" s="132"/>
      <c r="MM47" s="132"/>
      <c r="MN47" s="132"/>
      <c r="MO47" s="132"/>
      <c r="MP47" s="132"/>
      <c r="MQ47" s="132"/>
      <c r="MR47" s="132"/>
      <c r="MS47" s="132"/>
      <c r="MT47" s="132"/>
      <c r="MU47" s="132"/>
      <c r="MV47" s="132"/>
      <c r="MW47" s="132"/>
      <c r="MX47" s="132"/>
      <c r="MY47" s="132"/>
      <c r="MZ47" s="132"/>
      <c r="NA47" s="132"/>
      <c r="NB47" s="132"/>
      <c r="NC47" s="132"/>
      <c r="ND47" s="132"/>
      <c r="NE47" s="132"/>
      <c r="NF47" s="132"/>
      <c r="NG47" s="132"/>
      <c r="NH47" s="132"/>
      <c r="NI47" s="132"/>
      <c r="NJ47" s="132"/>
      <c r="NK47" s="132"/>
      <c r="NL47" s="132"/>
      <c r="NM47" s="132"/>
      <c r="NN47" s="132"/>
      <c r="NO47" s="132"/>
      <c r="NP47" s="132"/>
      <c r="NQ47" s="132"/>
      <c r="NR47" s="132"/>
      <c r="NS47" s="132"/>
      <c r="NT47" s="132"/>
      <c r="NU47" s="132"/>
      <c r="NV47" s="132"/>
      <c r="NW47" s="132"/>
      <c r="NX47" s="132"/>
      <c r="NY47" s="132"/>
      <c r="NZ47" s="132"/>
      <c r="OA47" s="132"/>
      <c r="OB47" s="132"/>
      <c r="OC47" s="132"/>
      <c r="OD47" s="132"/>
      <c r="OE47" s="132"/>
      <c r="OF47" s="132"/>
      <c r="OG47" s="132"/>
      <c r="OH47" s="132"/>
      <c r="OI47" s="132"/>
      <c r="OJ47" s="132"/>
      <c r="OK47" s="132"/>
      <c r="OL47" s="132"/>
      <c r="OM47" s="132"/>
      <c r="ON47" s="132"/>
      <c r="OO47" s="132"/>
      <c r="OP47" s="132"/>
      <c r="OQ47" s="132"/>
      <c r="OR47" s="132"/>
      <c r="OS47" s="132"/>
      <c r="OT47" s="132"/>
      <c r="OU47" s="132"/>
      <c r="OV47" s="132"/>
      <c r="OW47" s="132"/>
      <c r="OX47" s="132"/>
      <c r="OY47" s="132"/>
      <c r="OZ47" s="132"/>
      <c r="PA47" s="132"/>
      <c r="PB47" s="132"/>
      <c r="PC47" s="132"/>
      <c r="PD47" s="132"/>
      <c r="PE47" s="132"/>
      <c r="PF47" s="132"/>
      <c r="PG47" s="132"/>
      <c r="PH47" s="132"/>
      <c r="PI47" s="132"/>
      <c r="PJ47" s="132"/>
      <c r="PK47" s="132"/>
      <c r="PL47" s="132"/>
      <c r="PM47" s="132"/>
      <c r="PN47" s="132"/>
      <c r="PO47" s="132"/>
      <c r="PP47" s="132"/>
      <c r="PQ47" s="132"/>
      <c r="PR47" s="132"/>
      <c r="PS47" s="132"/>
      <c r="PT47" s="132"/>
      <c r="PU47" s="132"/>
      <c r="PV47" s="132"/>
      <c r="PW47" s="132"/>
      <c r="PX47" s="132"/>
      <c r="PY47" s="132"/>
      <c r="PZ47" s="132"/>
      <c r="QA47" s="132"/>
      <c r="QB47" s="132"/>
      <c r="QC47" s="132"/>
      <c r="QD47" s="132"/>
      <c r="QE47" s="132"/>
      <c r="QF47" s="132"/>
      <c r="QG47" s="132"/>
      <c r="QH47" s="132"/>
      <c r="QI47" s="132"/>
      <c r="QJ47" s="132"/>
      <c r="QK47" s="132"/>
      <c r="QL47" s="132"/>
      <c r="QM47" s="132"/>
      <c r="QN47" s="132"/>
      <c r="QO47" s="132"/>
      <c r="QP47" s="132"/>
      <c r="QQ47" s="132"/>
      <c r="QR47" s="132"/>
      <c r="QS47" s="132"/>
      <c r="QT47" s="132"/>
      <c r="QU47" s="132"/>
      <c r="QV47" s="132"/>
      <c r="QW47" s="132"/>
      <c r="QX47" s="132"/>
      <c r="QY47" s="132"/>
      <c r="QZ47" s="132"/>
      <c r="RA47" s="132"/>
      <c r="RB47" s="132"/>
      <c r="RC47" s="132"/>
      <c r="RD47" s="132"/>
      <c r="RE47" s="132"/>
      <c r="RF47" s="132"/>
      <c r="RG47" s="132"/>
      <c r="RH47" s="132"/>
      <c r="RI47" s="132"/>
      <c r="RJ47" s="132"/>
      <c r="RK47" s="132"/>
      <c r="RL47" s="132"/>
      <c r="RM47" s="132"/>
      <c r="RN47" s="132"/>
      <c r="RO47" s="132"/>
      <c r="RP47" s="132"/>
      <c r="RQ47" s="132"/>
      <c r="RR47" s="132"/>
      <c r="RS47" s="132"/>
      <c r="RT47" s="132"/>
      <c r="RU47" s="132"/>
      <c r="RV47" s="132"/>
      <c r="RW47" s="132"/>
      <c r="RX47" s="132"/>
      <c r="RY47" s="132"/>
      <c r="RZ47" s="132"/>
      <c r="SA47" s="132"/>
      <c r="SB47" s="132"/>
      <c r="SC47" s="132"/>
      <c r="SD47" s="132"/>
      <c r="SE47" s="132"/>
      <c r="SF47" s="132"/>
      <c r="SG47" s="132"/>
      <c r="SH47" s="132"/>
      <c r="SI47" s="132"/>
      <c r="SJ47" s="132"/>
      <c r="SK47" s="132"/>
      <c r="SL47" s="132"/>
      <c r="SM47" s="132"/>
      <c r="SN47" s="132"/>
      <c r="SO47" s="132"/>
      <c r="SP47" s="132"/>
      <c r="SQ47" s="132"/>
      <c r="SR47" s="132"/>
      <c r="SS47" s="132"/>
      <c r="ST47" s="132"/>
      <c r="SU47" s="132"/>
      <c r="SV47" s="132"/>
      <c r="SW47" s="132"/>
      <c r="SX47" s="132"/>
      <c r="SY47" s="132"/>
      <c r="SZ47" s="132"/>
      <c r="TA47" s="132"/>
      <c r="TB47" s="132"/>
      <c r="TC47" s="132"/>
      <c r="TD47" s="132"/>
      <c r="TE47" s="132"/>
      <c r="TF47" s="132"/>
      <c r="TG47" s="132"/>
      <c r="TH47" s="132"/>
      <c r="TI47" s="132"/>
      <c r="TJ47" s="132"/>
      <c r="TK47" s="132"/>
      <c r="TL47" s="132"/>
      <c r="TM47" s="132"/>
      <c r="TN47" s="132"/>
      <c r="TO47" s="132"/>
      <c r="TP47" s="132"/>
      <c r="TQ47" s="132"/>
      <c r="TR47" s="132"/>
      <c r="TS47" s="132"/>
      <c r="TT47" s="132"/>
      <c r="TU47" s="132"/>
      <c r="TV47" s="132"/>
      <c r="TW47" s="132"/>
      <c r="TX47" s="132"/>
      <c r="TY47" s="132"/>
      <c r="TZ47" s="132"/>
      <c r="UA47" s="132"/>
      <c r="UB47" s="132"/>
      <c r="UC47" s="132"/>
      <c r="UD47" s="132"/>
      <c r="UE47" s="132"/>
      <c r="UF47" s="132"/>
      <c r="UG47" s="132"/>
      <c r="UH47" s="132"/>
      <c r="UI47" s="132"/>
      <c r="UJ47" s="132"/>
      <c r="UK47" s="132"/>
      <c r="UL47" s="132"/>
      <c r="UM47" s="132"/>
      <c r="UN47" s="132"/>
      <c r="UO47" s="132"/>
      <c r="UP47" s="132"/>
      <c r="UQ47" s="132"/>
      <c r="UR47" s="132"/>
      <c r="US47" s="132"/>
      <c r="UT47" s="132"/>
      <c r="UU47" s="132"/>
      <c r="UV47" s="132"/>
      <c r="UW47" s="132"/>
      <c r="UX47" s="132"/>
      <c r="UY47" s="132"/>
      <c r="UZ47" s="132"/>
      <c r="VA47" s="132"/>
      <c r="VB47" s="132"/>
      <c r="VC47" s="132"/>
      <c r="VD47" s="132"/>
      <c r="VE47" s="132"/>
      <c r="VF47" s="132"/>
      <c r="VG47" s="132"/>
      <c r="VH47" s="132"/>
      <c r="VI47" s="132"/>
      <c r="VJ47" s="132"/>
      <c r="VK47" s="132"/>
      <c r="VL47" s="132"/>
      <c r="VM47" s="132"/>
      <c r="VN47" s="132"/>
      <c r="VO47" s="132"/>
      <c r="VP47" s="132"/>
      <c r="VQ47" s="132"/>
      <c r="VR47" s="132"/>
      <c r="VS47" s="132"/>
      <c r="VT47" s="132"/>
      <c r="VU47" s="132"/>
      <c r="VV47" s="132"/>
      <c r="VW47" s="132"/>
      <c r="VX47" s="132"/>
      <c r="VY47" s="132"/>
      <c r="VZ47" s="132"/>
      <c r="WA47" s="132"/>
      <c r="WB47" s="132"/>
      <c r="WC47" s="132"/>
      <c r="WD47" s="132"/>
      <c r="WE47" s="132"/>
      <c r="WF47" s="132"/>
      <c r="WG47" s="132"/>
      <c r="WH47" s="132"/>
      <c r="WI47" s="132"/>
      <c r="WJ47" s="132"/>
      <c r="WK47" s="132"/>
      <c r="WL47" s="132"/>
      <c r="WM47" s="132"/>
      <c r="WN47" s="132"/>
      <c r="WO47" s="132"/>
      <c r="WP47" s="132"/>
      <c r="WQ47" s="132"/>
      <c r="WR47" s="132"/>
      <c r="WS47" s="132"/>
      <c r="WT47" s="132"/>
      <c r="WU47" s="132"/>
      <c r="WV47" s="132"/>
      <c r="WW47" s="132"/>
      <c r="WX47" s="132"/>
      <c r="WY47" s="132"/>
      <c r="WZ47" s="132"/>
      <c r="XA47" s="132"/>
      <c r="XB47" s="132"/>
      <c r="XC47" s="132"/>
      <c r="XD47" s="132"/>
      <c r="XE47" s="132"/>
      <c r="XF47" s="132"/>
      <c r="XG47" s="132"/>
      <c r="XH47" s="132"/>
      <c r="XI47" s="132"/>
      <c r="XJ47" s="132"/>
      <c r="XK47" s="132"/>
      <c r="XL47" s="132"/>
      <c r="XM47" s="132"/>
      <c r="XN47" s="132"/>
      <c r="XO47" s="132"/>
      <c r="XP47" s="132"/>
      <c r="XQ47" s="132"/>
      <c r="XR47" s="132"/>
      <c r="XS47" s="132"/>
      <c r="XT47" s="132"/>
      <c r="XU47" s="132"/>
      <c r="XV47" s="132"/>
      <c r="XW47" s="132"/>
      <c r="XX47" s="132"/>
      <c r="XY47" s="132"/>
      <c r="XZ47" s="132"/>
      <c r="YA47" s="132"/>
      <c r="YB47" s="132"/>
      <c r="YC47" s="132"/>
      <c r="YD47" s="132"/>
      <c r="YE47" s="132"/>
      <c r="YF47" s="132"/>
      <c r="YG47" s="132"/>
      <c r="YH47" s="132"/>
      <c r="YI47" s="132"/>
      <c r="YJ47" s="132"/>
      <c r="YK47" s="132"/>
      <c r="YL47" s="132"/>
      <c r="YM47" s="132"/>
      <c r="YN47" s="132"/>
      <c r="YO47" s="132"/>
      <c r="YP47" s="132"/>
      <c r="YQ47" s="132"/>
      <c r="YR47" s="132"/>
      <c r="YS47" s="132"/>
      <c r="YT47" s="132"/>
      <c r="YU47" s="132"/>
      <c r="YV47" s="132"/>
      <c r="YW47" s="132"/>
      <c r="YX47" s="132"/>
      <c r="YY47" s="132"/>
      <c r="YZ47" s="132"/>
      <c r="ZA47" s="132"/>
      <c r="ZB47" s="132"/>
      <c r="ZC47" s="132"/>
      <c r="ZD47" s="132"/>
      <c r="ZE47" s="132"/>
      <c r="ZF47" s="132"/>
      <c r="ZG47" s="132"/>
      <c r="ZH47" s="132"/>
      <c r="ZI47" s="132"/>
      <c r="ZJ47" s="132"/>
      <c r="ZK47" s="132"/>
      <c r="ZL47" s="132"/>
      <c r="ZM47" s="132"/>
      <c r="ZN47" s="132"/>
      <c r="ZO47" s="132"/>
      <c r="ZP47" s="132"/>
      <c r="ZQ47" s="132"/>
      <c r="ZR47" s="132"/>
      <c r="ZS47" s="132"/>
      <c r="ZT47" s="132"/>
      <c r="ZU47" s="132"/>
      <c r="ZV47" s="132"/>
      <c r="ZW47" s="132"/>
      <c r="ZX47" s="132"/>
      <c r="ZY47" s="132"/>
      <c r="ZZ47" s="132"/>
      <c r="AAA47" s="132"/>
      <c r="AAB47" s="132"/>
      <c r="AAC47" s="132"/>
      <c r="AAD47" s="132"/>
      <c r="AAE47" s="132"/>
      <c r="AAF47" s="132"/>
      <c r="AAG47" s="132"/>
      <c r="AAH47" s="132"/>
      <c r="AAI47" s="132"/>
      <c r="AAJ47" s="132"/>
      <c r="AAK47" s="132"/>
      <c r="AAL47" s="132"/>
      <c r="AAM47" s="132"/>
      <c r="AAN47" s="132"/>
      <c r="AAO47" s="132"/>
      <c r="AAP47" s="132"/>
      <c r="AAQ47" s="132"/>
      <c r="AAR47" s="132"/>
      <c r="AAS47" s="132"/>
      <c r="AAT47" s="132"/>
      <c r="AAU47" s="132"/>
      <c r="AAV47" s="132"/>
      <c r="AAW47" s="132"/>
      <c r="AAX47" s="132"/>
    </row>
    <row r="48" spans="1:726" s="1" customFormat="1" ht="84.95" customHeight="1" thickBot="1">
      <c r="A48" s="520">
        <v>44</v>
      </c>
      <c r="B48" s="520"/>
      <c r="C48" s="521" t="s">
        <v>162</v>
      </c>
      <c r="D48" s="521"/>
      <c r="E48" s="522"/>
      <c r="F48" s="522"/>
      <c r="G48" s="522"/>
      <c r="H48" s="523"/>
      <c r="I48" s="520"/>
      <c r="J48" s="521"/>
      <c r="K48" s="524"/>
      <c r="L48" s="521" t="s">
        <v>268</v>
      </c>
      <c r="M48" s="521" t="s">
        <v>369</v>
      </c>
      <c r="N48" s="521" t="s">
        <v>367</v>
      </c>
      <c r="O48" s="521" t="s">
        <v>367</v>
      </c>
      <c r="P48" s="521" t="s">
        <v>368</v>
      </c>
      <c r="Q48" s="521" t="s">
        <v>368</v>
      </c>
      <c r="R48" s="525"/>
      <c r="S48" s="132"/>
      <c r="T48" s="132"/>
      <c r="U48" s="132"/>
      <c r="V48" s="132"/>
      <c r="W48" s="132"/>
      <c r="X48" s="132"/>
      <c r="Y48" s="132"/>
      <c r="Z48" s="132"/>
      <c r="AA48" s="132"/>
      <c r="AB48" s="132"/>
      <c r="AC48" s="132"/>
      <c r="AD48" s="132"/>
      <c r="AE48" s="132"/>
      <c r="AF48" s="132"/>
      <c r="AG48" s="132"/>
      <c r="AH48" s="132"/>
      <c r="AI48" s="132"/>
      <c r="AJ48" s="132"/>
      <c r="AK48" s="132"/>
      <c r="AL48" s="132"/>
      <c r="AM48" s="132"/>
      <c r="AN48" s="132"/>
      <c r="AO48" s="132"/>
      <c r="AP48" s="132"/>
      <c r="AQ48" s="132"/>
      <c r="AR48" s="132"/>
      <c r="AS48" s="132"/>
      <c r="AT48" s="132"/>
      <c r="AU48" s="132"/>
      <c r="AV48" s="132"/>
      <c r="AW48" s="132"/>
      <c r="AX48" s="132"/>
      <c r="AY48" s="132"/>
      <c r="AZ48" s="132"/>
      <c r="BA48" s="132"/>
      <c r="BB48" s="132"/>
      <c r="BC48" s="132"/>
      <c r="BD48" s="132"/>
      <c r="BE48" s="132"/>
      <c r="BF48" s="132"/>
      <c r="BG48" s="132"/>
      <c r="BH48" s="132"/>
      <c r="BI48" s="132"/>
      <c r="BJ48" s="263"/>
      <c r="BK48" s="132"/>
      <c r="BL48" s="132"/>
      <c r="BM48" s="132"/>
      <c r="BN48" s="132"/>
      <c r="BO48" s="132"/>
      <c r="BP48" s="132"/>
      <c r="BQ48" s="132"/>
      <c r="BR48" s="132"/>
      <c r="BS48" s="132"/>
      <c r="BT48" s="132"/>
      <c r="BU48" s="132"/>
      <c r="BV48" s="132"/>
      <c r="BW48" s="132"/>
      <c r="BX48" s="132"/>
      <c r="BY48" s="132"/>
      <c r="BZ48" s="132"/>
      <c r="CA48" s="132"/>
      <c r="CB48" s="132"/>
      <c r="CC48" s="132"/>
      <c r="CD48" s="132"/>
      <c r="CE48" s="132"/>
      <c r="CF48" s="132"/>
      <c r="CG48" s="132"/>
      <c r="CH48" s="132"/>
      <c r="CI48" s="132"/>
      <c r="CJ48" s="132"/>
      <c r="CK48" s="132"/>
      <c r="CL48" s="132"/>
      <c r="CM48" s="132"/>
      <c r="CN48" s="132"/>
      <c r="CO48" s="132"/>
      <c r="CP48" s="132"/>
      <c r="CQ48" s="132"/>
      <c r="CR48" s="132"/>
      <c r="CS48" s="132"/>
      <c r="CT48" s="132"/>
      <c r="CU48" s="132"/>
      <c r="CV48" s="132"/>
      <c r="CW48" s="132"/>
      <c r="CX48" s="132"/>
      <c r="CY48" s="132"/>
      <c r="CZ48" s="132"/>
      <c r="DA48" s="132"/>
      <c r="DB48" s="132"/>
      <c r="DC48" s="132"/>
      <c r="DD48" s="132"/>
      <c r="DE48" s="132"/>
      <c r="DF48" s="132"/>
      <c r="DG48" s="132"/>
      <c r="DH48" s="132"/>
      <c r="DI48" s="132"/>
      <c r="DJ48" s="263"/>
      <c r="DK48" s="132"/>
      <c r="DL48" s="132"/>
      <c r="DM48" s="132"/>
      <c r="DN48" s="132"/>
      <c r="DO48" s="132"/>
      <c r="DP48" s="132"/>
      <c r="DQ48" s="132"/>
      <c r="DR48" s="132"/>
      <c r="DS48" s="132"/>
      <c r="DT48" s="132"/>
      <c r="DU48" s="132"/>
      <c r="DV48" s="132"/>
      <c r="DW48" s="132"/>
      <c r="DX48" s="132"/>
      <c r="DY48" s="132"/>
      <c r="DZ48" s="132"/>
      <c r="EA48" s="132"/>
      <c r="EB48" s="132"/>
      <c r="EC48" s="132"/>
      <c r="ED48" s="132"/>
      <c r="EE48" s="132"/>
      <c r="EF48" s="132"/>
      <c r="EG48" s="132"/>
      <c r="EH48" s="132"/>
      <c r="EI48" s="132"/>
      <c r="EJ48" s="132"/>
      <c r="EK48" s="132"/>
      <c r="EL48" s="132"/>
      <c r="EM48" s="132"/>
      <c r="EN48" s="132"/>
      <c r="EO48" s="132"/>
      <c r="EP48" s="132"/>
      <c r="EQ48" s="132"/>
      <c r="ER48" s="132"/>
      <c r="ES48" s="132"/>
      <c r="ET48" s="132"/>
      <c r="EU48" s="132"/>
      <c r="EV48" s="132"/>
      <c r="EW48" s="132"/>
      <c r="EX48" s="132"/>
      <c r="EY48" s="132"/>
      <c r="EZ48" s="132"/>
      <c r="FA48" s="132"/>
      <c r="FB48" s="132"/>
      <c r="FC48" s="132"/>
      <c r="FD48" s="132"/>
      <c r="FE48" s="132"/>
      <c r="FF48" s="132"/>
      <c r="FG48" s="132"/>
      <c r="FH48" s="132"/>
      <c r="FI48" s="132"/>
      <c r="FJ48" s="132"/>
      <c r="FK48" s="132"/>
      <c r="FL48" s="132"/>
      <c r="FM48" s="132"/>
      <c r="FN48" s="132"/>
      <c r="FO48" s="132"/>
      <c r="FP48" s="132"/>
      <c r="FQ48" s="132"/>
      <c r="FR48" s="132"/>
      <c r="FS48" s="132"/>
      <c r="FT48" s="132"/>
      <c r="FU48" s="132"/>
      <c r="FV48" s="132"/>
      <c r="FW48" s="132"/>
      <c r="FX48" s="132"/>
      <c r="FY48" s="132"/>
      <c r="FZ48" s="132"/>
      <c r="GA48" s="132"/>
      <c r="GB48" s="132"/>
      <c r="GC48" s="132"/>
      <c r="GD48" s="132"/>
      <c r="GE48" s="132"/>
      <c r="GF48" s="132"/>
      <c r="GG48" s="132"/>
      <c r="GH48" s="132"/>
      <c r="GI48" s="132"/>
      <c r="GJ48" s="132"/>
      <c r="GK48" s="132"/>
      <c r="GL48" s="132"/>
      <c r="GM48" s="132"/>
      <c r="GN48" s="132"/>
      <c r="GO48" s="132"/>
      <c r="GP48" s="132"/>
      <c r="GQ48" s="132"/>
      <c r="GR48" s="132"/>
      <c r="GS48" s="132"/>
      <c r="GT48" s="132"/>
      <c r="GU48" s="132"/>
      <c r="GV48" s="132"/>
      <c r="GW48" s="132"/>
      <c r="GX48" s="132"/>
      <c r="GY48" s="132"/>
      <c r="GZ48" s="132"/>
      <c r="HA48" s="132"/>
      <c r="HB48" s="132"/>
      <c r="HC48" s="132"/>
      <c r="HD48" s="132"/>
      <c r="HE48" s="132"/>
      <c r="HF48" s="132"/>
      <c r="HG48" s="132"/>
      <c r="HH48" s="132"/>
      <c r="HI48" s="132"/>
      <c r="HJ48" s="132"/>
      <c r="HK48" s="132"/>
      <c r="HL48" s="132"/>
      <c r="HM48" s="132"/>
      <c r="HN48" s="132"/>
      <c r="HO48" s="132"/>
      <c r="HP48" s="132"/>
      <c r="HQ48" s="132"/>
      <c r="HR48" s="132"/>
      <c r="HS48" s="132"/>
      <c r="HT48" s="132"/>
      <c r="HU48" s="132"/>
      <c r="HV48" s="132"/>
      <c r="HW48" s="132"/>
      <c r="HX48" s="132"/>
      <c r="HY48" s="132"/>
      <c r="HZ48" s="132"/>
      <c r="IA48" s="132"/>
      <c r="IB48" s="132"/>
      <c r="IC48" s="132"/>
      <c r="ID48" s="132"/>
      <c r="IE48" s="132"/>
      <c r="IF48" s="132"/>
      <c r="IG48" s="132"/>
      <c r="IH48" s="132"/>
      <c r="II48" s="132"/>
      <c r="IJ48" s="132"/>
      <c r="IK48" s="132"/>
      <c r="IL48" s="132"/>
      <c r="IM48" s="132"/>
      <c r="IN48" s="132"/>
      <c r="IO48" s="132"/>
      <c r="IP48" s="132"/>
      <c r="IQ48" s="132"/>
      <c r="IR48" s="132"/>
      <c r="IS48" s="132"/>
      <c r="IT48" s="132"/>
      <c r="IU48" s="132"/>
      <c r="IV48" s="132"/>
      <c r="IW48" s="132"/>
      <c r="IX48" s="132"/>
      <c r="IY48" s="132"/>
      <c r="IZ48" s="132"/>
      <c r="JA48" s="132"/>
      <c r="JB48" s="132"/>
      <c r="JC48" s="132"/>
      <c r="JD48" s="132"/>
      <c r="JE48" s="132"/>
      <c r="JF48" s="132"/>
      <c r="JG48" s="132"/>
      <c r="JH48" s="132"/>
      <c r="JI48" s="132"/>
      <c r="JJ48" s="132"/>
      <c r="JK48" s="132"/>
      <c r="JL48" s="132"/>
      <c r="JM48" s="132"/>
      <c r="JN48" s="132"/>
      <c r="JO48" s="132"/>
      <c r="JP48" s="132"/>
      <c r="JQ48" s="132"/>
      <c r="JR48" s="132"/>
      <c r="JS48" s="132"/>
      <c r="JT48" s="132"/>
      <c r="JU48" s="132"/>
      <c r="JV48" s="132"/>
      <c r="JW48" s="132"/>
      <c r="JX48" s="132"/>
      <c r="JY48" s="132"/>
      <c r="JZ48" s="132"/>
      <c r="KA48" s="132"/>
      <c r="KB48" s="132"/>
      <c r="KC48" s="132"/>
      <c r="KD48" s="132"/>
      <c r="KE48" s="132"/>
      <c r="KF48" s="132"/>
      <c r="KG48" s="132"/>
      <c r="KH48" s="132"/>
      <c r="KI48" s="132"/>
      <c r="KJ48" s="132"/>
      <c r="KK48" s="132"/>
      <c r="KL48" s="132"/>
      <c r="KM48" s="132"/>
      <c r="KN48" s="132"/>
      <c r="KO48" s="132"/>
      <c r="KP48" s="132"/>
      <c r="KQ48" s="132"/>
      <c r="KR48" s="132"/>
      <c r="KS48" s="132"/>
      <c r="KT48" s="132"/>
      <c r="KU48" s="132"/>
      <c r="KV48" s="132"/>
      <c r="KW48" s="132"/>
      <c r="KX48" s="132"/>
      <c r="KY48" s="132"/>
      <c r="KZ48" s="132"/>
      <c r="LA48" s="132"/>
      <c r="LB48" s="132"/>
      <c r="LC48" s="132"/>
      <c r="LD48" s="132"/>
      <c r="LE48" s="132"/>
      <c r="LF48" s="132"/>
      <c r="LG48" s="132"/>
      <c r="LH48" s="132"/>
      <c r="LI48" s="132"/>
      <c r="LJ48" s="132"/>
      <c r="LK48" s="132"/>
      <c r="LL48" s="132"/>
      <c r="LM48" s="132"/>
      <c r="LN48" s="132"/>
      <c r="LO48" s="132"/>
      <c r="LP48" s="132"/>
      <c r="LQ48" s="132"/>
      <c r="LR48" s="132"/>
      <c r="LS48" s="132"/>
      <c r="LT48" s="132"/>
      <c r="LU48" s="132"/>
      <c r="LV48" s="132"/>
      <c r="LW48" s="132"/>
      <c r="LX48" s="132"/>
      <c r="LY48" s="132"/>
      <c r="LZ48" s="132"/>
      <c r="MA48" s="132"/>
      <c r="MB48" s="132"/>
      <c r="MC48" s="132"/>
      <c r="MD48" s="132"/>
      <c r="ME48" s="132"/>
      <c r="MF48" s="132"/>
      <c r="MG48" s="132"/>
      <c r="MH48" s="132"/>
      <c r="MI48" s="132"/>
      <c r="MJ48" s="132"/>
      <c r="MK48" s="132"/>
      <c r="ML48" s="132"/>
      <c r="MM48" s="132"/>
      <c r="MN48" s="132"/>
      <c r="MO48" s="132"/>
      <c r="MP48" s="132"/>
      <c r="MQ48" s="132"/>
      <c r="MR48" s="132"/>
      <c r="MS48" s="132"/>
      <c r="MT48" s="132"/>
      <c r="MU48" s="132"/>
      <c r="MV48" s="132"/>
      <c r="MW48" s="132"/>
      <c r="MX48" s="132"/>
      <c r="MY48" s="132"/>
      <c r="MZ48" s="132"/>
      <c r="NA48" s="132"/>
      <c r="NB48" s="132"/>
      <c r="NC48" s="132"/>
      <c r="ND48" s="132"/>
      <c r="NE48" s="132"/>
      <c r="NF48" s="132"/>
      <c r="NG48" s="132"/>
      <c r="NH48" s="132"/>
      <c r="NI48" s="132"/>
      <c r="NJ48" s="132"/>
      <c r="NK48" s="132"/>
      <c r="NL48" s="132"/>
      <c r="NM48" s="132"/>
      <c r="NN48" s="132"/>
      <c r="NO48" s="132"/>
      <c r="NP48" s="132"/>
      <c r="NQ48" s="132"/>
      <c r="NR48" s="132"/>
      <c r="NS48" s="132"/>
      <c r="NT48" s="132"/>
      <c r="NU48" s="132"/>
      <c r="NV48" s="132"/>
      <c r="NW48" s="132"/>
      <c r="NX48" s="132"/>
      <c r="NY48" s="132"/>
      <c r="NZ48" s="132"/>
      <c r="OA48" s="132"/>
      <c r="OB48" s="132"/>
      <c r="OC48" s="132"/>
      <c r="OD48" s="132"/>
      <c r="OE48" s="132"/>
      <c r="OF48" s="132"/>
      <c r="OG48" s="132"/>
      <c r="OH48" s="132"/>
      <c r="OI48" s="132"/>
      <c r="OJ48" s="132"/>
      <c r="OK48" s="132"/>
      <c r="OL48" s="132"/>
      <c r="OM48" s="132"/>
      <c r="ON48" s="132"/>
      <c r="OO48" s="132"/>
      <c r="OP48" s="132"/>
      <c r="OQ48" s="132"/>
      <c r="OR48" s="132"/>
      <c r="OS48" s="132"/>
      <c r="OT48" s="132"/>
      <c r="OU48" s="132"/>
      <c r="OV48" s="132"/>
      <c r="OW48" s="132"/>
      <c r="OX48" s="132"/>
      <c r="OY48" s="132"/>
      <c r="OZ48" s="132"/>
      <c r="PA48" s="132"/>
      <c r="PB48" s="132"/>
      <c r="PC48" s="132"/>
      <c r="PD48" s="132"/>
      <c r="PE48" s="132"/>
      <c r="PF48" s="132"/>
      <c r="PG48" s="132"/>
      <c r="PH48" s="132"/>
      <c r="PI48" s="132"/>
      <c r="PJ48" s="132"/>
      <c r="PK48" s="132"/>
      <c r="PL48" s="132"/>
      <c r="PM48" s="132"/>
      <c r="PN48" s="132"/>
      <c r="PO48" s="132"/>
      <c r="PP48" s="132"/>
      <c r="PQ48" s="132"/>
      <c r="PR48" s="132"/>
      <c r="PS48" s="132"/>
      <c r="PT48" s="132"/>
      <c r="PU48" s="132"/>
      <c r="PV48" s="132"/>
      <c r="PW48" s="132"/>
      <c r="PX48" s="132"/>
      <c r="PY48" s="132"/>
      <c r="PZ48" s="132"/>
      <c r="QA48" s="132"/>
      <c r="QB48" s="132"/>
      <c r="QC48" s="132"/>
      <c r="QD48" s="132"/>
      <c r="QE48" s="132"/>
      <c r="QF48" s="132"/>
      <c r="QG48" s="132"/>
      <c r="QH48" s="132"/>
      <c r="QI48" s="132"/>
      <c r="QJ48" s="132"/>
      <c r="QK48" s="132"/>
      <c r="QL48" s="132"/>
      <c r="QM48" s="132"/>
      <c r="QN48" s="132"/>
      <c r="QO48" s="132"/>
      <c r="QP48" s="132"/>
      <c r="QQ48" s="132"/>
      <c r="QR48" s="132"/>
      <c r="QS48" s="132"/>
      <c r="QT48" s="132"/>
      <c r="QU48" s="132"/>
      <c r="QV48" s="132"/>
      <c r="QW48" s="132"/>
      <c r="QX48" s="132"/>
      <c r="QY48" s="132"/>
      <c r="QZ48" s="132"/>
      <c r="RA48" s="132"/>
      <c r="RB48" s="132"/>
      <c r="RC48" s="132"/>
      <c r="RD48" s="132"/>
      <c r="RE48" s="132"/>
      <c r="RF48" s="132"/>
      <c r="RG48" s="132"/>
      <c r="RH48" s="132"/>
      <c r="RI48" s="132"/>
      <c r="RJ48" s="132"/>
      <c r="RK48" s="132"/>
      <c r="RL48" s="132"/>
      <c r="RM48" s="132"/>
      <c r="RN48" s="132"/>
      <c r="RO48" s="132"/>
      <c r="RP48" s="132"/>
      <c r="RQ48" s="132"/>
      <c r="RR48" s="132"/>
      <c r="RS48" s="132"/>
      <c r="RT48" s="132"/>
      <c r="RU48" s="132"/>
      <c r="RV48" s="132"/>
      <c r="RW48" s="132"/>
      <c r="RX48" s="132"/>
      <c r="RY48" s="132"/>
      <c r="RZ48" s="132"/>
      <c r="SA48" s="132"/>
      <c r="SB48" s="132"/>
      <c r="SC48" s="132"/>
      <c r="SD48" s="132"/>
      <c r="SE48" s="132"/>
      <c r="SF48" s="132"/>
      <c r="SG48" s="132"/>
      <c r="SH48" s="132"/>
      <c r="SI48" s="132"/>
      <c r="SJ48" s="132"/>
      <c r="SK48" s="132"/>
      <c r="SL48" s="132"/>
      <c r="SM48" s="132"/>
      <c r="SN48" s="132"/>
      <c r="SO48" s="132"/>
      <c r="SP48" s="132"/>
      <c r="SQ48" s="132"/>
      <c r="SR48" s="132"/>
      <c r="SS48" s="132"/>
      <c r="ST48" s="132"/>
      <c r="SU48" s="132"/>
      <c r="SV48" s="132"/>
      <c r="SW48" s="132"/>
      <c r="SX48" s="132"/>
      <c r="SY48" s="132"/>
      <c r="SZ48" s="132"/>
      <c r="TA48" s="132"/>
      <c r="TB48" s="132"/>
      <c r="TC48" s="132"/>
      <c r="TD48" s="132"/>
      <c r="TE48" s="132"/>
      <c r="TF48" s="132"/>
      <c r="TG48" s="132"/>
      <c r="TH48" s="132"/>
      <c r="TI48" s="132"/>
      <c r="TJ48" s="132"/>
      <c r="TK48" s="132"/>
      <c r="TL48" s="132"/>
      <c r="TM48" s="132"/>
      <c r="TN48" s="132"/>
      <c r="TO48" s="132"/>
      <c r="TP48" s="132"/>
      <c r="TQ48" s="132"/>
      <c r="TR48" s="132"/>
      <c r="TS48" s="132"/>
      <c r="TT48" s="132"/>
      <c r="TU48" s="132"/>
      <c r="TV48" s="132"/>
      <c r="TW48" s="132"/>
      <c r="TX48" s="132"/>
      <c r="TY48" s="132"/>
      <c r="TZ48" s="132"/>
      <c r="UA48" s="132"/>
      <c r="UB48" s="132"/>
      <c r="UC48" s="132"/>
      <c r="UD48" s="132"/>
      <c r="UE48" s="132"/>
      <c r="UF48" s="132"/>
      <c r="UG48" s="132"/>
      <c r="UH48" s="132"/>
      <c r="UI48" s="132"/>
      <c r="UJ48" s="132"/>
      <c r="UK48" s="132"/>
      <c r="UL48" s="132"/>
      <c r="UM48" s="132"/>
      <c r="UN48" s="132"/>
      <c r="UO48" s="132"/>
      <c r="UP48" s="132"/>
      <c r="UQ48" s="132"/>
      <c r="UR48" s="132"/>
      <c r="US48" s="132"/>
      <c r="UT48" s="132"/>
      <c r="UU48" s="132"/>
      <c r="UV48" s="132"/>
      <c r="UW48" s="132"/>
      <c r="UX48" s="132"/>
      <c r="UY48" s="132"/>
      <c r="UZ48" s="132"/>
      <c r="VA48" s="132"/>
      <c r="VB48" s="132"/>
      <c r="VC48" s="132"/>
      <c r="VD48" s="132"/>
      <c r="VE48" s="132"/>
      <c r="VF48" s="132"/>
      <c r="VG48" s="132"/>
      <c r="VH48" s="132"/>
      <c r="VI48" s="132"/>
      <c r="VJ48" s="132"/>
      <c r="VK48" s="132"/>
      <c r="VL48" s="132"/>
      <c r="VM48" s="132"/>
      <c r="VN48" s="132"/>
      <c r="VO48" s="132"/>
      <c r="VP48" s="132"/>
      <c r="VQ48" s="132"/>
      <c r="VR48" s="132"/>
      <c r="VS48" s="132"/>
      <c r="VT48" s="132"/>
      <c r="VU48" s="132"/>
      <c r="VV48" s="132"/>
      <c r="VW48" s="132"/>
      <c r="VX48" s="132"/>
      <c r="VY48" s="132"/>
      <c r="VZ48" s="132"/>
      <c r="WA48" s="132"/>
      <c r="WB48" s="132"/>
      <c r="WC48" s="132"/>
      <c r="WD48" s="132"/>
      <c r="WE48" s="132"/>
      <c r="WF48" s="132"/>
      <c r="WG48" s="132"/>
      <c r="WH48" s="132"/>
      <c r="WI48" s="132"/>
      <c r="WJ48" s="132"/>
      <c r="WK48" s="132"/>
      <c r="WL48" s="132"/>
      <c r="WM48" s="132"/>
      <c r="WN48" s="132"/>
      <c r="WO48" s="132"/>
      <c r="WP48" s="132"/>
      <c r="WQ48" s="132"/>
      <c r="WR48" s="132"/>
      <c r="WS48" s="132"/>
      <c r="WT48" s="132"/>
      <c r="WU48" s="132"/>
      <c r="WV48" s="132"/>
      <c r="WW48" s="132"/>
      <c r="WX48" s="132"/>
      <c r="WY48" s="132"/>
      <c r="WZ48" s="132"/>
      <c r="XA48" s="132"/>
      <c r="XB48" s="132"/>
      <c r="XC48" s="132"/>
      <c r="XD48" s="132"/>
      <c r="XE48" s="132"/>
      <c r="XF48" s="132"/>
      <c r="XG48" s="132"/>
      <c r="XH48" s="132"/>
      <c r="XI48" s="132"/>
      <c r="XJ48" s="132"/>
      <c r="XK48" s="132"/>
      <c r="XL48" s="132"/>
      <c r="XM48" s="132"/>
      <c r="XN48" s="132"/>
      <c r="XO48" s="132"/>
      <c r="XP48" s="132"/>
      <c r="XQ48" s="132"/>
      <c r="XR48" s="132"/>
      <c r="XS48" s="132"/>
      <c r="XT48" s="132"/>
      <c r="XU48" s="132"/>
      <c r="XV48" s="132"/>
      <c r="XW48" s="132"/>
      <c r="XX48" s="132"/>
      <c r="XY48" s="132"/>
      <c r="XZ48" s="132"/>
      <c r="YA48" s="132"/>
      <c r="YB48" s="132"/>
      <c r="YC48" s="132"/>
      <c r="YD48" s="132"/>
      <c r="YE48" s="132"/>
      <c r="YF48" s="132"/>
      <c r="YG48" s="132"/>
      <c r="YH48" s="132"/>
      <c r="YI48" s="132"/>
      <c r="YJ48" s="132"/>
      <c r="YK48" s="132"/>
      <c r="YL48" s="132"/>
      <c r="YM48" s="132"/>
      <c r="YN48" s="132"/>
      <c r="YO48" s="132"/>
      <c r="YP48" s="132"/>
      <c r="YQ48" s="132"/>
      <c r="YR48" s="132"/>
      <c r="YS48" s="132"/>
      <c r="YT48" s="132"/>
      <c r="YU48" s="132"/>
      <c r="YV48" s="132"/>
      <c r="YW48" s="132"/>
      <c r="YX48" s="132"/>
      <c r="YY48" s="132"/>
      <c r="YZ48" s="132"/>
      <c r="ZA48" s="132"/>
      <c r="ZB48" s="132"/>
      <c r="ZC48" s="132"/>
      <c r="ZD48" s="132"/>
      <c r="ZE48" s="132"/>
      <c r="ZF48" s="132"/>
      <c r="ZG48" s="132"/>
      <c r="ZH48" s="132"/>
      <c r="ZI48" s="132"/>
      <c r="ZJ48" s="132"/>
      <c r="ZK48" s="132"/>
      <c r="ZL48" s="132"/>
      <c r="ZM48" s="132"/>
      <c r="ZN48" s="132"/>
      <c r="ZO48" s="132"/>
      <c r="ZP48" s="132"/>
      <c r="ZQ48" s="132"/>
      <c r="ZR48" s="132"/>
      <c r="ZS48" s="132"/>
      <c r="ZT48" s="132"/>
      <c r="ZU48" s="132"/>
      <c r="ZV48" s="132"/>
      <c r="ZW48" s="132"/>
      <c r="ZX48" s="132"/>
      <c r="ZY48" s="132"/>
      <c r="ZZ48" s="132"/>
      <c r="AAA48" s="132"/>
      <c r="AAB48" s="132"/>
      <c r="AAC48" s="132"/>
      <c r="AAD48" s="132"/>
      <c r="AAE48" s="132"/>
      <c r="AAF48" s="132"/>
      <c r="AAG48" s="132"/>
      <c r="AAH48" s="132"/>
      <c r="AAI48" s="132"/>
      <c r="AAJ48" s="132"/>
      <c r="AAK48" s="132"/>
      <c r="AAL48" s="132"/>
      <c r="AAM48" s="132"/>
      <c r="AAN48" s="132"/>
      <c r="AAO48" s="132"/>
      <c r="AAP48" s="132"/>
      <c r="AAQ48" s="132"/>
      <c r="AAR48" s="132"/>
      <c r="AAS48" s="132"/>
      <c r="AAT48" s="132"/>
      <c r="AAU48" s="132"/>
      <c r="AAV48" s="132"/>
      <c r="AAW48" s="132"/>
      <c r="AAX48" s="132"/>
    </row>
    <row r="49" spans="1:726" s="129" customFormat="1" ht="84.95" customHeight="1" thickBot="1">
      <c r="A49" s="520">
        <v>45</v>
      </c>
      <c r="B49" s="520"/>
      <c r="C49" s="521" t="s">
        <v>162</v>
      </c>
      <c r="D49" s="521"/>
      <c r="E49" s="522"/>
      <c r="F49" s="522"/>
      <c r="G49" s="522"/>
      <c r="H49" s="523"/>
      <c r="I49" s="520"/>
      <c r="J49" s="521"/>
      <c r="K49" s="524"/>
      <c r="L49" s="521" t="s">
        <v>268</v>
      </c>
      <c r="M49" s="521" t="s">
        <v>369</v>
      </c>
      <c r="N49" s="521" t="s">
        <v>367</v>
      </c>
      <c r="O49" s="521" t="s">
        <v>367</v>
      </c>
      <c r="P49" s="521" t="s">
        <v>368</v>
      </c>
      <c r="Q49" s="521" t="s">
        <v>368</v>
      </c>
      <c r="R49" s="525"/>
      <c r="S49" s="132"/>
      <c r="T49" s="132"/>
      <c r="U49" s="132"/>
      <c r="V49" s="132"/>
      <c r="W49" s="132"/>
      <c r="X49" s="132"/>
      <c r="Y49" s="132"/>
      <c r="Z49" s="132"/>
      <c r="AA49" s="132"/>
      <c r="AB49" s="132"/>
      <c r="AC49" s="132"/>
      <c r="AD49" s="132"/>
      <c r="AE49" s="132"/>
      <c r="AF49" s="132"/>
      <c r="AG49" s="132"/>
      <c r="AH49" s="132"/>
      <c r="AI49" s="132"/>
      <c r="AJ49" s="132"/>
      <c r="AK49" s="132"/>
      <c r="AL49" s="132"/>
      <c r="AM49" s="132"/>
      <c r="AN49" s="132"/>
      <c r="AO49" s="132"/>
      <c r="AP49" s="132"/>
      <c r="AQ49" s="132"/>
      <c r="AR49" s="132"/>
      <c r="AS49" s="132"/>
      <c r="AT49" s="132"/>
      <c r="AU49" s="132"/>
      <c r="AV49" s="132"/>
      <c r="AW49" s="132"/>
      <c r="AX49" s="132"/>
      <c r="AY49" s="132"/>
      <c r="AZ49" s="132"/>
      <c r="BA49" s="132"/>
      <c r="BB49" s="132"/>
      <c r="BC49" s="132"/>
      <c r="BD49" s="132"/>
      <c r="BE49" s="132"/>
      <c r="BF49" s="132"/>
      <c r="BG49" s="132"/>
      <c r="BH49" s="132"/>
      <c r="BI49" s="132"/>
      <c r="BJ49" s="263"/>
      <c r="BK49" s="132"/>
      <c r="BL49" s="132"/>
      <c r="BM49" s="132"/>
      <c r="BN49" s="132"/>
      <c r="BO49" s="132"/>
      <c r="BP49" s="132"/>
      <c r="BQ49" s="132"/>
      <c r="BR49" s="132"/>
      <c r="BS49" s="132"/>
      <c r="BT49" s="132"/>
      <c r="BU49" s="132"/>
      <c r="BV49" s="132"/>
      <c r="BW49" s="132"/>
      <c r="BX49" s="132"/>
      <c r="BY49" s="132"/>
      <c r="BZ49" s="132"/>
      <c r="CA49" s="132"/>
      <c r="CB49" s="132"/>
      <c r="CC49" s="132"/>
      <c r="CD49" s="132"/>
      <c r="CE49" s="132"/>
      <c r="CF49" s="132"/>
      <c r="CG49" s="132"/>
      <c r="CH49" s="132"/>
      <c r="CI49" s="132"/>
      <c r="CJ49" s="132"/>
      <c r="CK49" s="132"/>
      <c r="CL49" s="132"/>
      <c r="CM49" s="132"/>
      <c r="CN49" s="132"/>
      <c r="CO49" s="132"/>
      <c r="CP49" s="132"/>
      <c r="CQ49" s="132"/>
      <c r="CR49" s="132"/>
      <c r="CS49" s="132"/>
      <c r="CT49" s="132"/>
      <c r="CU49" s="132"/>
      <c r="CV49" s="132"/>
      <c r="CW49" s="132"/>
      <c r="CX49" s="132"/>
      <c r="CY49" s="132"/>
      <c r="CZ49" s="132"/>
      <c r="DA49" s="132"/>
      <c r="DB49" s="132"/>
      <c r="DC49" s="132"/>
      <c r="DD49" s="132"/>
      <c r="DE49" s="132"/>
      <c r="DF49" s="132"/>
      <c r="DG49" s="132"/>
      <c r="DH49" s="132"/>
      <c r="DI49" s="132"/>
      <c r="DJ49" s="263"/>
      <c r="DK49" s="132"/>
      <c r="DL49" s="132"/>
      <c r="DM49" s="132"/>
      <c r="DN49" s="132"/>
      <c r="DO49" s="132"/>
      <c r="DP49" s="132"/>
      <c r="DQ49" s="132"/>
      <c r="DR49" s="132"/>
      <c r="DS49" s="132"/>
      <c r="DT49" s="132"/>
      <c r="DU49" s="132"/>
      <c r="DV49" s="132"/>
      <c r="DW49" s="132"/>
      <c r="DX49" s="132"/>
      <c r="DY49" s="132"/>
      <c r="DZ49" s="132"/>
      <c r="EA49" s="132"/>
      <c r="EB49" s="132"/>
      <c r="EC49" s="132"/>
      <c r="ED49" s="132"/>
      <c r="EE49" s="132"/>
      <c r="EF49" s="132"/>
      <c r="EG49" s="132"/>
      <c r="EH49" s="132"/>
      <c r="EI49" s="132"/>
      <c r="EJ49" s="132"/>
      <c r="EK49" s="132"/>
      <c r="EL49" s="132"/>
      <c r="EM49" s="132"/>
      <c r="EN49" s="132"/>
      <c r="EO49" s="132"/>
      <c r="EP49" s="132"/>
      <c r="EQ49" s="132"/>
      <c r="ER49" s="132"/>
      <c r="ES49" s="132"/>
      <c r="ET49" s="132"/>
      <c r="EU49" s="132"/>
      <c r="EV49" s="132"/>
      <c r="EW49" s="132"/>
      <c r="EX49" s="132"/>
      <c r="EY49" s="132"/>
      <c r="EZ49" s="132"/>
      <c r="FA49" s="132"/>
      <c r="FB49" s="132"/>
      <c r="FC49" s="132"/>
      <c r="FD49" s="132"/>
      <c r="FE49" s="132"/>
      <c r="FF49" s="132"/>
      <c r="FG49" s="132"/>
      <c r="FH49" s="132"/>
      <c r="FI49" s="132"/>
      <c r="FJ49" s="132"/>
      <c r="FK49" s="132"/>
      <c r="FL49" s="132"/>
      <c r="FM49" s="132"/>
      <c r="FN49" s="132"/>
      <c r="FO49" s="132"/>
      <c r="FP49" s="132"/>
      <c r="FQ49" s="132"/>
      <c r="FR49" s="132"/>
      <c r="FS49" s="132"/>
      <c r="FT49" s="132"/>
      <c r="FU49" s="132"/>
      <c r="FV49" s="132"/>
      <c r="FW49" s="132"/>
      <c r="FX49" s="132"/>
      <c r="FY49" s="132"/>
      <c r="FZ49" s="132"/>
      <c r="GA49" s="132"/>
      <c r="GB49" s="132"/>
      <c r="GC49" s="132"/>
      <c r="GD49" s="132"/>
      <c r="GE49" s="132"/>
      <c r="GF49" s="132"/>
      <c r="GG49" s="132"/>
      <c r="GH49" s="132"/>
      <c r="GI49" s="132"/>
      <c r="GJ49" s="132"/>
      <c r="GK49" s="132"/>
      <c r="GL49" s="132"/>
      <c r="GM49" s="132"/>
      <c r="GN49" s="132"/>
      <c r="GO49" s="132"/>
      <c r="GP49" s="132"/>
      <c r="GQ49" s="132"/>
      <c r="GR49" s="132"/>
      <c r="GS49" s="132"/>
      <c r="GT49" s="132"/>
      <c r="GU49" s="132"/>
      <c r="GV49" s="132"/>
      <c r="GW49" s="132"/>
      <c r="GX49" s="132"/>
      <c r="GY49" s="132"/>
      <c r="GZ49" s="132"/>
      <c r="HA49" s="132"/>
      <c r="HB49" s="132"/>
      <c r="HC49" s="132"/>
      <c r="HD49" s="132"/>
      <c r="HE49" s="132"/>
      <c r="HF49" s="132"/>
      <c r="HG49" s="132"/>
      <c r="HH49" s="132"/>
      <c r="HI49" s="132"/>
      <c r="HJ49" s="132"/>
      <c r="HK49" s="132"/>
      <c r="HL49" s="132"/>
      <c r="HM49" s="132"/>
      <c r="HN49" s="132"/>
      <c r="HO49" s="132"/>
      <c r="HP49" s="132"/>
      <c r="HQ49" s="132"/>
      <c r="HR49" s="132"/>
      <c r="HS49" s="132"/>
      <c r="HT49" s="132"/>
      <c r="HU49" s="132"/>
      <c r="HV49" s="132"/>
      <c r="HW49" s="132"/>
      <c r="HX49" s="132"/>
      <c r="HY49" s="132"/>
      <c r="HZ49" s="132"/>
      <c r="IA49" s="132"/>
      <c r="IB49" s="132"/>
      <c r="IC49" s="132"/>
      <c r="ID49" s="132"/>
      <c r="IE49" s="132"/>
      <c r="IF49" s="132"/>
      <c r="IG49" s="132"/>
      <c r="IH49" s="132"/>
      <c r="II49" s="132"/>
      <c r="IJ49" s="132"/>
      <c r="IK49" s="132"/>
      <c r="IL49" s="132"/>
      <c r="IM49" s="132"/>
      <c r="IN49" s="132"/>
      <c r="IO49" s="132"/>
      <c r="IP49" s="132"/>
      <c r="IQ49" s="132"/>
      <c r="IR49" s="132"/>
      <c r="IS49" s="132"/>
      <c r="IT49" s="132"/>
      <c r="IU49" s="132"/>
      <c r="IV49" s="132"/>
      <c r="IW49" s="132"/>
      <c r="IX49" s="132"/>
      <c r="IY49" s="132"/>
      <c r="IZ49" s="132"/>
      <c r="JA49" s="132"/>
      <c r="JB49" s="132"/>
      <c r="JC49" s="132"/>
      <c r="JD49" s="132"/>
      <c r="JE49" s="132"/>
      <c r="JF49" s="132"/>
      <c r="JG49" s="132"/>
      <c r="JH49" s="132"/>
      <c r="JI49" s="132"/>
      <c r="JJ49" s="132"/>
      <c r="JK49" s="132"/>
      <c r="JL49" s="132"/>
      <c r="JM49" s="132"/>
      <c r="JN49" s="132"/>
      <c r="JO49" s="132"/>
      <c r="JP49" s="132"/>
      <c r="JQ49" s="132"/>
      <c r="JR49" s="132"/>
      <c r="JS49" s="132"/>
      <c r="JT49" s="132"/>
      <c r="JU49" s="132"/>
      <c r="JV49" s="132"/>
      <c r="JW49" s="132"/>
      <c r="JX49" s="132"/>
      <c r="JY49" s="132"/>
      <c r="JZ49" s="132"/>
      <c r="KA49" s="132"/>
      <c r="KB49" s="132"/>
      <c r="KC49" s="132"/>
      <c r="KD49" s="132"/>
      <c r="KE49" s="132"/>
      <c r="KF49" s="132"/>
      <c r="KG49" s="132"/>
      <c r="KH49" s="132"/>
      <c r="KI49" s="132"/>
      <c r="KJ49" s="132"/>
      <c r="KK49" s="132"/>
      <c r="KL49" s="132"/>
      <c r="KM49" s="132"/>
      <c r="KN49" s="132"/>
      <c r="KO49" s="132"/>
      <c r="KP49" s="132"/>
      <c r="KQ49" s="132"/>
      <c r="KR49" s="132"/>
      <c r="KS49" s="132"/>
      <c r="KT49" s="132"/>
      <c r="KU49" s="132"/>
      <c r="KV49" s="132"/>
      <c r="KW49" s="132"/>
      <c r="KX49" s="132"/>
      <c r="KY49" s="132"/>
      <c r="KZ49" s="132"/>
      <c r="LA49" s="132"/>
      <c r="LB49" s="132"/>
      <c r="LC49" s="132"/>
      <c r="LD49" s="132"/>
      <c r="LE49" s="132"/>
      <c r="LF49" s="132"/>
      <c r="LG49" s="132"/>
      <c r="LH49" s="132"/>
      <c r="LI49" s="132"/>
      <c r="LJ49" s="132"/>
      <c r="LK49" s="132"/>
      <c r="LL49" s="132"/>
      <c r="LM49" s="132"/>
      <c r="LN49" s="132"/>
      <c r="LO49" s="132"/>
      <c r="LP49" s="132"/>
      <c r="LQ49" s="132"/>
      <c r="LR49" s="132"/>
      <c r="LS49" s="132"/>
      <c r="LT49" s="132"/>
      <c r="LU49" s="132"/>
      <c r="LV49" s="132"/>
      <c r="LW49" s="132"/>
      <c r="LX49" s="132"/>
      <c r="LY49" s="132"/>
      <c r="LZ49" s="132"/>
      <c r="MA49" s="132"/>
      <c r="MB49" s="132"/>
      <c r="MC49" s="132"/>
      <c r="MD49" s="132"/>
      <c r="ME49" s="132"/>
      <c r="MF49" s="132"/>
      <c r="MG49" s="132"/>
      <c r="MH49" s="132"/>
      <c r="MI49" s="132"/>
      <c r="MJ49" s="132"/>
      <c r="MK49" s="132"/>
      <c r="ML49" s="132"/>
      <c r="MM49" s="132"/>
      <c r="MN49" s="132"/>
      <c r="MO49" s="132"/>
      <c r="MP49" s="132"/>
      <c r="MQ49" s="132"/>
      <c r="MR49" s="132"/>
      <c r="MS49" s="132"/>
      <c r="MT49" s="132"/>
      <c r="MU49" s="132"/>
      <c r="MV49" s="132"/>
      <c r="MW49" s="132"/>
      <c r="MX49" s="132"/>
      <c r="MY49" s="132"/>
      <c r="MZ49" s="132"/>
      <c r="NA49" s="132"/>
      <c r="NB49" s="132"/>
      <c r="NC49" s="132"/>
      <c r="ND49" s="132"/>
      <c r="NE49" s="132"/>
      <c r="NF49" s="132"/>
      <c r="NG49" s="132"/>
      <c r="NH49" s="132"/>
      <c r="NI49" s="132"/>
      <c r="NJ49" s="132"/>
      <c r="NK49" s="132"/>
      <c r="NL49" s="132"/>
      <c r="NM49" s="132"/>
      <c r="NN49" s="132"/>
      <c r="NO49" s="132"/>
      <c r="NP49" s="132"/>
      <c r="NQ49" s="132"/>
      <c r="NR49" s="132"/>
      <c r="NS49" s="132"/>
      <c r="NT49" s="132"/>
      <c r="NU49" s="132"/>
      <c r="NV49" s="132"/>
      <c r="NW49" s="132"/>
      <c r="NX49" s="132"/>
      <c r="NY49" s="132"/>
      <c r="NZ49" s="132"/>
      <c r="OA49" s="132"/>
      <c r="OB49" s="132"/>
      <c r="OC49" s="132"/>
      <c r="OD49" s="132"/>
      <c r="OE49" s="132"/>
      <c r="OF49" s="132"/>
      <c r="OG49" s="132"/>
      <c r="OH49" s="132"/>
      <c r="OI49" s="132"/>
      <c r="OJ49" s="132"/>
      <c r="OK49" s="132"/>
      <c r="OL49" s="132"/>
      <c r="OM49" s="132"/>
      <c r="ON49" s="132"/>
      <c r="OO49" s="132"/>
      <c r="OP49" s="132"/>
      <c r="OQ49" s="132"/>
      <c r="OR49" s="132"/>
      <c r="OS49" s="132"/>
      <c r="OT49" s="132"/>
      <c r="OU49" s="132"/>
      <c r="OV49" s="132"/>
      <c r="OW49" s="132"/>
      <c r="OX49" s="132"/>
      <c r="OY49" s="132"/>
      <c r="OZ49" s="132"/>
      <c r="PA49" s="132"/>
      <c r="PB49" s="132"/>
      <c r="PC49" s="132"/>
      <c r="PD49" s="132"/>
      <c r="PE49" s="132"/>
      <c r="PF49" s="132"/>
      <c r="PG49" s="132"/>
      <c r="PH49" s="132"/>
      <c r="PI49" s="132"/>
      <c r="PJ49" s="132"/>
      <c r="PK49" s="132"/>
      <c r="PL49" s="132"/>
      <c r="PM49" s="132"/>
      <c r="PN49" s="132"/>
      <c r="PO49" s="132"/>
      <c r="PP49" s="132"/>
      <c r="PQ49" s="132"/>
      <c r="PR49" s="132"/>
      <c r="PS49" s="132"/>
      <c r="PT49" s="132"/>
      <c r="PU49" s="132"/>
      <c r="PV49" s="132"/>
      <c r="PW49" s="132"/>
      <c r="PX49" s="132"/>
      <c r="PY49" s="132"/>
      <c r="PZ49" s="132"/>
      <c r="QA49" s="132"/>
      <c r="QB49" s="132"/>
      <c r="QC49" s="132"/>
      <c r="QD49" s="132"/>
      <c r="QE49" s="132"/>
      <c r="QF49" s="132"/>
      <c r="QG49" s="132"/>
      <c r="QH49" s="132"/>
      <c r="QI49" s="132"/>
      <c r="QJ49" s="132"/>
      <c r="QK49" s="132"/>
      <c r="QL49" s="132"/>
      <c r="QM49" s="132"/>
      <c r="QN49" s="132"/>
      <c r="QO49" s="132"/>
      <c r="QP49" s="132"/>
      <c r="QQ49" s="132"/>
      <c r="QR49" s="132"/>
      <c r="QS49" s="132"/>
      <c r="QT49" s="132"/>
      <c r="QU49" s="132"/>
      <c r="QV49" s="132"/>
      <c r="QW49" s="132"/>
      <c r="QX49" s="132"/>
      <c r="QY49" s="132"/>
      <c r="QZ49" s="132"/>
      <c r="RA49" s="132"/>
      <c r="RB49" s="132"/>
      <c r="RC49" s="132"/>
      <c r="RD49" s="132"/>
      <c r="RE49" s="132"/>
      <c r="RF49" s="132"/>
      <c r="RG49" s="132"/>
      <c r="RH49" s="132"/>
      <c r="RI49" s="132"/>
      <c r="RJ49" s="132"/>
      <c r="RK49" s="132"/>
      <c r="RL49" s="132"/>
      <c r="RM49" s="132"/>
      <c r="RN49" s="132"/>
      <c r="RO49" s="132"/>
      <c r="RP49" s="132"/>
      <c r="RQ49" s="132"/>
      <c r="RR49" s="132"/>
      <c r="RS49" s="132"/>
      <c r="RT49" s="132"/>
      <c r="RU49" s="132"/>
      <c r="RV49" s="132"/>
      <c r="RW49" s="132"/>
      <c r="RX49" s="132"/>
      <c r="RY49" s="132"/>
      <c r="RZ49" s="132"/>
      <c r="SA49" s="132"/>
      <c r="SB49" s="132"/>
      <c r="SC49" s="132"/>
      <c r="SD49" s="132"/>
      <c r="SE49" s="132"/>
      <c r="SF49" s="132"/>
      <c r="SG49" s="132"/>
      <c r="SH49" s="132"/>
      <c r="SI49" s="132"/>
      <c r="SJ49" s="132"/>
      <c r="SK49" s="132"/>
      <c r="SL49" s="132"/>
      <c r="SM49" s="132"/>
      <c r="SN49" s="132"/>
      <c r="SO49" s="132"/>
      <c r="SP49" s="132"/>
      <c r="SQ49" s="132"/>
      <c r="SR49" s="132"/>
      <c r="SS49" s="132"/>
      <c r="ST49" s="132"/>
      <c r="SU49" s="132"/>
      <c r="SV49" s="132"/>
      <c r="SW49" s="132"/>
      <c r="SX49" s="132"/>
      <c r="SY49" s="132"/>
      <c r="SZ49" s="132"/>
      <c r="TA49" s="132"/>
      <c r="TB49" s="132"/>
      <c r="TC49" s="132"/>
      <c r="TD49" s="132"/>
      <c r="TE49" s="132"/>
      <c r="TF49" s="132"/>
      <c r="TG49" s="132"/>
      <c r="TH49" s="132"/>
      <c r="TI49" s="132"/>
      <c r="TJ49" s="132"/>
      <c r="TK49" s="132"/>
      <c r="TL49" s="132"/>
      <c r="TM49" s="132"/>
      <c r="TN49" s="132"/>
      <c r="TO49" s="132"/>
      <c r="TP49" s="132"/>
      <c r="TQ49" s="132"/>
      <c r="TR49" s="132"/>
      <c r="TS49" s="132"/>
      <c r="TT49" s="132"/>
      <c r="TU49" s="132"/>
      <c r="TV49" s="132"/>
      <c r="TW49" s="132"/>
      <c r="TX49" s="132"/>
      <c r="TY49" s="132"/>
      <c r="TZ49" s="132"/>
      <c r="UA49" s="132"/>
      <c r="UB49" s="132"/>
      <c r="UC49" s="132"/>
      <c r="UD49" s="132"/>
      <c r="UE49" s="132"/>
      <c r="UF49" s="132"/>
      <c r="UG49" s="132"/>
      <c r="UH49" s="132"/>
      <c r="UI49" s="132"/>
      <c r="UJ49" s="132"/>
      <c r="UK49" s="132"/>
      <c r="UL49" s="132"/>
      <c r="UM49" s="132"/>
      <c r="UN49" s="132"/>
      <c r="UO49" s="132"/>
      <c r="UP49" s="132"/>
      <c r="UQ49" s="132"/>
      <c r="UR49" s="132"/>
      <c r="US49" s="132"/>
      <c r="UT49" s="132"/>
      <c r="UU49" s="132"/>
      <c r="UV49" s="132"/>
      <c r="UW49" s="132"/>
      <c r="UX49" s="132"/>
      <c r="UY49" s="132"/>
      <c r="UZ49" s="132"/>
      <c r="VA49" s="132"/>
      <c r="VB49" s="132"/>
      <c r="VC49" s="132"/>
      <c r="VD49" s="132"/>
      <c r="VE49" s="132"/>
      <c r="VF49" s="132"/>
      <c r="VG49" s="132"/>
      <c r="VH49" s="132"/>
      <c r="VI49" s="132"/>
      <c r="VJ49" s="132"/>
      <c r="VK49" s="132"/>
      <c r="VL49" s="132"/>
      <c r="VM49" s="132"/>
      <c r="VN49" s="132"/>
      <c r="VO49" s="132"/>
      <c r="VP49" s="132"/>
      <c r="VQ49" s="132"/>
      <c r="VR49" s="132"/>
      <c r="VS49" s="132"/>
      <c r="VT49" s="132"/>
      <c r="VU49" s="132"/>
      <c r="VV49" s="132"/>
      <c r="VW49" s="132"/>
      <c r="VX49" s="132"/>
      <c r="VY49" s="132"/>
      <c r="VZ49" s="132"/>
      <c r="WA49" s="132"/>
      <c r="WB49" s="132"/>
      <c r="WC49" s="132"/>
      <c r="WD49" s="132"/>
      <c r="WE49" s="132"/>
      <c r="WF49" s="132"/>
      <c r="WG49" s="132"/>
      <c r="WH49" s="132"/>
      <c r="WI49" s="132"/>
      <c r="WJ49" s="132"/>
      <c r="WK49" s="132"/>
      <c r="WL49" s="132"/>
      <c r="WM49" s="132"/>
      <c r="WN49" s="132"/>
      <c r="WO49" s="132"/>
      <c r="WP49" s="132"/>
      <c r="WQ49" s="132"/>
      <c r="WR49" s="132"/>
      <c r="WS49" s="132"/>
      <c r="WT49" s="132"/>
      <c r="WU49" s="132"/>
      <c r="WV49" s="132"/>
      <c r="WW49" s="132"/>
      <c r="WX49" s="132"/>
      <c r="WY49" s="132"/>
      <c r="WZ49" s="132"/>
      <c r="XA49" s="132"/>
      <c r="XB49" s="132"/>
      <c r="XC49" s="132"/>
      <c r="XD49" s="132"/>
      <c r="XE49" s="132"/>
      <c r="XF49" s="132"/>
      <c r="XG49" s="132"/>
      <c r="XH49" s="132"/>
      <c r="XI49" s="132"/>
      <c r="XJ49" s="132"/>
      <c r="XK49" s="132"/>
      <c r="XL49" s="132"/>
      <c r="XM49" s="132"/>
      <c r="XN49" s="132"/>
      <c r="XO49" s="132"/>
      <c r="XP49" s="132"/>
      <c r="XQ49" s="132"/>
      <c r="XR49" s="132"/>
      <c r="XS49" s="132"/>
      <c r="XT49" s="132"/>
      <c r="XU49" s="132"/>
      <c r="XV49" s="132"/>
      <c r="XW49" s="132"/>
      <c r="XX49" s="132"/>
      <c r="XY49" s="132"/>
      <c r="XZ49" s="132"/>
      <c r="YA49" s="132"/>
      <c r="YB49" s="132"/>
      <c r="YC49" s="132"/>
      <c r="YD49" s="132"/>
      <c r="YE49" s="132"/>
      <c r="YF49" s="132"/>
      <c r="YG49" s="132"/>
      <c r="YH49" s="132"/>
      <c r="YI49" s="132"/>
      <c r="YJ49" s="132"/>
      <c r="YK49" s="132"/>
      <c r="YL49" s="132"/>
      <c r="YM49" s="132"/>
      <c r="YN49" s="132"/>
      <c r="YO49" s="132"/>
      <c r="YP49" s="132"/>
      <c r="YQ49" s="132"/>
      <c r="YR49" s="132"/>
      <c r="YS49" s="132"/>
      <c r="YT49" s="132"/>
      <c r="YU49" s="132"/>
      <c r="YV49" s="132"/>
      <c r="YW49" s="132"/>
      <c r="YX49" s="132"/>
      <c r="YY49" s="132"/>
      <c r="YZ49" s="132"/>
      <c r="ZA49" s="132"/>
      <c r="ZB49" s="132"/>
      <c r="ZC49" s="132"/>
      <c r="ZD49" s="132"/>
      <c r="ZE49" s="132"/>
      <c r="ZF49" s="132"/>
      <c r="ZG49" s="132"/>
      <c r="ZH49" s="132"/>
      <c r="ZI49" s="132"/>
      <c r="ZJ49" s="132"/>
      <c r="ZK49" s="132"/>
      <c r="ZL49" s="132"/>
      <c r="ZM49" s="132"/>
      <c r="ZN49" s="132"/>
      <c r="ZO49" s="132"/>
      <c r="ZP49" s="132"/>
      <c r="ZQ49" s="132"/>
      <c r="ZR49" s="132"/>
      <c r="ZS49" s="132"/>
      <c r="ZT49" s="132"/>
      <c r="ZU49" s="132"/>
      <c r="ZV49" s="132"/>
      <c r="ZW49" s="132"/>
      <c r="ZX49" s="132"/>
      <c r="ZY49" s="132"/>
      <c r="ZZ49" s="132"/>
      <c r="AAA49" s="132"/>
      <c r="AAB49" s="132"/>
      <c r="AAC49" s="132"/>
      <c r="AAD49" s="132"/>
      <c r="AAE49" s="132"/>
      <c r="AAF49" s="132"/>
      <c r="AAG49" s="132"/>
      <c r="AAH49" s="132"/>
      <c r="AAI49" s="132"/>
      <c r="AAJ49" s="132"/>
      <c r="AAK49" s="132"/>
      <c r="AAL49" s="132"/>
      <c r="AAM49" s="132"/>
      <c r="AAN49" s="132"/>
      <c r="AAO49" s="132"/>
      <c r="AAP49" s="132"/>
      <c r="AAQ49" s="132"/>
      <c r="AAR49" s="132"/>
      <c r="AAS49" s="132"/>
      <c r="AAT49" s="132"/>
      <c r="AAU49" s="132"/>
      <c r="AAV49" s="132"/>
      <c r="AAW49" s="132"/>
      <c r="AAX49" s="132"/>
    </row>
    <row r="50" spans="1:726" s="1" customFormat="1" ht="84.95" customHeight="1" thickBot="1">
      <c r="A50" s="520">
        <v>46</v>
      </c>
      <c r="B50" s="520"/>
      <c r="C50" s="521" t="s">
        <v>162</v>
      </c>
      <c r="D50" s="521"/>
      <c r="E50" s="522"/>
      <c r="F50" s="522"/>
      <c r="G50" s="522"/>
      <c r="H50" s="523"/>
      <c r="I50" s="520"/>
      <c r="J50" s="521"/>
      <c r="K50" s="524"/>
      <c r="L50" s="521" t="s">
        <v>268</v>
      </c>
      <c r="M50" s="521" t="s">
        <v>369</v>
      </c>
      <c r="N50" s="521" t="s">
        <v>367</v>
      </c>
      <c r="O50" s="521" t="s">
        <v>367</v>
      </c>
      <c r="P50" s="521" t="s">
        <v>368</v>
      </c>
      <c r="Q50" s="521" t="s">
        <v>368</v>
      </c>
      <c r="R50" s="525"/>
      <c r="S50" s="132"/>
      <c r="T50" s="132"/>
      <c r="U50" s="132"/>
      <c r="V50" s="132"/>
      <c r="W50" s="132"/>
      <c r="X50" s="132"/>
      <c r="Y50" s="132"/>
      <c r="Z50" s="132"/>
      <c r="AA50" s="132"/>
      <c r="AB50" s="132"/>
      <c r="AC50" s="132"/>
      <c r="AD50" s="132"/>
      <c r="AE50" s="132"/>
      <c r="AF50" s="132"/>
      <c r="AG50" s="132"/>
      <c r="AH50" s="132"/>
      <c r="AI50" s="132"/>
      <c r="AJ50" s="132"/>
      <c r="AK50" s="132"/>
      <c r="AL50" s="132"/>
      <c r="AM50" s="132"/>
      <c r="AN50" s="132"/>
      <c r="AO50" s="132"/>
      <c r="AP50" s="132"/>
      <c r="AQ50" s="132"/>
      <c r="AR50" s="132"/>
      <c r="AS50" s="132"/>
      <c r="AT50" s="132"/>
      <c r="AU50" s="132"/>
      <c r="AV50" s="132"/>
      <c r="AW50" s="132"/>
      <c r="AX50" s="132"/>
      <c r="AY50" s="132"/>
      <c r="AZ50" s="132"/>
      <c r="BA50" s="132"/>
      <c r="BB50" s="132"/>
      <c r="BC50" s="132"/>
      <c r="BD50" s="132"/>
      <c r="BE50" s="132"/>
      <c r="BF50" s="132"/>
      <c r="BG50" s="132"/>
      <c r="BH50" s="132"/>
      <c r="BI50" s="132"/>
      <c r="BJ50" s="263"/>
      <c r="BK50" s="132"/>
      <c r="BL50" s="132"/>
      <c r="BM50" s="132"/>
      <c r="BN50" s="132"/>
      <c r="BO50" s="132"/>
      <c r="BP50" s="132"/>
      <c r="BQ50" s="132"/>
      <c r="BR50" s="132"/>
      <c r="BS50" s="132"/>
      <c r="BT50" s="132"/>
      <c r="BU50" s="132"/>
      <c r="BV50" s="132"/>
      <c r="BW50" s="132"/>
      <c r="BX50" s="132"/>
      <c r="BY50" s="132"/>
      <c r="BZ50" s="132"/>
      <c r="CA50" s="132"/>
      <c r="CB50" s="132"/>
      <c r="CC50" s="132"/>
      <c r="CD50" s="132"/>
      <c r="CE50" s="132"/>
      <c r="CF50" s="132"/>
      <c r="CG50" s="132"/>
      <c r="CH50" s="132"/>
      <c r="CI50" s="132"/>
      <c r="CJ50" s="132"/>
      <c r="CK50" s="132"/>
      <c r="CL50" s="132"/>
      <c r="CM50" s="132"/>
      <c r="CN50" s="132"/>
      <c r="CO50" s="132"/>
      <c r="CP50" s="132"/>
      <c r="CQ50" s="132"/>
      <c r="CR50" s="132"/>
      <c r="CS50" s="132"/>
      <c r="CT50" s="132"/>
      <c r="CU50" s="132"/>
      <c r="CV50" s="132"/>
      <c r="CW50" s="132"/>
      <c r="CX50" s="132"/>
      <c r="CY50" s="132"/>
      <c r="CZ50" s="132"/>
      <c r="DA50" s="132"/>
      <c r="DB50" s="132"/>
      <c r="DC50" s="132"/>
      <c r="DD50" s="132"/>
      <c r="DE50" s="132"/>
      <c r="DF50" s="132"/>
      <c r="DG50" s="132"/>
      <c r="DH50" s="132"/>
      <c r="DI50" s="132"/>
      <c r="DJ50" s="263"/>
      <c r="DK50" s="132"/>
      <c r="DL50" s="132"/>
      <c r="DM50" s="132"/>
      <c r="DN50" s="132"/>
      <c r="DO50" s="132"/>
      <c r="DP50" s="132"/>
      <c r="DQ50" s="132"/>
      <c r="DR50" s="132"/>
      <c r="DS50" s="132"/>
      <c r="DT50" s="132"/>
      <c r="DU50" s="132"/>
      <c r="DV50" s="132"/>
      <c r="DW50" s="132"/>
      <c r="DX50" s="132"/>
      <c r="DY50" s="132"/>
      <c r="DZ50" s="132"/>
      <c r="EA50" s="132"/>
      <c r="EB50" s="132"/>
      <c r="EC50" s="132"/>
      <c r="ED50" s="132"/>
      <c r="EE50" s="132"/>
      <c r="EF50" s="132"/>
      <c r="EG50" s="132"/>
      <c r="EH50" s="132"/>
      <c r="EI50" s="132"/>
      <c r="EJ50" s="132"/>
      <c r="EK50" s="132"/>
      <c r="EL50" s="132"/>
      <c r="EM50" s="132"/>
      <c r="EN50" s="132"/>
      <c r="EO50" s="132"/>
      <c r="EP50" s="132"/>
      <c r="EQ50" s="132"/>
      <c r="ER50" s="132"/>
      <c r="ES50" s="132"/>
      <c r="ET50" s="132"/>
      <c r="EU50" s="132"/>
      <c r="EV50" s="132"/>
      <c r="EW50" s="132"/>
      <c r="EX50" s="132"/>
      <c r="EY50" s="132"/>
      <c r="EZ50" s="132"/>
      <c r="FA50" s="132"/>
      <c r="FB50" s="132"/>
      <c r="FC50" s="132"/>
      <c r="FD50" s="132"/>
      <c r="FE50" s="132"/>
      <c r="FF50" s="132"/>
      <c r="FG50" s="132"/>
      <c r="FH50" s="132"/>
      <c r="FI50" s="132"/>
      <c r="FJ50" s="132"/>
      <c r="FK50" s="132"/>
      <c r="FL50" s="132"/>
      <c r="FM50" s="132"/>
      <c r="FN50" s="132"/>
      <c r="FO50" s="132"/>
      <c r="FP50" s="132"/>
      <c r="FQ50" s="132"/>
      <c r="FR50" s="132"/>
      <c r="FS50" s="132"/>
      <c r="FT50" s="132"/>
      <c r="FU50" s="132"/>
      <c r="FV50" s="132"/>
      <c r="FW50" s="132"/>
      <c r="FX50" s="132"/>
      <c r="FY50" s="132"/>
      <c r="FZ50" s="132"/>
      <c r="GA50" s="132"/>
      <c r="GB50" s="132"/>
      <c r="GC50" s="132"/>
      <c r="GD50" s="132"/>
      <c r="GE50" s="132"/>
      <c r="GF50" s="132"/>
      <c r="GG50" s="132"/>
      <c r="GH50" s="132"/>
      <c r="GI50" s="132"/>
      <c r="GJ50" s="132"/>
      <c r="GK50" s="132"/>
      <c r="GL50" s="132"/>
      <c r="GM50" s="132"/>
      <c r="GN50" s="132"/>
      <c r="GO50" s="132"/>
      <c r="GP50" s="132"/>
      <c r="GQ50" s="132"/>
      <c r="GR50" s="132"/>
      <c r="GS50" s="132"/>
      <c r="GT50" s="132"/>
      <c r="GU50" s="132"/>
      <c r="GV50" s="132"/>
      <c r="GW50" s="132"/>
      <c r="GX50" s="132"/>
      <c r="GY50" s="132"/>
      <c r="GZ50" s="132"/>
      <c r="HA50" s="132"/>
      <c r="HB50" s="132"/>
      <c r="HC50" s="132"/>
      <c r="HD50" s="132"/>
      <c r="HE50" s="132"/>
      <c r="HF50" s="132"/>
      <c r="HG50" s="132"/>
      <c r="HH50" s="132"/>
      <c r="HI50" s="132"/>
      <c r="HJ50" s="132"/>
      <c r="HK50" s="132"/>
      <c r="HL50" s="132"/>
      <c r="HM50" s="132"/>
      <c r="HN50" s="132"/>
      <c r="HO50" s="132"/>
      <c r="HP50" s="132"/>
      <c r="HQ50" s="132"/>
      <c r="HR50" s="132"/>
      <c r="HS50" s="132"/>
      <c r="HT50" s="132"/>
      <c r="HU50" s="132"/>
      <c r="HV50" s="132"/>
      <c r="HW50" s="132"/>
      <c r="HX50" s="132"/>
      <c r="HY50" s="132"/>
      <c r="HZ50" s="132"/>
      <c r="IA50" s="132"/>
      <c r="IB50" s="132"/>
      <c r="IC50" s="132"/>
      <c r="ID50" s="132"/>
      <c r="IE50" s="132"/>
      <c r="IF50" s="132"/>
      <c r="IG50" s="132"/>
      <c r="IH50" s="132"/>
      <c r="II50" s="132"/>
      <c r="IJ50" s="132"/>
      <c r="IK50" s="132"/>
      <c r="IL50" s="132"/>
      <c r="IM50" s="132"/>
      <c r="IN50" s="132"/>
      <c r="IO50" s="132"/>
      <c r="IP50" s="132"/>
      <c r="IQ50" s="132"/>
      <c r="IR50" s="132"/>
      <c r="IS50" s="132"/>
      <c r="IT50" s="132"/>
      <c r="IU50" s="132"/>
      <c r="IV50" s="132"/>
      <c r="IW50" s="132"/>
      <c r="IX50" s="132"/>
      <c r="IY50" s="132"/>
      <c r="IZ50" s="132"/>
      <c r="JA50" s="132"/>
      <c r="JB50" s="132"/>
      <c r="JC50" s="132"/>
      <c r="JD50" s="132"/>
      <c r="JE50" s="132"/>
      <c r="JF50" s="132"/>
      <c r="JG50" s="132"/>
      <c r="JH50" s="132"/>
      <c r="JI50" s="132"/>
      <c r="JJ50" s="132"/>
      <c r="JK50" s="132"/>
      <c r="JL50" s="132"/>
      <c r="JM50" s="132"/>
      <c r="JN50" s="132"/>
      <c r="JO50" s="132"/>
      <c r="JP50" s="132"/>
      <c r="JQ50" s="132"/>
      <c r="JR50" s="132"/>
      <c r="JS50" s="132"/>
      <c r="JT50" s="132"/>
      <c r="JU50" s="132"/>
      <c r="JV50" s="132"/>
      <c r="JW50" s="132"/>
      <c r="JX50" s="132"/>
      <c r="JY50" s="132"/>
      <c r="JZ50" s="132"/>
      <c r="KA50" s="132"/>
      <c r="KB50" s="132"/>
      <c r="KC50" s="132"/>
      <c r="KD50" s="132"/>
      <c r="KE50" s="132"/>
      <c r="KF50" s="132"/>
      <c r="KG50" s="132"/>
      <c r="KH50" s="132"/>
      <c r="KI50" s="132"/>
      <c r="KJ50" s="132"/>
      <c r="KK50" s="132"/>
      <c r="KL50" s="132"/>
      <c r="KM50" s="132"/>
      <c r="KN50" s="132"/>
      <c r="KO50" s="132"/>
      <c r="KP50" s="132"/>
      <c r="KQ50" s="132"/>
      <c r="KR50" s="132"/>
      <c r="KS50" s="132"/>
      <c r="KT50" s="132"/>
      <c r="KU50" s="132"/>
      <c r="KV50" s="132"/>
      <c r="KW50" s="132"/>
      <c r="KX50" s="132"/>
      <c r="KY50" s="132"/>
      <c r="KZ50" s="132"/>
      <c r="LA50" s="132"/>
      <c r="LB50" s="132"/>
      <c r="LC50" s="132"/>
      <c r="LD50" s="132"/>
      <c r="LE50" s="132"/>
      <c r="LF50" s="132"/>
      <c r="LG50" s="132"/>
      <c r="LH50" s="132"/>
      <c r="LI50" s="132"/>
      <c r="LJ50" s="132"/>
      <c r="LK50" s="132"/>
      <c r="LL50" s="132"/>
      <c r="LM50" s="132"/>
      <c r="LN50" s="132"/>
      <c r="LO50" s="132"/>
      <c r="LP50" s="132"/>
      <c r="LQ50" s="132"/>
      <c r="LR50" s="132"/>
      <c r="LS50" s="132"/>
      <c r="LT50" s="132"/>
      <c r="LU50" s="132"/>
      <c r="LV50" s="132"/>
      <c r="LW50" s="132"/>
      <c r="LX50" s="132"/>
      <c r="LY50" s="132"/>
      <c r="LZ50" s="132"/>
      <c r="MA50" s="132"/>
      <c r="MB50" s="132"/>
      <c r="MC50" s="132"/>
      <c r="MD50" s="132"/>
      <c r="ME50" s="132"/>
      <c r="MF50" s="132"/>
      <c r="MG50" s="132"/>
      <c r="MH50" s="132"/>
      <c r="MI50" s="132"/>
      <c r="MJ50" s="132"/>
      <c r="MK50" s="132"/>
      <c r="ML50" s="132"/>
      <c r="MM50" s="132"/>
      <c r="MN50" s="132"/>
      <c r="MO50" s="132"/>
      <c r="MP50" s="132"/>
      <c r="MQ50" s="132"/>
      <c r="MR50" s="132"/>
      <c r="MS50" s="132"/>
      <c r="MT50" s="132"/>
      <c r="MU50" s="132"/>
      <c r="MV50" s="132"/>
      <c r="MW50" s="132"/>
      <c r="MX50" s="132"/>
      <c r="MY50" s="132"/>
      <c r="MZ50" s="132"/>
      <c r="NA50" s="132"/>
      <c r="NB50" s="132"/>
      <c r="NC50" s="132"/>
      <c r="ND50" s="132"/>
      <c r="NE50" s="132"/>
      <c r="NF50" s="132"/>
      <c r="NG50" s="132"/>
      <c r="NH50" s="132"/>
      <c r="NI50" s="132"/>
      <c r="NJ50" s="132"/>
      <c r="NK50" s="132"/>
      <c r="NL50" s="132"/>
      <c r="NM50" s="132"/>
      <c r="NN50" s="132"/>
      <c r="NO50" s="132"/>
      <c r="NP50" s="132"/>
      <c r="NQ50" s="132"/>
      <c r="NR50" s="132"/>
      <c r="NS50" s="132"/>
      <c r="NT50" s="132"/>
      <c r="NU50" s="132"/>
      <c r="NV50" s="132"/>
      <c r="NW50" s="132"/>
      <c r="NX50" s="132"/>
      <c r="NY50" s="132"/>
      <c r="NZ50" s="132"/>
      <c r="OA50" s="132"/>
      <c r="OB50" s="132"/>
      <c r="OC50" s="132"/>
      <c r="OD50" s="132"/>
      <c r="OE50" s="132"/>
      <c r="OF50" s="132"/>
      <c r="OG50" s="132"/>
      <c r="OH50" s="132"/>
      <c r="OI50" s="132"/>
      <c r="OJ50" s="132"/>
      <c r="OK50" s="132"/>
      <c r="OL50" s="132"/>
      <c r="OM50" s="132"/>
      <c r="ON50" s="132"/>
      <c r="OO50" s="132"/>
      <c r="OP50" s="132"/>
      <c r="OQ50" s="132"/>
      <c r="OR50" s="132"/>
      <c r="OS50" s="132"/>
      <c r="OT50" s="132"/>
      <c r="OU50" s="132"/>
      <c r="OV50" s="132"/>
      <c r="OW50" s="132"/>
      <c r="OX50" s="132"/>
      <c r="OY50" s="132"/>
      <c r="OZ50" s="132"/>
      <c r="PA50" s="132"/>
      <c r="PB50" s="132"/>
      <c r="PC50" s="132"/>
      <c r="PD50" s="132"/>
      <c r="PE50" s="132"/>
      <c r="PF50" s="132"/>
      <c r="PG50" s="132"/>
      <c r="PH50" s="132"/>
      <c r="PI50" s="132"/>
      <c r="PJ50" s="132"/>
      <c r="PK50" s="132"/>
      <c r="PL50" s="132"/>
      <c r="PM50" s="132"/>
      <c r="PN50" s="132"/>
      <c r="PO50" s="132"/>
      <c r="PP50" s="132"/>
      <c r="PQ50" s="132"/>
      <c r="PR50" s="132"/>
      <c r="PS50" s="132"/>
      <c r="PT50" s="132"/>
      <c r="PU50" s="132"/>
      <c r="PV50" s="132"/>
      <c r="PW50" s="132"/>
      <c r="PX50" s="132"/>
      <c r="PY50" s="132"/>
      <c r="PZ50" s="132"/>
      <c r="QA50" s="132"/>
      <c r="QB50" s="132"/>
      <c r="QC50" s="132"/>
      <c r="QD50" s="132"/>
      <c r="QE50" s="132"/>
      <c r="QF50" s="132"/>
      <c r="QG50" s="132"/>
      <c r="QH50" s="132"/>
      <c r="QI50" s="132"/>
      <c r="QJ50" s="132"/>
      <c r="QK50" s="132"/>
      <c r="QL50" s="132"/>
      <c r="QM50" s="132"/>
      <c r="QN50" s="132"/>
      <c r="QO50" s="132"/>
      <c r="QP50" s="132"/>
      <c r="QQ50" s="132"/>
      <c r="QR50" s="132"/>
      <c r="QS50" s="132"/>
      <c r="QT50" s="132"/>
      <c r="QU50" s="132"/>
      <c r="QV50" s="132"/>
      <c r="QW50" s="132"/>
      <c r="QX50" s="132"/>
      <c r="QY50" s="132"/>
      <c r="QZ50" s="132"/>
      <c r="RA50" s="132"/>
      <c r="RB50" s="132"/>
      <c r="RC50" s="132"/>
      <c r="RD50" s="132"/>
      <c r="RE50" s="132"/>
      <c r="RF50" s="132"/>
      <c r="RG50" s="132"/>
      <c r="RH50" s="132"/>
      <c r="RI50" s="132"/>
      <c r="RJ50" s="132"/>
      <c r="RK50" s="132"/>
      <c r="RL50" s="132"/>
      <c r="RM50" s="132"/>
      <c r="RN50" s="132"/>
      <c r="RO50" s="132"/>
      <c r="RP50" s="132"/>
      <c r="RQ50" s="132"/>
      <c r="RR50" s="132"/>
      <c r="RS50" s="132"/>
      <c r="RT50" s="132"/>
      <c r="RU50" s="132"/>
      <c r="RV50" s="132"/>
      <c r="RW50" s="132"/>
      <c r="RX50" s="132"/>
      <c r="RY50" s="132"/>
      <c r="RZ50" s="132"/>
      <c r="SA50" s="132"/>
      <c r="SB50" s="132"/>
      <c r="SC50" s="132"/>
      <c r="SD50" s="132"/>
      <c r="SE50" s="132"/>
      <c r="SF50" s="132"/>
      <c r="SG50" s="132"/>
      <c r="SH50" s="132"/>
      <c r="SI50" s="132"/>
      <c r="SJ50" s="132"/>
      <c r="SK50" s="132"/>
      <c r="SL50" s="132"/>
      <c r="SM50" s="132"/>
      <c r="SN50" s="132"/>
      <c r="SO50" s="132"/>
      <c r="SP50" s="132"/>
      <c r="SQ50" s="132"/>
      <c r="SR50" s="132"/>
      <c r="SS50" s="132"/>
      <c r="ST50" s="132"/>
      <c r="SU50" s="132"/>
      <c r="SV50" s="132"/>
      <c r="SW50" s="132"/>
      <c r="SX50" s="132"/>
      <c r="SY50" s="132"/>
      <c r="SZ50" s="132"/>
      <c r="TA50" s="132"/>
      <c r="TB50" s="132"/>
      <c r="TC50" s="132"/>
      <c r="TD50" s="132"/>
      <c r="TE50" s="132"/>
      <c r="TF50" s="132"/>
      <c r="TG50" s="132"/>
      <c r="TH50" s="132"/>
      <c r="TI50" s="132"/>
      <c r="TJ50" s="132"/>
      <c r="TK50" s="132"/>
      <c r="TL50" s="132"/>
      <c r="TM50" s="132"/>
      <c r="TN50" s="132"/>
      <c r="TO50" s="132"/>
      <c r="TP50" s="132"/>
      <c r="TQ50" s="132"/>
      <c r="TR50" s="132"/>
      <c r="TS50" s="132"/>
      <c r="TT50" s="132"/>
      <c r="TU50" s="132"/>
      <c r="TV50" s="132"/>
      <c r="TW50" s="132"/>
      <c r="TX50" s="132"/>
      <c r="TY50" s="132"/>
      <c r="TZ50" s="132"/>
      <c r="UA50" s="132"/>
      <c r="UB50" s="132"/>
      <c r="UC50" s="132"/>
      <c r="UD50" s="132"/>
      <c r="UE50" s="132"/>
      <c r="UF50" s="132"/>
      <c r="UG50" s="132"/>
      <c r="UH50" s="132"/>
      <c r="UI50" s="132"/>
      <c r="UJ50" s="132"/>
      <c r="UK50" s="132"/>
      <c r="UL50" s="132"/>
      <c r="UM50" s="132"/>
      <c r="UN50" s="132"/>
      <c r="UO50" s="132"/>
      <c r="UP50" s="132"/>
      <c r="UQ50" s="132"/>
      <c r="UR50" s="132"/>
      <c r="US50" s="132"/>
      <c r="UT50" s="132"/>
      <c r="UU50" s="132"/>
      <c r="UV50" s="132"/>
      <c r="UW50" s="132"/>
      <c r="UX50" s="132"/>
      <c r="UY50" s="132"/>
      <c r="UZ50" s="132"/>
      <c r="VA50" s="132"/>
      <c r="VB50" s="132"/>
      <c r="VC50" s="132"/>
      <c r="VD50" s="132"/>
      <c r="VE50" s="132"/>
      <c r="VF50" s="132"/>
      <c r="VG50" s="132"/>
      <c r="VH50" s="132"/>
      <c r="VI50" s="132"/>
      <c r="VJ50" s="132"/>
      <c r="VK50" s="132"/>
      <c r="VL50" s="132"/>
      <c r="VM50" s="132"/>
      <c r="VN50" s="132"/>
      <c r="VO50" s="132"/>
      <c r="VP50" s="132"/>
      <c r="VQ50" s="132"/>
      <c r="VR50" s="132"/>
      <c r="VS50" s="132"/>
      <c r="VT50" s="132"/>
      <c r="VU50" s="132"/>
      <c r="VV50" s="132"/>
      <c r="VW50" s="132"/>
      <c r="VX50" s="132"/>
      <c r="VY50" s="132"/>
      <c r="VZ50" s="132"/>
      <c r="WA50" s="132"/>
      <c r="WB50" s="132"/>
      <c r="WC50" s="132"/>
      <c r="WD50" s="132"/>
      <c r="WE50" s="132"/>
      <c r="WF50" s="132"/>
      <c r="WG50" s="132"/>
      <c r="WH50" s="132"/>
      <c r="WI50" s="132"/>
      <c r="WJ50" s="132"/>
      <c r="WK50" s="132"/>
      <c r="WL50" s="132"/>
      <c r="WM50" s="132"/>
      <c r="WN50" s="132"/>
      <c r="WO50" s="132"/>
      <c r="WP50" s="132"/>
      <c r="WQ50" s="132"/>
      <c r="WR50" s="132"/>
      <c r="WS50" s="132"/>
      <c r="WT50" s="132"/>
      <c r="WU50" s="132"/>
      <c r="WV50" s="132"/>
      <c r="WW50" s="132"/>
      <c r="WX50" s="132"/>
      <c r="WY50" s="132"/>
      <c r="WZ50" s="132"/>
      <c r="XA50" s="132"/>
      <c r="XB50" s="132"/>
      <c r="XC50" s="132"/>
      <c r="XD50" s="132"/>
      <c r="XE50" s="132"/>
      <c r="XF50" s="132"/>
      <c r="XG50" s="132"/>
      <c r="XH50" s="132"/>
      <c r="XI50" s="132"/>
      <c r="XJ50" s="132"/>
      <c r="XK50" s="132"/>
      <c r="XL50" s="132"/>
      <c r="XM50" s="132"/>
      <c r="XN50" s="132"/>
      <c r="XO50" s="132"/>
      <c r="XP50" s="132"/>
      <c r="XQ50" s="132"/>
      <c r="XR50" s="132"/>
      <c r="XS50" s="132"/>
      <c r="XT50" s="132"/>
      <c r="XU50" s="132"/>
      <c r="XV50" s="132"/>
      <c r="XW50" s="132"/>
      <c r="XX50" s="132"/>
      <c r="XY50" s="132"/>
      <c r="XZ50" s="132"/>
      <c r="YA50" s="132"/>
      <c r="YB50" s="132"/>
      <c r="YC50" s="132"/>
      <c r="YD50" s="132"/>
      <c r="YE50" s="132"/>
      <c r="YF50" s="132"/>
      <c r="YG50" s="132"/>
      <c r="YH50" s="132"/>
      <c r="YI50" s="132"/>
      <c r="YJ50" s="132"/>
      <c r="YK50" s="132"/>
      <c r="YL50" s="132"/>
      <c r="YM50" s="132"/>
      <c r="YN50" s="132"/>
      <c r="YO50" s="132"/>
      <c r="YP50" s="132"/>
      <c r="YQ50" s="132"/>
      <c r="YR50" s="132"/>
      <c r="YS50" s="132"/>
      <c r="YT50" s="132"/>
      <c r="YU50" s="132"/>
      <c r="YV50" s="132"/>
      <c r="YW50" s="132"/>
      <c r="YX50" s="132"/>
      <c r="YY50" s="132"/>
      <c r="YZ50" s="132"/>
      <c r="ZA50" s="132"/>
      <c r="ZB50" s="132"/>
      <c r="ZC50" s="132"/>
      <c r="ZD50" s="132"/>
      <c r="ZE50" s="132"/>
      <c r="ZF50" s="132"/>
      <c r="ZG50" s="132"/>
      <c r="ZH50" s="132"/>
      <c r="ZI50" s="132"/>
      <c r="ZJ50" s="132"/>
      <c r="ZK50" s="132"/>
      <c r="ZL50" s="132"/>
      <c r="ZM50" s="132"/>
      <c r="ZN50" s="132"/>
      <c r="ZO50" s="132"/>
      <c r="ZP50" s="132"/>
      <c r="ZQ50" s="132"/>
      <c r="ZR50" s="132"/>
      <c r="ZS50" s="132"/>
      <c r="ZT50" s="132"/>
      <c r="ZU50" s="132"/>
      <c r="ZV50" s="132"/>
      <c r="ZW50" s="132"/>
      <c r="ZX50" s="132"/>
      <c r="ZY50" s="132"/>
      <c r="ZZ50" s="132"/>
      <c r="AAA50" s="132"/>
      <c r="AAB50" s="132"/>
      <c r="AAC50" s="132"/>
      <c r="AAD50" s="132"/>
      <c r="AAE50" s="132"/>
      <c r="AAF50" s="132"/>
      <c r="AAG50" s="132"/>
      <c r="AAH50" s="132"/>
      <c r="AAI50" s="132"/>
      <c r="AAJ50" s="132"/>
      <c r="AAK50" s="132"/>
      <c r="AAL50" s="132"/>
      <c r="AAM50" s="132"/>
      <c r="AAN50" s="132"/>
      <c r="AAO50" s="132"/>
      <c r="AAP50" s="132"/>
      <c r="AAQ50" s="132"/>
      <c r="AAR50" s="132"/>
      <c r="AAS50" s="132"/>
      <c r="AAT50" s="132"/>
      <c r="AAU50" s="132"/>
      <c r="AAV50" s="132"/>
      <c r="AAW50" s="132"/>
      <c r="AAX50" s="132"/>
    </row>
    <row r="51" spans="1:726" s="129" customFormat="1" ht="84.95" customHeight="1" thickBot="1">
      <c r="A51" s="520">
        <v>47</v>
      </c>
      <c r="B51" s="520"/>
      <c r="C51" s="521" t="s">
        <v>162</v>
      </c>
      <c r="D51" s="521"/>
      <c r="E51" s="522"/>
      <c r="F51" s="522"/>
      <c r="G51" s="522"/>
      <c r="H51" s="523"/>
      <c r="I51" s="520"/>
      <c r="J51" s="521"/>
      <c r="K51" s="524"/>
      <c r="L51" s="521" t="s">
        <v>268</v>
      </c>
      <c r="M51" s="521" t="s">
        <v>369</v>
      </c>
      <c r="N51" s="521" t="s">
        <v>367</v>
      </c>
      <c r="O51" s="521" t="s">
        <v>367</v>
      </c>
      <c r="P51" s="521" t="s">
        <v>368</v>
      </c>
      <c r="Q51" s="521" t="s">
        <v>368</v>
      </c>
      <c r="R51" s="525"/>
      <c r="S51" s="132"/>
      <c r="T51" s="132"/>
      <c r="U51" s="132"/>
      <c r="V51" s="132"/>
      <c r="W51" s="132"/>
      <c r="X51" s="132"/>
      <c r="Y51" s="132"/>
      <c r="Z51" s="132"/>
      <c r="AA51" s="132"/>
      <c r="AB51" s="132"/>
      <c r="AC51" s="132"/>
      <c r="AD51" s="132"/>
      <c r="AE51" s="132"/>
      <c r="AF51" s="132"/>
      <c r="AG51" s="132"/>
      <c r="AH51" s="132"/>
      <c r="AI51" s="132"/>
      <c r="AJ51" s="132"/>
      <c r="AK51" s="132"/>
      <c r="AL51" s="132"/>
      <c r="AM51" s="132"/>
      <c r="AN51" s="132"/>
      <c r="AO51" s="132"/>
      <c r="AP51" s="132"/>
      <c r="AQ51" s="132"/>
      <c r="AR51" s="132"/>
      <c r="AS51" s="132"/>
      <c r="AT51" s="132"/>
      <c r="AU51" s="132"/>
      <c r="AV51" s="132"/>
      <c r="AW51" s="132"/>
      <c r="AX51" s="132"/>
      <c r="AY51" s="132"/>
      <c r="AZ51" s="132"/>
      <c r="BA51" s="132"/>
      <c r="BB51" s="132"/>
      <c r="BC51" s="132"/>
      <c r="BD51" s="132"/>
      <c r="BE51" s="132"/>
      <c r="BF51" s="132"/>
      <c r="BG51" s="132"/>
      <c r="BH51" s="132"/>
      <c r="BI51" s="132"/>
      <c r="BJ51" s="263"/>
      <c r="BK51" s="132"/>
      <c r="BL51" s="132"/>
      <c r="BM51" s="132"/>
      <c r="BN51" s="132"/>
      <c r="BO51" s="132"/>
      <c r="BP51" s="132"/>
      <c r="BQ51" s="132"/>
      <c r="BR51" s="132"/>
      <c r="BS51" s="132"/>
      <c r="BT51" s="132"/>
      <c r="BU51" s="132"/>
      <c r="BV51" s="132"/>
      <c r="BW51" s="132"/>
      <c r="BX51" s="132"/>
      <c r="BY51" s="132"/>
      <c r="BZ51" s="132"/>
      <c r="CA51" s="132"/>
      <c r="CB51" s="132"/>
      <c r="CC51" s="132"/>
      <c r="CD51" s="132"/>
      <c r="CE51" s="132"/>
      <c r="CF51" s="132"/>
      <c r="CG51" s="132"/>
      <c r="CH51" s="132"/>
      <c r="CI51" s="132"/>
      <c r="CJ51" s="132"/>
      <c r="CK51" s="132"/>
      <c r="CL51" s="132"/>
      <c r="CM51" s="132"/>
      <c r="CN51" s="132"/>
      <c r="CO51" s="132"/>
      <c r="CP51" s="132"/>
      <c r="CQ51" s="132"/>
      <c r="CR51" s="132"/>
      <c r="CS51" s="132"/>
      <c r="CT51" s="132"/>
      <c r="CU51" s="132"/>
      <c r="CV51" s="132"/>
      <c r="CW51" s="132"/>
      <c r="CX51" s="132"/>
      <c r="CY51" s="132"/>
      <c r="CZ51" s="132"/>
      <c r="DA51" s="132"/>
      <c r="DB51" s="132"/>
      <c r="DC51" s="132"/>
      <c r="DD51" s="132"/>
      <c r="DE51" s="132"/>
      <c r="DF51" s="132"/>
      <c r="DG51" s="132"/>
      <c r="DH51" s="132"/>
      <c r="DI51" s="132"/>
      <c r="DJ51" s="263"/>
      <c r="DK51" s="132"/>
      <c r="DL51" s="132"/>
      <c r="DM51" s="132"/>
      <c r="DN51" s="132"/>
      <c r="DO51" s="132"/>
      <c r="DP51" s="132"/>
      <c r="DQ51" s="132"/>
      <c r="DR51" s="132"/>
      <c r="DS51" s="132"/>
      <c r="DT51" s="132"/>
      <c r="DU51" s="132"/>
      <c r="DV51" s="132"/>
      <c r="DW51" s="132"/>
      <c r="DX51" s="132"/>
      <c r="DY51" s="132"/>
      <c r="DZ51" s="132"/>
      <c r="EA51" s="132"/>
      <c r="EB51" s="132"/>
      <c r="EC51" s="132"/>
      <c r="ED51" s="132"/>
      <c r="EE51" s="132"/>
      <c r="EF51" s="132"/>
      <c r="EG51" s="132"/>
      <c r="EH51" s="132"/>
      <c r="EI51" s="132"/>
      <c r="EJ51" s="132"/>
      <c r="EK51" s="132"/>
      <c r="EL51" s="132"/>
      <c r="EM51" s="132"/>
      <c r="EN51" s="132"/>
      <c r="EO51" s="132"/>
      <c r="EP51" s="132"/>
      <c r="EQ51" s="132"/>
      <c r="ER51" s="132"/>
      <c r="ES51" s="132"/>
      <c r="ET51" s="132"/>
      <c r="EU51" s="132"/>
      <c r="EV51" s="132"/>
      <c r="EW51" s="132"/>
      <c r="EX51" s="132"/>
      <c r="EY51" s="132"/>
      <c r="EZ51" s="132"/>
      <c r="FA51" s="132"/>
      <c r="FB51" s="132"/>
      <c r="FC51" s="132"/>
      <c r="FD51" s="132"/>
      <c r="FE51" s="132"/>
      <c r="FF51" s="132"/>
      <c r="FG51" s="132"/>
      <c r="FH51" s="132"/>
      <c r="FI51" s="132"/>
      <c r="FJ51" s="132"/>
      <c r="FK51" s="132"/>
      <c r="FL51" s="132"/>
      <c r="FM51" s="132"/>
      <c r="FN51" s="132"/>
      <c r="FO51" s="132"/>
      <c r="FP51" s="132"/>
      <c r="FQ51" s="132"/>
      <c r="FR51" s="132"/>
      <c r="FS51" s="132"/>
      <c r="FT51" s="132"/>
      <c r="FU51" s="132"/>
      <c r="FV51" s="132"/>
      <c r="FW51" s="132"/>
      <c r="FX51" s="132"/>
      <c r="FY51" s="132"/>
      <c r="FZ51" s="132"/>
      <c r="GA51" s="132"/>
      <c r="GB51" s="132"/>
      <c r="GC51" s="132"/>
      <c r="GD51" s="132"/>
      <c r="GE51" s="132"/>
      <c r="GF51" s="132"/>
      <c r="GG51" s="132"/>
      <c r="GH51" s="132"/>
      <c r="GI51" s="132"/>
      <c r="GJ51" s="132"/>
      <c r="GK51" s="132"/>
      <c r="GL51" s="132"/>
      <c r="GM51" s="132"/>
      <c r="GN51" s="132"/>
      <c r="GO51" s="132"/>
      <c r="GP51" s="132"/>
      <c r="GQ51" s="132"/>
      <c r="GR51" s="132"/>
      <c r="GS51" s="132"/>
      <c r="GT51" s="132"/>
      <c r="GU51" s="132"/>
      <c r="GV51" s="132"/>
      <c r="GW51" s="132"/>
      <c r="GX51" s="132"/>
      <c r="GY51" s="132"/>
      <c r="GZ51" s="132"/>
      <c r="HA51" s="132"/>
      <c r="HB51" s="132"/>
      <c r="HC51" s="132"/>
      <c r="HD51" s="132"/>
      <c r="HE51" s="132"/>
      <c r="HF51" s="132"/>
      <c r="HG51" s="132"/>
      <c r="HH51" s="132"/>
      <c r="HI51" s="132"/>
      <c r="HJ51" s="132"/>
      <c r="HK51" s="132"/>
      <c r="HL51" s="132"/>
      <c r="HM51" s="132"/>
      <c r="HN51" s="132"/>
      <c r="HO51" s="132"/>
      <c r="HP51" s="132"/>
      <c r="HQ51" s="132"/>
      <c r="HR51" s="132"/>
      <c r="HS51" s="132"/>
      <c r="HT51" s="132"/>
      <c r="HU51" s="132"/>
      <c r="HV51" s="132"/>
      <c r="HW51" s="132"/>
      <c r="HX51" s="132"/>
      <c r="HY51" s="132"/>
      <c r="HZ51" s="132"/>
      <c r="IA51" s="132"/>
      <c r="IB51" s="132"/>
      <c r="IC51" s="132"/>
      <c r="ID51" s="132"/>
      <c r="IE51" s="132"/>
      <c r="IF51" s="132"/>
      <c r="IG51" s="132"/>
      <c r="IH51" s="132"/>
      <c r="II51" s="132"/>
      <c r="IJ51" s="132"/>
      <c r="IK51" s="132"/>
      <c r="IL51" s="132"/>
      <c r="IM51" s="132"/>
      <c r="IN51" s="132"/>
      <c r="IO51" s="132"/>
      <c r="IP51" s="132"/>
      <c r="IQ51" s="132"/>
      <c r="IR51" s="132"/>
      <c r="IS51" s="132"/>
      <c r="IT51" s="132"/>
      <c r="IU51" s="132"/>
      <c r="IV51" s="132"/>
      <c r="IW51" s="132"/>
      <c r="IX51" s="132"/>
      <c r="IY51" s="132"/>
      <c r="IZ51" s="132"/>
      <c r="JA51" s="132"/>
      <c r="JB51" s="132"/>
      <c r="JC51" s="132"/>
      <c r="JD51" s="132"/>
      <c r="JE51" s="132"/>
      <c r="JF51" s="132"/>
      <c r="JG51" s="132"/>
      <c r="JH51" s="132"/>
      <c r="JI51" s="132"/>
      <c r="JJ51" s="132"/>
      <c r="JK51" s="132"/>
      <c r="JL51" s="132"/>
      <c r="JM51" s="132"/>
      <c r="JN51" s="132"/>
      <c r="JO51" s="132"/>
      <c r="JP51" s="132"/>
      <c r="JQ51" s="132"/>
      <c r="JR51" s="132"/>
      <c r="JS51" s="132"/>
      <c r="JT51" s="132"/>
      <c r="JU51" s="132"/>
      <c r="JV51" s="132"/>
      <c r="JW51" s="132"/>
      <c r="JX51" s="132"/>
      <c r="JY51" s="132"/>
      <c r="JZ51" s="132"/>
      <c r="KA51" s="132"/>
      <c r="KB51" s="132"/>
      <c r="KC51" s="132"/>
      <c r="KD51" s="132"/>
      <c r="KE51" s="132"/>
      <c r="KF51" s="132"/>
      <c r="KG51" s="132"/>
      <c r="KH51" s="132"/>
      <c r="KI51" s="132"/>
      <c r="KJ51" s="132"/>
      <c r="KK51" s="132"/>
      <c r="KL51" s="132"/>
      <c r="KM51" s="132"/>
      <c r="KN51" s="132"/>
      <c r="KO51" s="132"/>
      <c r="KP51" s="132"/>
      <c r="KQ51" s="132"/>
      <c r="KR51" s="132"/>
      <c r="KS51" s="132"/>
      <c r="KT51" s="132"/>
      <c r="KU51" s="132"/>
      <c r="KV51" s="132"/>
      <c r="KW51" s="132"/>
      <c r="KX51" s="132"/>
      <c r="KY51" s="132"/>
      <c r="KZ51" s="132"/>
      <c r="LA51" s="132"/>
      <c r="LB51" s="132"/>
      <c r="LC51" s="132"/>
      <c r="LD51" s="132"/>
      <c r="LE51" s="132"/>
      <c r="LF51" s="132"/>
      <c r="LG51" s="132"/>
      <c r="LH51" s="132"/>
      <c r="LI51" s="132"/>
      <c r="LJ51" s="132"/>
      <c r="LK51" s="132"/>
      <c r="LL51" s="132"/>
      <c r="LM51" s="132"/>
      <c r="LN51" s="132"/>
      <c r="LO51" s="132"/>
      <c r="LP51" s="132"/>
      <c r="LQ51" s="132"/>
      <c r="LR51" s="132"/>
      <c r="LS51" s="132"/>
      <c r="LT51" s="132"/>
      <c r="LU51" s="132"/>
      <c r="LV51" s="132"/>
      <c r="LW51" s="132"/>
      <c r="LX51" s="132"/>
      <c r="LY51" s="132"/>
      <c r="LZ51" s="132"/>
      <c r="MA51" s="132"/>
      <c r="MB51" s="132"/>
      <c r="MC51" s="132"/>
      <c r="MD51" s="132"/>
      <c r="ME51" s="132"/>
      <c r="MF51" s="132"/>
      <c r="MG51" s="132"/>
      <c r="MH51" s="132"/>
      <c r="MI51" s="132"/>
      <c r="MJ51" s="132"/>
      <c r="MK51" s="132"/>
      <c r="ML51" s="132"/>
      <c r="MM51" s="132"/>
      <c r="MN51" s="132"/>
      <c r="MO51" s="132"/>
      <c r="MP51" s="132"/>
      <c r="MQ51" s="132"/>
      <c r="MR51" s="132"/>
      <c r="MS51" s="132"/>
      <c r="MT51" s="132"/>
      <c r="MU51" s="132"/>
      <c r="MV51" s="132"/>
      <c r="MW51" s="132"/>
      <c r="MX51" s="132"/>
      <c r="MY51" s="132"/>
      <c r="MZ51" s="132"/>
      <c r="NA51" s="132"/>
      <c r="NB51" s="132"/>
      <c r="NC51" s="132"/>
      <c r="ND51" s="132"/>
      <c r="NE51" s="132"/>
      <c r="NF51" s="132"/>
      <c r="NG51" s="132"/>
      <c r="NH51" s="132"/>
      <c r="NI51" s="132"/>
      <c r="NJ51" s="132"/>
      <c r="NK51" s="132"/>
      <c r="NL51" s="132"/>
      <c r="NM51" s="132"/>
      <c r="NN51" s="132"/>
      <c r="NO51" s="132"/>
      <c r="NP51" s="132"/>
      <c r="NQ51" s="132"/>
      <c r="NR51" s="132"/>
      <c r="NS51" s="132"/>
      <c r="NT51" s="132"/>
      <c r="NU51" s="132"/>
      <c r="NV51" s="132"/>
      <c r="NW51" s="132"/>
      <c r="NX51" s="132"/>
      <c r="NY51" s="132"/>
      <c r="NZ51" s="132"/>
      <c r="OA51" s="132"/>
      <c r="OB51" s="132"/>
      <c r="OC51" s="132"/>
      <c r="OD51" s="132"/>
      <c r="OE51" s="132"/>
      <c r="OF51" s="132"/>
      <c r="OG51" s="132"/>
      <c r="OH51" s="132"/>
      <c r="OI51" s="132"/>
      <c r="OJ51" s="132"/>
      <c r="OK51" s="132"/>
      <c r="OL51" s="132"/>
      <c r="OM51" s="132"/>
      <c r="ON51" s="132"/>
      <c r="OO51" s="132"/>
      <c r="OP51" s="132"/>
      <c r="OQ51" s="132"/>
      <c r="OR51" s="132"/>
      <c r="OS51" s="132"/>
      <c r="OT51" s="132"/>
      <c r="OU51" s="132"/>
      <c r="OV51" s="132"/>
      <c r="OW51" s="132"/>
      <c r="OX51" s="132"/>
      <c r="OY51" s="132"/>
      <c r="OZ51" s="132"/>
      <c r="PA51" s="132"/>
      <c r="PB51" s="132"/>
      <c r="PC51" s="132"/>
      <c r="PD51" s="132"/>
      <c r="PE51" s="132"/>
      <c r="PF51" s="132"/>
      <c r="PG51" s="132"/>
      <c r="PH51" s="132"/>
      <c r="PI51" s="132"/>
      <c r="PJ51" s="132"/>
      <c r="PK51" s="132"/>
      <c r="PL51" s="132"/>
      <c r="PM51" s="132"/>
      <c r="PN51" s="132"/>
      <c r="PO51" s="132"/>
      <c r="PP51" s="132"/>
      <c r="PQ51" s="132"/>
      <c r="PR51" s="132"/>
      <c r="PS51" s="132"/>
      <c r="PT51" s="132"/>
      <c r="PU51" s="132"/>
      <c r="PV51" s="132"/>
      <c r="PW51" s="132"/>
      <c r="PX51" s="132"/>
      <c r="PY51" s="132"/>
      <c r="PZ51" s="132"/>
      <c r="QA51" s="132"/>
      <c r="QB51" s="132"/>
      <c r="QC51" s="132"/>
      <c r="QD51" s="132"/>
      <c r="QE51" s="132"/>
      <c r="QF51" s="132"/>
      <c r="QG51" s="132"/>
      <c r="QH51" s="132"/>
      <c r="QI51" s="132"/>
      <c r="QJ51" s="132"/>
      <c r="QK51" s="132"/>
      <c r="QL51" s="132"/>
      <c r="QM51" s="132"/>
      <c r="QN51" s="132"/>
      <c r="QO51" s="132"/>
      <c r="QP51" s="132"/>
      <c r="QQ51" s="132"/>
      <c r="QR51" s="132"/>
      <c r="QS51" s="132"/>
      <c r="QT51" s="132"/>
      <c r="QU51" s="132"/>
      <c r="QV51" s="132"/>
      <c r="QW51" s="132"/>
      <c r="QX51" s="132"/>
      <c r="QY51" s="132"/>
      <c r="QZ51" s="132"/>
      <c r="RA51" s="132"/>
      <c r="RB51" s="132"/>
      <c r="RC51" s="132"/>
      <c r="RD51" s="132"/>
      <c r="RE51" s="132"/>
      <c r="RF51" s="132"/>
      <c r="RG51" s="132"/>
      <c r="RH51" s="132"/>
      <c r="RI51" s="132"/>
      <c r="RJ51" s="132"/>
      <c r="RK51" s="132"/>
      <c r="RL51" s="132"/>
      <c r="RM51" s="132"/>
      <c r="RN51" s="132"/>
      <c r="RO51" s="132"/>
      <c r="RP51" s="132"/>
      <c r="RQ51" s="132"/>
      <c r="RR51" s="132"/>
      <c r="RS51" s="132"/>
      <c r="RT51" s="132"/>
      <c r="RU51" s="132"/>
      <c r="RV51" s="132"/>
      <c r="RW51" s="132"/>
      <c r="RX51" s="132"/>
      <c r="RY51" s="132"/>
      <c r="RZ51" s="132"/>
      <c r="SA51" s="132"/>
      <c r="SB51" s="132"/>
      <c r="SC51" s="132"/>
      <c r="SD51" s="132"/>
      <c r="SE51" s="132"/>
      <c r="SF51" s="132"/>
      <c r="SG51" s="132"/>
      <c r="SH51" s="132"/>
      <c r="SI51" s="132"/>
      <c r="SJ51" s="132"/>
      <c r="SK51" s="132"/>
      <c r="SL51" s="132"/>
      <c r="SM51" s="132"/>
      <c r="SN51" s="132"/>
      <c r="SO51" s="132"/>
      <c r="SP51" s="132"/>
      <c r="SQ51" s="132"/>
      <c r="SR51" s="132"/>
      <c r="SS51" s="132"/>
      <c r="ST51" s="132"/>
      <c r="SU51" s="132"/>
      <c r="SV51" s="132"/>
      <c r="SW51" s="132"/>
      <c r="SX51" s="132"/>
      <c r="SY51" s="132"/>
      <c r="SZ51" s="132"/>
      <c r="TA51" s="132"/>
      <c r="TB51" s="132"/>
      <c r="TC51" s="132"/>
      <c r="TD51" s="132"/>
      <c r="TE51" s="132"/>
      <c r="TF51" s="132"/>
      <c r="TG51" s="132"/>
      <c r="TH51" s="132"/>
      <c r="TI51" s="132"/>
      <c r="TJ51" s="132"/>
      <c r="TK51" s="132"/>
      <c r="TL51" s="132"/>
      <c r="TM51" s="132"/>
      <c r="TN51" s="132"/>
      <c r="TO51" s="132"/>
      <c r="TP51" s="132"/>
      <c r="TQ51" s="132"/>
      <c r="TR51" s="132"/>
      <c r="TS51" s="132"/>
      <c r="TT51" s="132"/>
      <c r="TU51" s="132"/>
      <c r="TV51" s="132"/>
      <c r="TW51" s="132"/>
      <c r="TX51" s="132"/>
      <c r="TY51" s="132"/>
      <c r="TZ51" s="132"/>
      <c r="UA51" s="132"/>
      <c r="UB51" s="132"/>
      <c r="UC51" s="132"/>
      <c r="UD51" s="132"/>
      <c r="UE51" s="132"/>
      <c r="UF51" s="132"/>
      <c r="UG51" s="132"/>
      <c r="UH51" s="132"/>
      <c r="UI51" s="132"/>
      <c r="UJ51" s="132"/>
      <c r="UK51" s="132"/>
      <c r="UL51" s="132"/>
      <c r="UM51" s="132"/>
      <c r="UN51" s="132"/>
      <c r="UO51" s="132"/>
      <c r="UP51" s="132"/>
      <c r="UQ51" s="132"/>
      <c r="UR51" s="132"/>
      <c r="US51" s="132"/>
      <c r="UT51" s="132"/>
      <c r="UU51" s="132"/>
      <c r="UV51" s="132"/>
      <c r="UW51" s="132"/>
      <c r="UX51" s="132"/>
      <c r="UY51" s="132"/>
      <c r="UZ51" s="132"/>
      <c r="VA51" s="132"/>
      <c r="VB51" s="132"/>
      <c r="VC51" s="132"/>
      <c r="VD51" s="132"/>
      <c r="VE51" s="132"/>
      <c r="VF51" s="132"/>
      <c r="VG51" s="132"/>
      <c r="VH51" s="132"/>
      <c r="VI51" s="132"/>
      <c r="VJ51" s="132"/>
      <c r="VK51" s="132"/>
      <c r="VL51" s="132"/>
      <c r="VM51" s="132"/>
      <c r="VN51" s="132"/>
      <c r="VO51" s="132"/>
      <c r="VP51" s="132"/>
      <c r="VQ51" s="132"/>
      <c r="VR51" s="132"/>
      <c r="VS51" s="132"/>
      <c r="VT51" s="132"/>
      <c r="VU51" s="132"/>
      <c r="VV51" s="132"/>
      <c r="VW51" s="132"/>
      <c r="VX51" s="132"/>
      <c r="VY51" s="132"/>
      <c r="VZ51" s="132"/>
      <c r="WA51" s="132"/>
      <c r="WB51" s="132"/>
      <c r="WC51" s="132"/>
      <c r="WD51" s="132"/>
      <c r="WE51" s="132"/>
      <c r="WF51" s="132"/>
      <c r="WG51" s="132"/>
      <c r="WH51" s="132"/>
      <c r="WI51" s="132"/>
      <c r="WJ51" s="132"/>
      <c r="WK51" s="132"/>
      <c r="WL51" s="132"/>
      <c r="WM51" s="132"/>
      <c r="WN51" s="132"/>
      <c r="WO51" s="132"/>
      <c r="WP51" s="132"/>
      <c r="WQ51" s="132"/>
      <c r="WR51" s="132"/>
      <c r="WS51" s="132"/>
      <c r="WT51" s="132"/>
      <c r="WU51" s="132"/>
      <c r="WV51" s="132"/>
      <c r="WW51" s="132"/>
      <c r="WX51" s="132"/>
      <c r="WY51" s="132"/>
      <c r="WZ51" s="132"/>
      <c r="XA51" s="132"/>
      <c r="XB51" s="132"/>
      <c r="XC51" s="132"/>
      <c r="XD51" s="132"/>
      <c r="XE51" s="132"/>
      <c r="XF51" s="132"/>
      <c r="XG51" s="132"/>
      <c r="XH51" s="132"/>
      <c r="XI51" s="132"/>
      <c r="XJ51" s="132"/>
      <c r="XK51" s="132"/>
      <c r="XL51" s="132"/>
      <c r="XM51" s="132"/>
      <c r="XN51" s="132"/>
      <c r="XO51" s="132"/>
      <c r="XP51" s="132"/>
      <c r="XQ51" s="132"/>
      <c r="XR51" s="132"/>
      <c r="XS51" s="132"/>
      <c r="XT51" s="132"/>
      <c r="XU51" s="132"/>
      <c r="XV51" s="132"/>
      <c r="XW51" s="132"/>
      <c r="XX51" s="132"/>
      <c r="XY51" s="132"/>
      <c r="XZ51" s="132"/>
      <c r="YA51" s="132"/>
      <c r="YB51" s="132"/>
      <c r="YC51" s="132"/>
      <c r="YD51" s="132"/>
      <c r="YE51" s="132"/>
      <c r="YF51" s="132"/>
      <c r="YG51" s="132"/>
      <c r="YH51" s="132"/>
      <c r="YI51" s="132"/>
      <c r="YJ51" s="132"/>
      <c r="YK51" s="132"/>
      <c r="YL51" s="132"/>
      <c r="YM51" s="132"/>
      <c r="YN51" s="132"/>
      <c r="YO51" s="132"/>
      <c r="YP51" s="132"/>
      <c r="YQ51" s="132"/>
      <c r="YR51" s="132"/>
      <c r="YS51" s="132"/>
      <c r="YT51" s="132"/>
      <c r="YU51" s="132"/>
      <c r="YV51" s="132"/>
      <c r="YW51" s="132"/>
      <c r="YX51" s="132"/>
      <c r="YY51" s="132"/>
      <c r="YZ51" s="132"/>
      <c r="ZA51" s="132"/>
      <c r="ZB51" s="132"/>
      <c r="ZC51" s="132"/>
      <c r="ZD51" s="132"/>
      <c r="ZE51" s="132"/>
      <c r="ZF51" s="132"/>
      <c r="ZG51" s="132"/>
      <c r="ZH51" s="132"/>
      <c r="ZI51" s="132"/>
      <c r="ZJ51" s="132"/>
      <c r="ZK51" s="132"/>
      <c r="ZL51" s="132"/>
      <c r="ZM51" s="132"/>
      <c r="ZN51" s="132"/>
      <c r="ZO51" s="132"/>
      <c r="ZP51" s="132"/>
      <c r="ZQ51" s="132"/>
      <c r="ZR51" s="132"/>
      <c r="ZS51" s="132"/>
      <c r="ZT51" s="132"/>
      <c r="ZU51" s="132"/>
      <c r="ZV51" s="132"/>
      <c r="ZW51" s="132"/>
      <c r="ZX51" s="132"/>
      <c r="ZY51" s="132"/>
      <c r="ZZ51" s="132"/>
      <c r="AAA51" s="132"/>
      <c r="AAB51" s="132"/>
      <c r="AAC51" s="132"/>
      <c r="AAD51" s="132"/>
      <c r="AAE51" s="132"/>
      <c r="AAF51" s="132"/>
      <c r="AAG51" s="132"/>
      <c r="AAH51" s="132"/>
      <c r="AAI51" s="132"/>
      <c r="AAJ51" s="132"/>
      <c r="AAK51" s="132"/>
      <c r="AAL51" s="132"/>
      <c r="AAM51" s="132"/>
      <c r="AAN51" s="132"/>
      <c r="AAO51" s="132"/>
      <c r="AAP51" s="132"/>
      <c r="AAQ51" s="132"/>
      <c r="AAR51" s="132"/>
      <c r="AAS51" s="132"/>
      <c r="AAT51" s="132"/>
      <c r="AAU51" s="132"/>
      <c r="AAV51" s="132"/>
      <c r="AAW51" s="132"/>
      <c r="AAX51" s="132"/>
    </row>
    <row r="52" spans="1:726" s="1" customFormat="1" ht="84.95" customHeight="1" thickBot="1">
      <c r="A52" s="520">
        <v>48</v>
      </c>
      <c r="B52" s="520"/>
      <c r="C52" s="521" t="s">
        <v>162</v>
      </c>
      <c r="D52" s="521"/>
      <c r="E52" s="522"/>
      <c r="F52" s="522"/>
      <c r="G52" s="522"/>
      <c r="H52" s="523"/>
      <c r="I52" s="520"/>
      <c r="J52" s="521"/>
      <c r="K52" s="524"/>
      <c r="L52" s="521" t="s">
        <v>268</v>
      </c>
      <c r="M52" s="521" t="s">
        <v>369</v>
      </c>
      <c r="N52" s="521" t="s">
        <v>367</v>
      </c>
      <c r="O52" s="521" t="s">
        <v>367</v>
      </c>
      <c r="P52" s="521" t="s">
        <v>368</v>
      </c>
      <c r="Q52" s="521" t="s">
        <v>368</v>
      </c>
      <c r="R52" s="525"/>
      <c r="S52" s="132"/>
      <c r="T52" s="132"/>
      <c r="U52" s="132"/>
      <c r="V52" s="132"/>
      <c r="W52" s="132"/>
      <c r="X52" s="132"/>
      <c r="Y52" s="132"/>
      <c r="Z52" s="132"/>
      <c r="AA52" s="132"/>
      <c r="AB52" s="132"/>
      <c r="AC52" s="132"/>
      <c r="AD52" s="132"/>
      <c r="AE52" s="132"/>
      <c r="AF52" s="132"/>
      <c r="AG52" s="132"/>
      <c r="AH52" s="132"/>
      <c r="AI52" s="132"/>
      <c r="AJ52" s="132"/>
      <c r="AK52" s="132"/>
      <c r="AL52" s="132"/>
      <c r="AM52" s="132"/>
      <c r="AN52" s="132"/>
      <c r="AO52" s="132"/>
      <c r="AP52" s="132"/>
      <c r="AQ52" s="132"/>
      <c r="AR52" s="132"/>
      <c r="AS52" s="132"/>
      <c r="AT52" s="132"/>
      <c r="AU52" s="132"/>
      <c r="AV52" s="132"/>
      <c r="AW52" s="132"/>
      <c r="AX52" s="132"/>
      <c r="AY52" s="132"/>
      <c r="AZ52" s="132"/>
      <c r="BA52" s="132"/>
      <c r="BB52" s="132"/>
      <c r="BC52" s="132"/>
      <c r="BD52" s="132"/>
      <c r="BE52" s="132"/>
      <c r="BF52" s="132"/>
      <c r="BG52" s="132"/>
      <c r="BH52" s="132"/>
      <c r="BI52" s="132"/>
      <c r="BJ52" s="263"/>
      <c r="BK52" s="132"/>
      <c r="BL52" s="132"/>
      <c r="BM52" s="132"/>
      <c r="BN52" s="132"/>
      <c r="BO52" s="132"/>
      <c r="BP52" s="132"/>
      <c r="BQ52" s="132"/>
      <c r="BR52" s="132"/>
      <c r="BS52" s="132"/>
      <c r="BT52" s="132"/>
      <c r="BU52" s="132"/>
      <c r="BV52" s="132"/>
      <c r="BW52" s="132"/>
      <c r="BX52" s="132"/>
      <c r="BY52" s="132"/>
      <c r="BZ52" s="132"/>
      <c r="CA52" s="132"/>
      <c r="CB52" s="132"/>
      <c r="CC52" s="132"/>
      <c r="CD52" s="132"/>
      <c r="CE52" s="132"/>
      <c r="CF52" s="132"/>
      <c r="CG52" s="132"/>
      <c r="CH52" s="132"/>
      <c r="CI52" s="132"/>
      <c r="CJ52" s="132"/>
      <c r="CK52" s="132"/>
      <c r="CL52" s="132"/>
      <c r="CM52" s="132"/>
      <c r="CN52" s="132"/>
      <c r="CO52" s="132"/>
      <c r="CP52" s="132"/>
      <c r="CQ52" s="132"/>
      <c r="CR52" s="132"/>
      <c r="CS52" s="132"/>
      <c r="CT52" s="132"/>
      <c r="CU52" s="132"/>
      <c r="CV52" s="132"/>
      <c r="CW52" s="132"/>
      <c r="CX52" s="132"/>
      <c r="CY52" s="132"/>
      <c r="CZ52" s="132"/>
      <c r="DA52" s="132"/>
      <c r="DB52" s="132"/>
      <c r="DC52" s="132"/>
      <c r="DD52" s="132"/>
      <c r="DE52" s="132"/>
      <c r="DF52" s="132"/>
      <c r="DG52" s="132"/>
      <c r="DH52" s="132"/>
      <c r="DI52" s="132"/>
      <c r="DJ52" s="263"/>
      <c r="DK52" s="132"/>
      <c r="DL52" s="132"/>
      <c r="DM52" s="132"/>
      <c r="DN52" s="132"/>
      <c r="DO52" s="132"/>
      <c r="DP52" s="132"/>
      <c r="DQ52" s="132"/>
      <c r="DR52" s="132"/>
      <c r="DS52" s="132"/>
      <c r="DT52" s="132"/>
      <c r="DU52" s="132"/>
      <c r="DV52" s="132"/>
      <c r="DW52" s="132"/>
      <c r="DX52" s="132"/>
      <c r="DY52" s="132"/>
      <c r="DZ52" s="132"/>
      <c r="EA52" s="132"/>
      <c r="EB52" s="132"/>
      <c r="EC52" s="132"/>
      <c r="ED52" s="132"/>
      <c r="EE52" s="132"/>
      <c r="EF52" s="132"/>
      <c r="EG52" s="132"/>
      <c r="EH52" s="132"/>
      <c r="EI52" s="132"/>
      <c r="EJ52" s="132"/>
      <c r="EK52" s="132"/>
      <c r="EL52" s="132"/>
      <c r="EM52" s="132"/>
      <c r="EN52" s="132"/>
      <c r="EO52" s="132"/>
      <c r="EP52" s="132"/>
      <c r="EQ52" s="132"/>
      <c r="ER52" s="132"/>
      <c r="ES52" s="132"/>
      <c r="ET52" s="132"/>
      <c r="EU52" s="132"/>
      <c r="EV52" s="132"/>
      <c r="EW52" s="132"/>
      <c r="EX52" s="132"/>
      <c r="EY52" s="132"/>
      <c r="EZ52" s="132"/>
      <c r="FA52" s="132"/>
      <c r="FB52" s="132"/>
      <c r="FC52" s="132"/>
      <c r="FD52" s="132"/>
      <c r="FE52" s="132"/>
      <c r="FF52" s="132"/>
      <c r="FG52" s="132"/>
      <c r="FH52" s="132"/>
      <c r="FI52" s="132"/>
      <c r="FJ52" s="132"/>
      <c r="FK52" s="132"/>
      <c r="FL52" s="132"/>
      <c r="FM52" s="132"/>
      <c r="FN52" s="132"/>
      <c r="FO52" s="132"/>
      <c r="FP52" s="132"/>
      <c r="FQ52" s="132"/>
      <c r="FR52" s="132"/>
      <c r="FS52" s="132"/>
      <c r="FT52" s="132"/>
      <c r="FU52" s="132"/>
      <c r="FV52" s="132"/>
      <c r="FW52" s="132"/>
      <c r="FX52" s="132"/>
      <c r="FY52" s="132"/>
      <c r="FZ52" s="132"/>
      <c r="GA52" s="132"/>
      <c r="GB52" s="132"/>
      <c r="GC52" s="132"/>
      <c r="GD52" s="132"/>
      <c r="GE52" s="132"/>
      <c r="GF52" s="132"/>
      <c r="GG52" s="132"/>
      <c r="GH52" s="132"/>
      <c r="GI52" s="132"/>
      <c r="GJ52" s="132"/>
      <c r="GK52" s="132"/>
      <c r="GL52" s="132"/>
      <c r="GM52" s="132"/>
      <c r="GN52" s="132"/>
      <c r="GO52" s="132"/>
      <c r="GP52" s="132"/>
      <c r="GQ52" s="132"/>
      <c r="GR52" s="132"/>
      <c r="GS52" s="132"/>
      <c r="GT52" s="132"/>
      <c r="GU52" s="132"/>
      <c r="GV52" s="132"/>
      <c r="GW52" s="132"/>
      <c r="GX52" s="132"/>
      <c r="GY52" s="132"/>
      <c r="GZ52" s="132"/>
      <c r="HA52" s="132"/>
      <c r="HB52" s="132"/>
      <c r="HC52" s="132"/>
      <c r="HD52" s="132"/>
      <c r="HE52" s="132"/>
      <c r="HF52" s="132"/>
      <c r="HG52" s="132"/>
      <c r="HH52" s="132"/>
      <c r="HI52" s="132"/>
      <c r="HJ52" s="132"/>
      <c r="HK52" s="132"/>
      <c r="HL52" s="132"/>
      <c r="HM52" s="132"/>
      <c r="HN52" s="132"/>
      <c r="HO52" s="132"/>
      <c r="HP52" s="132"/>
      <c r="HQ52" s="132"/>
      <c r="HR52" s="132"/>
      <c r="HS52" s="132"/>
      <c r="HT52" s="132"/>
      <c r="HU52" s="132"/>
      <c r="HV52" s="132"/>
      <c r="HW52" s="132"/>
      <c r="HX52" s="132"/>
      <c r="HY52" s="132"/>
      <c r="HZ52" s="132"/>
      <c r="IA52" s="132"/>
      <c r="IB52" s="132"/>
      <c r="IC52" s="132"/>
      <c r="ID52" s="132"/>
      <c r="IE52" s="132"/>
      <c r="IF52" s="132"/>
      <c r="IG52" s="132"/>
      <c r="IH52" s="132"/>
      <c r="II52" s="132"/>
      <c r="IJ52" s="132"/>
      <c r="IK52" s="132"/>
      <c r="IL52" s="132"/>
      <c r="IM52" s="132"/>
      <c r="IN52" s="132"/>
      <c r="IO52" s="132"/>
      <c r="IP52" s="132"/>
      <c r="IQ52" s="132"/>
      <c r="IR52" s="132"/>
      <c r="IS52" s="132"/>
      <c r="IT52" s="132"/>
      <c r="IU52" s="132"/>
      <c r="IV52" s="132"/>
      <c r="IW52" s="132"/>
      <c r="IX52" s="132"/>
      <c r="IY52" s="132"/>
      <c r="IZ52" s="132"/>
      <c r="JA52" s="132"/>
      <c r="JB52" s="132"/>
      <c r="JC52" s="132"/>
      <c r="JD52" s="132"/>
      <c r="JE52" s="132"/>
      <c r="JF52" s="132"/>
      <c r="JG52" s="132"/>
      <c r="JH52" s="132"/>
      <c r="JI52" s="132"/>
      <c r="JJ52" s="132"/>
      <c r="JK52" s="132"/>
      <c r="JL52" s="132"/>
      <c r="JM52" s="132"/>
      <c r="JN52" s="132"/>
      <c r="JO52" s="132"/>
      <c r="JP52" s="132"/>
      <c r="JQ52" s="132"/>
      <c r="JR52" s="132"/>
      <c r="JS52" s="132"/>
      <c r="JT52" s="132"/>
      <c r="JU52" s="132"/>
      <c r="JV52" s="132"/>
      <c r="JW52" s="132"/>
      <c r="JX52" s="132"/>
      <c r="JY52" s="132"/>
      <c r="JZ52" s="132"/>
      <c r="KA52" s="132"/>
      <c r="KB52" s="132"/>
      <c r="KC52" s="132"/>
      <c r="KD52" s="132"/>
      <c r="KE52" s="132"/>
      <c r="KF52" s="132"/>
      <c r="KG52" s="132"/>
      <c r="KH52" s="132"/>
      <c r="KI52" s="132"/>
      <c r="KJ52" s="132"/>
      <c r="KK52" s="132"/>
      <c r="KL52" s="132"/>
      <c r="KM52" s="132"/>
      <c r="KN52" s="132"/>
      <c r="KO52" s="132"/>
      <c r="KP52" s="132"/>
      <c r="KQ52" s="132"/>
      <c r="KR52" s="132"/>
      <c r="KS52" s="132"/>
      <c r="KT52" s="132"/>
      <c r="KU52" s="132"/>
      <c r="KV52" s="132"/>
      <c r="KW52" s="132"/>
      <c r="KX52" s="132"/>
      <c r="KY52" s="132"/>
      <c r="KZ52" s="132"/>
      <c r="LA52" s="132"/>
      <c r="LB52" s="132"/>
      <c r="LC52" s="132"/>
      <c r="LD52" s="132"/>
      <c r="LE52" s="132"/>
      <c r="LF52" s="132"/>
      <c r="LG52" s="132"/>
      <c r="LH52" s="132"/>
      <c r="LI52" s="132"/>
      <c r="LJ52" s="132"/>
      <c r="LK52" s="132"/>
      <c r="LL52" s="132"/>
      <c r="LM52" s="132"/>
      <c r="LN52" s="132"/>
      <c r="LO52" s="132"/>
      <c r="LP52" s="132"/>
      <c r="LQ52" s="132"/>
      <c r="LR52" s="132"/>
      <c r="LS52" s="132"/>
      <c r="LT52" s="132"/>
      <c r="LU52" s="132"/>
      <c r="LV52" s="132"/>
      <c r="LW52" s="132"/>
      <c r="LX52" s="132"/>
      <c r="LY52" s="132"/>
      <c r="LZ52" s="132"/>
      <c r="MA52" s="132"/>
      <c r="MB52" s="132"/>
      <c r="MC52" s="132"/>
      <c r="MD52" s="132"/>
      <c r="ME52" s="132"/>
      <c r="MF52" s="132"/>
      <c r="MG52" s="132"/>
      <c r="MH52" s="132"/>
      <c r="MI52" s="132"/>
      <c r="MJ52" s="132"/>
      <c r="MK52" s="132"/>
      <c r="ML52" s="132"/>
      <c r="MM52" s="132"/>
      <c r="MN52" s="132"/>
      <c r="MO52" s="132"/>
      <c r="MP52" s="132"/>
      <c r="MQ52" s="132"/>
      <c r="MR52" s="132"/>
      <c r="MS52" s="132"/>
      <c r="MT52" s="132"/>
      <c r="MU52" s="132"/>
      <c r="MV52" s="132"/>
      <c r="MW52" s="132"/>
      <c r="MX52" s="132"/>
      <c r="MY52" s="132"/>
      <c r="MZ52" s="132"/>
      <c r="NA52" s="132"/>
      <c r="NB52" s="132"/>
      <c r="NC52" s="132"/>
      <c r="ND52" s="132"/>
      <c r="NE52" s="132"/>
      <c r="NF52" s="132"/>
      <c r="NG52" s="132"/>
      <c r="NH52" s="132"/>
      <c r="NI52" s="132"/>
      <c r="NJ52" s="132"/>
      <c r="NK52" s="132"/>
      <c r="NL52" s="132"/>
      <c r="NM52" s="132"/>
      <c r="NN52" s="132"/>
      <c r="NO52" s="132"/>
      <c r="NP52" s="132"/>
      <c r="NQ52" s="132"/>
      <c r="NR52" s="132"/>
      <c r="NS52" s="132"/>
      <c r="NT52" s="132"/>
      <c r="NU52" s="132"/>
      <c r="NV52" s="132"/>
      <c r="NW52" s="132"/>
      <c r="NX52" s="132"/>
      <c r="NY52" s="132"/>
      <c r="NZ52" s="132"/>
      <c r="OA52" s="132"/>
      <c r="OB52" s="132"/>
      <c r="OC52" s="132"/>
      <c r="OD52" s="132"/>
      <c r="OE52" s="132"/>
      <c r="OF52" s="132"/>
      <c r="OG52" s="132"/>
      <c r="OH52" s="132"/>
      <c r="OI52" s="132"/>
      <c r="OJ52" s="132"/>
      <c r="OK52" s="132"/>
      <c r="OL52" s="132"/>
      <c r="OM52" s="132"/>
      <c r="ON52" s="132"/>
      <c r="OO52" s="132"/>
      <c r="OP52" s="132"/>
      <c r="OQ52" s="132"/>
      <c r="OR52" s="132"/>
      <c r="OS52" s="132"/>
      <c r="OT52" s="132"/>
      <c r="OU52" s="132"/>
      <c r="OV52" s="132"/>
      <c r="OW52" s="132"/>
      <c r="OX52" s="132"/>
      <c r="OY52" s="132"/>
      <c r="OZ52" s="132"/>
      <c r="PA52" s="132"/>
      <c r="PB52" s="132"/>
      <c r="PC52" s="132"/>
      <c r="PD52" s="132"/>
      <c r="PE52" s="132"/>
      <c r="PF52" s="132"/>
      <c r="PG52" s="132"/>
      <c r="PH52" s="132"/>
      <c r="PI52" s="132"/>
      <c r="PJ52" s="132"/>
      <c r="PK52" s="132"/>
      <c r="PL52" s="132"/>
      <c r="PM52" s="132"/>
      <c r="PN52" s="132"/>
      <c r="PO52" s="132"/>
      <c r="PP52" s="132"/>
      <c r="PQ52" s="132"/>
      <c r="PR52" s="132"/>
      <c r="PS52" s="132"/>
      <c r="PT52" s="132"/>
      <c r="PU52" s="132"/>
      <c r="PV52" s="132"/>
      <c r="PW52" s="132"/>
      <c r="PX52" s="132"/>
      <c r="PY52" s="132"/>
      <c r="PZ52" s="132"/>
      <c r="QA52" s="132"/>
      <c r="QB52" s="132"/>
      <c r="QC52" s="132"/>
      <c r="QD52" s="132"/>
      <c r="QE52" s="132"/>
      <c r="QF52" s="132"/>
      <c r="QG52" s="132"/>
      <c r="QH52" s="132"/>
      <c r="QI52" s="132"/>
      <c r="QJ52" s="132"/>
      <c r="QK52" s="132"/>
      <c r="QL52" s="132"/>
      <c r="QM52" s="132"/>
      <c r="QN52" s="132"/>
      <c r="QO52" s="132"/>
      <c r="QP52" s="132"/>
      <c r="QQ52" s="132"/>
      <c r="QR52" s="132"/>
      <c r="QS52" s="132"/>
      <c r="QT52" s="132"/>
      <c r="QU52" s="132"/>
      <c r="QV52" s="132"/>
      <c r="QW52" s="132"/>
      <c r="QX52" s="132"/>
      <c r="QY52" s="132"/>
      <c r="QZ52" s="132"/>
      <c r="RA52" s="132"/>
      <c r="RB52" s="132"/>
      <c r="RC52" s="132"/>
      <c r="RD52" s="132"/>
      <c r="RE52" s="132"/>
      <c r="RF52" s="132"/>
      <c r="RG52" s="132"/>
      <c r="RH52" s="132"/>
      <c r="RI52" s="132"/>
      <c r="RJ52" s="132"/>
      <c r="RK52" s="132"/>
      <c r="RL52" s="132"/>
      <c r="RM52" s="132"/>
      <c r="RN52" s="132"/>
      <c r="RO52" s="132"/>
      <c r="RP52" s="132"/>
      <c r="RQ52" s="132"/>
      <c r="RR52" s="132"/>
      <c r="RS52" s="132"/>
      <c r="RT52" s="132"/>
      <c r="RU52" s="132"/>
      <c r="RV52" s="132"/>
      <c r="RW52" s="132"/>
      <c r="RX52" s="132"/>
      <c r="RY52" s="132"/>
      <c r="RZ52" s="132"/>
      <c r="SA52" s="132"/>
      <c r="SB52" s="132"/>
      <c r="SC52" s="132"/>
      <c r="SD52" s="132"/>
      <c r="SE52" s="132"/>
      <c r="SF52" s="132"/>
      <c r="SG52" s="132"/>
      <c r="SH52" s="132"/>
      <c r="SI52" s="132"/>
      <c r="SJ52" s="132"/>
      <c r="SK52" s="132"/>
      <c r="SL52" s="132"/>
      <c r="SM52" s="132"/>
      <c r="SN52" s="132"/>
      <c r="SO52" s="132"/>
      <c r="SP52" s="132"/>
      <c r="SQ52" s="132"/>
      <c r="SR52" s="132"/>
      <c r="SS52" s="132"/>
      <c r="ST52" s="132"/>
      <c r="SU52" s="132"/>
      <c r="SV52" s="132"/>
      <c r="SW52" s="132"/>
      <c r="SX52" s="132"/>
      <c r="SY52" s="132"/>
      <c r="SZ52" s="132"/>
      <c r="TA52" s="132"/>
      <c r="TB52" s="132"/>
      <c r="TC52" s="132"/>
      <c r="TD52" s="132"/>
      <c r="TE52" s="132"/>
      <c r="TF52" s="132"/>
      <c r="TG52" s="132"/>
      <c r="TH52" s="132"/>
      <c r="TI52" s="132"/>
      <c r="TJ52" s="132"/>
      <c r="TK52" s="132"/>
      <c r="TL52" s="132"/>
      <c r="TM52" s="132"/>
      <c r="TN52" s="132"/>
      <c r="TO52" s="132"/>
      <c r="TP52" s="132"/>
      <c r="TQ52" s="132"/>
      <c r="TR52" s="132"/>
      <c r="TS52" s="132"/>
      <c r="TT52" s="132"/>
      <c r="TU52" s="132"/>
      <c r="TV52" s="132"/>
      <c r="TW52" s="132"/>
      <c r="TX52" s="132"/>
      <c r="TY52" s="132"/>
      <c r="TZ52" s="132"/>
      <c r="UA52" s="132"/>
      <c r="UB52" s="132"/>
      <c r="UC52" s="132"/>
      <c r="UD52" s="132"/>
      <c r="UE52" s="132"/>
      <c r="UF52" s="132"/>
      <c r="UG52" s="132"/>
      <c r="UH52" s="132"/>
      <c r="UI52" s="132"/>
      <c r="UJ52" s="132"/>
      <c r="UK52" s="132"/>
      <c r="UL52" s="132"/>
      <c r="UM52" s="132"/>
      <c r="UN52" s="132"/>
      <c r="UO52" s="132"/>
      <c r="UP52" s="132"/>
      <c r="UQ52" s="132"/>
      <c r="UR52" s="132"/>
      <c r="US52" s="132"/>
      <c r="UT52" s="132"/>
      <c r="UU52" s="132"/>
      <c r="UV52" s="132"/>
      <c r="UW52" s="132"/>
      <c r="UX52" s="132"/>
      <c r="UY52" s="132"/>
      <c r="UZ52" s="132"/>
      <c r="VA52" s="132"/>
      <c r="VB52" s="132"/>
      <c r="VC52" s="132"/>
      <c r="VD52" s="132"/>
      <c r="VE52" s="132"/>
      <c r="VF52" s="132"/>
      <c r="VG52" s="132"/>
      <c r="VH52" s="132"/>
      <c r="VI52" s="132"/>
      <c r="VJ52" s="132"/>
      <c r="VK52" s="132"/>
      <c r="VL52" s="132"/>
      <c r="VM52" s="132"/>
      <c r="VN52" s="132"/>
      <c r="VO52" s="132"/>
      <c r="VP52" s="132"/>
      <c r="VQ52" s="132"/>
      <c r="VR52" s="132"/>
      <c r="VS52" s="132"/>
      <c r="VT52" s="132"/>
      <c r="VU52" s="132"/>
      <c r="VV52" s="132"/>
      <c r="VW52" s="132"/>
      <c r="VX52" s="132"/>
      <c r="VY52" s="132"/>
      <c r="VZ52" s="132"/>
      <c r="WA52" s="132"/>
      <c r="WB52" s="132"/>
      <c r="WC52" s="132"/>
      <c r="WD52" s="132"/>
      <c r="WE52" s="132"/>
      <c r="WF52" s="132"/>
      <c r="WG52" s="132"/>
      <c r="WH52" s="132"/>
      <c r="WI52" s="132"/>
      <c r="WJ52" s="132"/>
      <c r="WK52" s="132"/>
      <c r="WL52" s="132"/>
      <c r="WM52" s="132"/>
      <c r="WN52" s="132"/>
      <c r="WO52" s="132"/>
      <c r="WP52" s="132"/>
      <c r="WQ52" s="132"/>
      <c r="WR52" s="132"/>
      <c r="WS52" s="132"/>
      <c r="WT52" s="132"/>
      <c r="WU52" s="132"/>
      <c r="WV52" s="132"/>
      <c r="WW52" s="132"/>
      <c r="WX52" s="132"/>
      <c r="WY52" s="132"/>
      <c r="WZ52" s="132"/>
      <c r="XA52" s="132"/>
      <c r="XB52" s="132"/>
      <c r="XC52" s="132"/>
      <c r="XD52" s="132"/>
      <c r="XE52" s="132"/>
      <c r="XF52" s="132"/>
      <c r="XG52" s="132"/>
      <c r="XH52" s="132"/>
      <c r="XI52" s="132"/>
      <c r="XJ52" s="132"/>
      <c r="XK52" s="132"/>
      <c r="XL52" s="132"/>
      <c r="XM52" s="132"/>
      <c r="XN52" s="132"/>
      <c r="XO52" s="132"/>
      <c r="XP52" s="132"/>
      <c r="XQ52" s="132"/>
      <c r="XR52" s="132"/>
      <c r="XS52" s="132"/>
      <c r="XT52" s="132"/>
      <c r="XU52" s="132"/>
      <c r="XV52" s="132"/>
      <c r="XW52" s="132"/>
      <c r="XX52" s="132"/>
      <c r="XY52" s="132"/>
      <c r="XZ52" s="132"/>
      <c r="YA52" s="132"/>
      <c r="YB52" s="132"/>
      <c r="YC52" s="132"/>
      <c r="YD52" s="132"/>
      <c r="YE52" s="132"/>
      <c r="YF52" s="132"/>
      <c r="YG52" s="132"/>
      <c r="YH52" s="132"/>
      <c r="YI52" s="132"/>
      <c r="YJ52" s="132"/>
      <c r="YK52" s="132"/>
      <c r="YL52" s="132"/>
      <c r="YM52" s="132"/>
      <c r="YN52" s="132"/>
      <c r="YO52" s="132"/>
      <c r="YP52" s="132"/>
      <c r="YQ52" s="132"/>
      <c r="YR52" s="132"/>
      <c r="YS52" s="132"/>
      <c r="YT52" s="132"/>
      <c r="YU52" s="132"/>
      <c r="YV52" s="132"/>
      <c r="YW52" s="132"/>
      <c r="YX52" s="132"/>
      <c r="YY52" s="132"/>
      <c r="YZ52" s="132"/>
      <c r="ZA52" s="132"/>
      <c r="ZB52" s="132"/>
      <c r="ZC52" s="132"/>
      <c r="ZD52" s="132"/>
      <c r="ZE52" s="132"/>
      <c r="ZF52" s="132"/>
      <c r="ZG52" s="132"/>
      <c r="ZH52" s="132"/>
      <c r="ZI52" s="132"/>
      <c r="ZJ52" s="132"/>
      <c r="ZK52" s="132"/>
      <c r="ZL52" s="132"/>
      <c r="ZM52" s="132"/>
      <c r="ZN52" s="132"/>
      <c r="ZO52" s="132"/>
      <c r="ZP52" s="132"/>
      <c r="ZQ52" s="132"/>
      <c r="ZR52" s="132"/>
      <c r="ZS52" s="132"/>
      <c r="ZT52" s="132"/>
      <c r="ZU52" s="132"/>
      <c r="ZV52" s="132"/>
      <c r="ZW52" s="132"/>
      <c r="ZX52" s="132"/>
      <c r="ZY52" s="132"/>
      <c r="ZZ52" s="132"/>
      <c r="AAA52" s="132"/>
      <c r="AAB52" s="132"/>
      <c r="AAC52" s="132"/>
      <c r="AAD52" s="132"/>
      <c r="AAE52" s="132"/>
      <c r="AAF52" s="132"/>
      <c r="AAG52" s="132"/>
      <c r="AAH52" s="132"/>
      <c r="AAI52" s="132"/>
      <c r="AAJ52" s="132"/>
      <c r="AAK52" s="132"/>
      <c r="AAL52" s="132"/>
      <c r="AAM52" s="132"/>
      <c r="AAN52" s="132"/>
      <c r="AAO52" s="132"/>
      <c r="AAP52" s="132"/>
      <c r="AAQ52" s="132"/>
      <c r="AAR52" s="132"/>
      <c r="AAS52" s="132"/>
      <c r="AAT52" s="132"/>
      <c r="AAU52" s="132"/>
      <c r="AAV52" s="132"/>
      <c r="AAW52" s="132"/>
      <c r="AAX52" s="132"/>
    </row>
    <row r="53" spans="1:726" s="129" customFormat="1" ht="84.95" customHeight="1" thickBot="1">
      <c r="A53" s="520">
        <v>49</v>
      </c>
      <c r="B53" s="520"/>
      <c r="C53" s="521" t="s">
        <v>162</v>
      </c>
      <c r="D53" s="521"/>
      <c r="E53" s="522"/>
      <c r="F53" s="522"/>
      <c r="G53" s="522"/>
      <c r="H53" s="523"/>
      <c r="I53" s="520"/>
      <c r="J53" s="521"/>
      <c r="K53" s="524"/>
      <c r="L53" s="521" t="s">
        <v>268</v>
      </c>
      <c r="M53" s="521" t="s">
        <v>369</v>
      </c>
      <c r="N53" s="521" t="s">
        <v>367</v>
      </c>
      <c r="O53" s="521" t="s">
        <v>367</v>
      </c>
      <c r="P53" s="521" t="s">
        <v>368</v>
      </c>
      <c r="Q53" s="521" t="s">
        <v>368</v>
      </c>
      <c r="R53" s="525"/>
      <c r="S53" s="132"/>
      <c r="T53" s="132"/>
      <c r="U53" s="132"/>
      <c r="V53" s="132"/>
      <c r="W53" s="132"/>
      <c r="X53" s="132"/>
      <c r="Y53" s="132"/>
      <c r="Z53" s="132"/>
      <c r="AA53" s="132"/>
      <c r="AB53" s="132"/>
      <c r="AC53" s="132"/>
      <c r="AD53" s="132"/>
      <c r="AE53" s="132"/>
      <c r="AF53" s="132"/>
      <c r="AG53" s="132"/>
      <c r="AH53" s="132"/>
      <c r="AI53" s="132"/>
      <c r="AJ53" s="132"/>
      <c r="AK53" s="132"/>
      <c r="AL53" s="132"/>
      <c r="AM53" s="132"/>
      <c r="AN53" s="132"/>
      <c r="AO53" s="132"/>
      <c r="AP53" s="132"/>
      <c r="AQ53" s="132"/>
      <c r="AR53" s="132"/>
      <c r="AS53" s="132"/>
      <c r="AT53" s="132"/>
      <c r="AU53" s="132"/>
      <c r="AV53" s="132"/>
      <c r="AW53" s="132"/>
      <c r="AX53" s="132"/>
      <c r="AY53" s="132"/>
      <c r="AZ53" s="132"/>
      <c r="BA53" s="132"/>
      <c r="BB53" s="132"/>
      <c r="BC53" s="132"/>
      <c r="BD53" s="132"/>
      <c r="BE53" s="132"/>
      <c r="BF53" s="132"/>
      <c r="BG53" s="132"/>
      <c r="BH53" s="132"/>
      <c r="BI53" s="132"/>
      <c r="BJ53" s="263"/>
      <c r="BK53" s="132"/>
      <c r="BL53" s="132"/>
      <c r="BM53" s="132"/>
      <c r="BN53" s="132"/>
      <c r="BO53" s="132"/>
      <c r="BP53" s="132"/>
      <c r="BQ53" s="132"/>
      <c r="BR53" s="132"/>
      <c r="BS53" s="132"/>
      <c r="BT53" s="132"/>
      <c r="BU53" s="132"/>
      <c r="BV53" s="132"/>
      <c r="BW53" s="132"/>
      <c r="BX53" s="132"/>
      <c r="BY53" s="132"/>
      <c r="BZ53" s="132"/>
      <c r="CA53" s="132"/>
      <c r="CB53" s="132"/>
      <c r="CC53" s="132"/>
      <c r="CD53" s="132"/>
      <c r="CE53" s="132"/>
      <c r="CF53" s="132"/>
      <c r="CG53" s="132"/>
      <c r="CH53" s="132"/>
      <c r="CI53" s="132"/>
      <c r="CJ53" s="132"/>
      <c r="CK53" s="132"/>
      <c r="CL53" s="132"/>
      <c r="CM53" s="132"/>
      <c r="CN53" s="132"/>
      <c r="CO53" s="132"/>
      <c r="CP53" s="132"/>
      <c r="CQ53" s="132"/>
      <c r="CR53" s="132"/>
      <c r="CS53" s="132"/>
      <c r="CT53" s="132"/>
      <c r="CU53" s="132"/>
      <c r="CV53" s="132"/>
      <c r="CW53" s="132"/>
      <c r="CX53" s="132"/>
      <c r="CY53" s="132"/>
      <c r="CZ53" s="132"/>
      <c r="DA53" s="132"/>
      <c r="DB53" s="132"/>
      <c r="DC53" s="132"/>
      <c r="DD53" s="132"/>
      <c r="DE53" s="132"/>
      <c r="DF53" s="132"/>
      <c r="DG53" s="132"/>
      <c r="DH53" s="132"/>
      <c r="DI53" s="132"/>
      <c r="DJ53" s="263"/>
      <c r="DK53" s="132"/>
      <c r="DL53" s="132"/>
      <c r="DM53" s="132"/>
      <c r="DN53" s="132"/>
      <c r="DO53" s="132"/>
      <c r="DP53" s="132"/>
      <c r="DQ53" s="132"/>
      <c r="DR53" s="132"/>
      <c r="DS53" s="132"/>
      <c r="DT53" s="132"/>
      <c r="DU53" s="132"/>
      <c r="DV53" s="132"/>
      <c r="DW53" s="132"/>
      <c r="DX53" s="132"/>
      <c r="DY53" s="132"/>
      <c r="DZ53" s="132"/>
      <c r="EA53" s="132"/>
      <c r="EB53" s="132"/>
      <c r="EC53" s="132"/>
      <c r="ED53" s="132"/>
      <c r="EE53" s="132"/>
      <c r="EF53" s="132"/>
      <c r="EG53" s="132"/>
      <c r="EH53" s="132"/>
      <c r="EI53" s="132"/>
      <c r="EJ53" s="132"/>
      <c r="EK53" s="132"/>
      <c r="EL53" s="132"/>
      <c r="EM53" s="132"/>
      <c r="EN53" s="132"/>
      <c r="EO53" s="132"/>
      <c r="EP53" s="132"/>
      <c r="EQ53" s="132"/>
      <c r="ER53" s="132"/>
      <c r="ES53" s="132"/>
      <c r="ET53" s="132"/>
      <c r="EU53" s="132"/>
      <c r="EV53" s="132"/>
      <c r="EW53" s="132"/>
      <c r="EX53" s="132"/>
      <c r="EY53" s="132"/>
      <c r="EZ53" s="132"/>
      <c r="FA53" s="132"/>
      <c r="FB53" s="132"/>
      <c r="FC53" s="132"/>
      <c r="FD53" s="132"/>
      <c r="FE53" s="132"/>
      <c r="FF53" s="132"/>
      <c r="FG53" s="132"/>
      <c r="FH53" s="132"/>
      <c r="FI53" s="132"/>
      <c r="FJ53" s="132"/>
      <c r="FK53" s="132"/>
      <c r="FL53" s="132"/>
      <c r="FM53" s="132"/>
      <c r="FN53" s="132"/>
      <c r="FO53" s="132"/>
      <c r="FP53" s="132"/>
      <c r="FQ53" s="132"/>
      <c r="FR53" s="132"/>
      <c r="FS53" s="132"/>
      <c r="FT53" s="132"/>
      <c r="FU53" s="132"/>
      <c r="FV53" s="132"/>
      <c r="FW53" s="132"/>
      <c r="FX53" s="132"/>
      <c r="FY53" s="132"/>
      <c r="FZ53" s="132"/>
      <c r="GA53" s="132"/>
      <c r="GB53" s="132"/>
      <c r="GC53" s="132"/>
      <c r="GD53" s="132"/>
      <c r="GE53" s="132"/>
      <c r="GF53" s="132"/>
      <c r="GG53" s="132"/>
      <c r="GH53" s="132"/>
      <c r="GI53" s="132"/>
      <c r="GJ53" s="132"/>
      <c r="GK53" s="132"/>
      <c r="GL53" s="132"/>
      <c r="GM53" s="132"/>
      <c r="GN53" s="132"/>
      <c r="GO53" s="132"/>
      <c r="GP53" s="132"/>
      <c r="GQ53" s="132"/>
      <c r="GR53" s="132"/>
      <c r="GS53" s="132"/>
      <c r="GT53" s="132"/>
      <c r="GU53" s="132"/>
      <c r="GV53" s="132"/>
      <c r="GW53" s="132"/>
      <c r="GX53" s="132"/>
      <c r="GY53" s="132"/>
      <c r="GZ53" s="132"/>
      <c r="HA53" s="132"/>
      <c r="HB53" s="132"/>
      <c r="HC53" s="132"/>
      <c r="HD53" s="132"/>
      <c r="HE53" s="132"/>
      <c r="HF53" s="132"/>
      <c r="HG53" s="132"/>
      <c r="HH53" s="132"/>
      <c r="HI53" s="132"/>
      <c r="HJ53" s="132"/>
      <c r="HK53" s="132"/>
      <c r="HL53" s="132"/>
      <c r="HM53" s="132"/>
      <c r="HN53" s="132"/>
      <c r="HO53" s="132"/>
      <c r="HP53" s="132"/>
      <c r="HQ53" s="132"/>
      <c r="HR53" s="132"/>
      <c r="HS53" s="132"/>
      <c r="HT53" s="132"/>
      <c r="HU53" s="132"/>
      <c r="HV53" s="132"/>
      <c r="HW53" s="132"/>
      <c r="HX53" s="132"/>
      <c r="HY53" s="132"/>
      <c r="HZ53" s="132"/>
      <c r="IA53" s="132"/>
      <c r="IB53" s="132"/>
      <c r="IC53" s="132"/>
      <c r="ID53" s="132"/>
      <c r="IE53" s="132"/>
      <c r="IF53" s="132"/>
      <c r="IG53" s="132"/>
      <c r="IH53" s="132"/>
      <c r="II53" s="132"/>
      <c r="IJ53" s="132"/>
      <c r="IK53" s="132"/>
      <c r="IL53" s="132"/>
      <c r="IM53" s="132"/>
      <c r="IN53" s="132"/>
      <c r="IO53" s="132"/>
      <c r="IP53" s="132"/>
      <c r="IQ53" s="132"/>
      <c r="IR53" s="132"/>
      <c r="IS53" s="132"/>
      <c r="IT53" s="132"/>
      <c r="IU53" s="132"/>
      <c r="IV53" s="132"/>
      <c r="IW53" s="132"/>
      <c r="IX53" s="132"/>
      <c r="IY53" s="132"/>
      <c r="IZ53" s="132"/>
      <c r="JA53" s="132"/>
      <c r="JB53" s="132"/>
      <c r="JC53" s="132"/>
      <c r="JD53" s="132"/>
      <c r="JE53" s="132"/>
      <c r="JF53" s="132"/>
      <c r="JG53" s="132"/>
      <c r="JH53" s="132"/>
      <c r="JI53" s="132"/>
      <c r="JJ53" s="132"/>
      <c r="JK53" s="132"/>
      <c r="JL53" s="132"/>
      <c r="JM53" s="132"/>
      <c r="JN53" s="132"/>
      <c r="JO53" s="132"/>
      <c r="JP53" s="132"/>
      <c r="JQ53" s="132"/>
      <c r="JR53" s="132"/>
      <c r="JS53" s="132"/>
      <c r="JT53" s="132"/>
      <c r="JU53" s="132"/>
      <c r="JV53" s="132"/>
      <c r="JW53" s="132"/>
      <c r="JX53" s="132"/>
      <c r="JY53" s="132"/>
      <c r="JZ53" s="132"/>
      <c r="KA53" s="132"/>
      <c r="KB53" s="132"/>
      <c r="KC53" s="132"/>
      <c r="KD53" s="132"/>
      <c r="KE53" s="132"/>
      <c r="KF53" s="132"/>
      <c r="KG53" s="132"/>
      <c r="KH53" s="132"/>
      <c r="KI53" s="132"/>
      <c r="KJ53" s="132"/>
      <c r="KK53" s="132"/>
      <c r="KL53" s="132"/>
      <c r="KM53" s="132"/>
      <c r="KN53" s="132"/>
      <c r="KO53" s="132"/>
      <c r="KP53" s="132"/>
      <c r="KQ53" s="132"/>
      <c r="KR53" s="132"/>
      <c r="KS53" s="132"/>
      <c r="KT53" s="132"/>
      <c r="KU53" s="132"/>
      <c r="KV53" s="132"/>
      <c r="KW53" s="132"/>
      <c r="KX53" s="132"/>
      <c r="KY53" s="132"/>
      <c r="KZ53" s="132"/>
      <c r="LA53" s="132"/>
      <c r="LB53" s="132"/>
      <c r="LC53" s="132"/>
      <c r="LD53" s="132"/>
      <c r="LE53" s="132"/>
      <c r="LF53" s="132"/>
      <c r="LG53" s="132"/>
      <c r="LH53" s="132"/>
      <c r="LI53" s="132"/>
      <c r="LJ53" s="132"/>
      <c r="LK53" s="132"/>
      <c r="LL53" s="132"/>
      <c r="LM53" s="132"/>
      <c r="LN53" s="132"/>
      <c r="LO53" s="132"/>
      <c r="LP53" s="132"/>
      <c r="LQ53" s="132"/>
      <c r="LR53" s="132"/>
      <c r="LS53" s="132"/>
      <c r="LT53" s="132"/>
      <c r="LU53" s="132"/>
      <c r="LV53" s="132"/>
      <c r="LW53" s="132"/>
      <c r="LX53" s="132"/>
      <c r="LY53" s="132"/>
      <c r="LZ53" s="132"/>
      <c r="MA53" s="132"/>
      <c r="MB53" s="132"/>
      <c r="MC53" s="132"/>
      <c r="MD53" s="132"/>
      <c r="ME53" s="132"/>
      <c r="MF53" s="132"/>
      <c r="MG53" s="132"/>
      <c r="MH53" s="132"/>
      <c r="MI53" s="132"/>
      <c r="MJ53" s="132"/>
      <c r="MK53" s="132"/>
      <c r="ML53" s="132"/>
      <c r="MM53" s="132"/>
      <c r="MN53" s="132"/>
      <c r="MO53" s="132"/>
      <c r="MP53" s="132"/>
      <c r="MQ53" s="132"/>
      <c r="MR53" s="132"/>
      <c r="MS53" s="132"/>
      <c r="MT53" s="132"/>
      <c r="MU53" s="132"/>
      <c r="MV53" s="132"/>
      <c r="MW53" s="132"/>
      <c r="MX53" s="132"/>
      <c r="MY53" s="132"/>
      <c r="MZ53" s="132"/>
      <c r="NA53" s="132"/>
      <c r="NB53" s="132"/>
      <c r="NC53" s="132"/>
      <c r="ND53" s="132"/>
      <c r="NE53" s="132"/>
      <c r="NF53" s="132"/>
      <c r="NG53" s="132"/>
      <c r="NH53" s="132"/>
      <c r="NI53" s="132"/>
      <c r="NJ53" s="132"/>
      <c r="NK53" s="132"/>
      <c r="NL53" s="132"/>
      <c r="NM53" s="132"/>
      <c r="NN53" s="132"/>
      <c r="NO53" s="132"/>
      <c r="NP53" s="132"/>
      <c r="NQ53" s="132"/>
      <c r="NR53" s="132"/>
      <c r="NS53" s="132"/>
      <c r="NT53" s="132"/>
      <c r="NU53" s="132"/>
      <c r="NV53" s="132"/>
      <c r="NW53" s="132"/>
      <c r="NX53" s="132"/>
      <c r="NY53" s="132"/>
      <c r="NZ53" s="132"/>
      <c r="OA53" s="132"/>
      <c r="OB53" s="132"/>
      <c r="OC53" s="132"/>
      <c r="OD53" s="132"/>
      <c r="OE53" s="132"/>
      <c r="OF53" s="132"/>
      <c r="OG53" s="132"/>
      <c r="OH53" s="132"/>
      <c r="OI53" s="132"/>
      <c r="OJ53" s="132"/>
      <c r="OK53" s="132"/>
      <c r="OL53" s="132"/>
      <c r="OM53" s="132"/>
      <c r="ON53" s="132"/>
      <c r="OO53" s="132"/>
      <c r="OP53" s="132"/>
      <c r="OQ53" s="132"/>
      <c r="OR53" s="132"/>
      <c r="OS53" s="132"/>
      <c r="OT53" s="132"/>
      <c r="OU53" s="132"/>
      <c r="OV53" s="132"/>
      <c r="OW53" s="132"/>
      <c r="OX53" s="132"/>
      <c r="OY53" s="132"/>
      <c r="OZ53" s="132"/>
      <c r="PA53" s="132"/>
      <c r="PB53" s="132"/>
      <c r="PC53" s="132"/>
      <c r="PD53" s="132"/>
      <c r="PE53" s="132"/>
      <c r="PF53" s="132"/>
      <c r="PG53" s="132"/>
      <c r="PH53" s="132"/>
      <c r="PI53" s="132"/>
      <c r="PJ53" s="132"/>
      <c r="PK53" s="132"/>
      <c r="PL53" s="132"/>
      <c r="PM53" s="132"/>
      <c r="PN53" s="132"/>
      <c r="PO53" s="132"/>
      <c r="PP53" s="132"/>
      <c r="PQ53" s="132"/>
      <c r="PR53" s="132"/>
      <c r="PS53" s="132"/>
      <c r="PT53" s="132"/>
      <c r="PU53" s="132"/>
      <c r="PV53" s="132"/>
      <c r="PW53" s="132"/>
      <c r="PX53" s="132"/>
      <c r="PY53" s="132"/>
      <c r="PZ53" s="132"/>
      <c r="QA53" s="132"/>
      <c r="QB53" s="132"/>
      <c r="QC53" s="132"/>
      <c r="QD53" s="132"/>
      <c r="QE53" s="132"/>
      <c r="QF53" s="132"/>
      <c r="QG53" s="132"/>
      <c r="QH53" s="132"/>
      <c r="QI53" s="132"/>
      <c r="QJ53" s="132"/>
      <c r="QK53" s="132"/>
      <c r="QL53" s="132"/>
      <c r="QM53" s="132"/>
      <c r="QN53" s="132"/>
      <c r="QO53" s="132"/>
      <c r="QP53" s="132"/>
      <c r="QQ53" s="132"/>
      <c r="QR53" s="132"/>
      <c r="QS53" s="132"/>
      <c r="QT53" s="132"/>
      <c r="QU53" s="132"/>
      <c r="QV53" s="132"/>
      <c r="QW53" s="132"/>
      <c r="QX53" s="132"/>
      <c r="QY53" s="132"/>
      <c r="QZ53" s="132"/>
      <c r="RA53" s="132"/>
      <c r="RB53" s="132"/>
      <c r="RC53" s="132"/>
      <c r="RD53" s="132"/>
      <c r="RE53" s="132"/>
      <c r="RF53" s="132"/>
      <c r="RG53" s="132"/>
      <c r="RH53" s="132"/>
      <c r="RI53" s="132"/>
      <c r="RJ53" s="132"/>
      <c r="RK53" s="132"/>
      <c r="RL53" s="132"/>
      <c r="RM53" s="132"/>
      <c r="RN53" s="132"/>
      <c r="RO53" s="132"/>
      <c r="RP53" s="132"/>
      <c r="RQ53" s="132"/>
      <c r="RR53" s="132"/>
      <c r="RS53" s="132"/>
      <c r="RT53" s="132"/>
      <c r="RU53" s="132"/>
      <c r="RV53" s="132"/>
      <c r="RW53" s="132"/>
      <c r="RX53" s="132"/>
      <c r="RY53" s="132"/>
      <c r="RZ53" s="132"/>
      <c r="SA53" s="132"/>
      <c r="SB53" s="132"/>
      <c r="SC53" s="132"/>
      <c r="SD53" s="132"/>
      <c r="SE53" s="132"/>
      <c r="SF53" s="132"/>
      <c r="SG53" s="132"/>
      <c r="SH53" s="132"/>
      <c r="SI53" s="132"/>
      <c r="SJ53" s="132"/>
      <c r="SK53" s="132"/>
      <c r="SL53" s="132"/>
      <c r="SM53" s="132"/>
      <c r="SN53" s="132"/>
      <c r="SO53" s="132"/>
      <c r="SP53" s="132"/>
      <c r="SQ53" s="132"/>
      <c r="SR53" s="132"/>
      <c r="SS53" s="132"/>
      <c r="ST53" s="132"/>
      <c r="SU53" s="132"/>
      <c r="SV53" s="132"/>
      <c r="SW53" s="132"/>
      <c r="SX53" s="132"/>
      <c r="SY53" s="132"/>
      <c r="SZ53" s="132"/>
      <c r="TA53" s="132"/>
      <c r="TB53" s="132"/>
      <c r="TC53" s="132"/>
      <c r="TD53" s="132"/>
      <c r="TE53" s="132"/>
      <c r="TF53" s="132"/>
      <c r="TG53" s="132"/>
      <c r="TH53" s="132"/>
      <c r="TI53" s="132"/>
      <c r="TJ53" s="132"/>
      <c r="TK53" s="132"/>
      <c r="TL53" s="132"/>
      <c r="TM53" s="132"/>
      <c r="TN53" s="132"/>
      <c r="TO53" s="132"/>
      <c r="TP53" s="132"/>
      <c r="TQ53" s="132"/>
      <c r="TR53" s="132"/>
      <c r="TS53" s="132"/>
      <c r="TT53" s="132"/>
      <c r="TU53" s="132"/>
      <c r="TV53" s="132"/>
      <c r="TW53" s="132"/>
      <c r="TX53" s="132"/>
      <c r="TY53" s="132"/>
      <c r="TZ53" s="132"/>
      <c r="UA53" s="132"/>
      <c r="UB53" s="132"/>
      <c r="UC53" s="132"/>
      <c r="UD53" s="132"/>
      <c r="UE53" s="132"/>
      <c r="UF53" s="132"/>
      <c r="UG53" s="132"/>
      <c r="UH53" s="132"/>
      <c r="UI53" s="132"/>
      <c r="UJ53" s="132"/>
      <c r="UK53" s="132"/>
      <c r="UL53" s="132"/>
      <c r="UM53" s="132"/>
      <c r="UN53" s="132"/>
      <c r="UO53" s="132"/>
      <c r="UP53" s="132"/>
      <c r="UQ53" s="132"/>
      <c r="UR53" s="132"/>
      <c r="US53" s="132"/>
      <c r="UT53" s="132"/>
      <c r="UU53" s="132"/>
      <c r="UV53" s="132"/>
      <c r="UW53" s="132"/>
      <c r="UX53" s="132"/>
      <c r="UY53" s="132"/>
      <c r="UZ53" s="132"/>
      <c r="VA53" s="132"/>
      <c r="VB53" s="132"/>
      <c r="VC53" s="132"/>
      <c r="VD53" s="132"/>
      <c r="VE53" s="132"/>
      <c r="VF53" s="132"/>
      <c r="VG53" s="132"/>
      <c r="VH53" s="132"/>
      <c r="VI53" s="132"/>
      <c r="VJ53" s="132"/>
      <c r="VK53" s="132"/>
      <c r="VL53" s="132"/>
      <c r="VM53" s="132"/>
      <c r="VN53" s="132"/>
      <c r="VO53" s="132"/>
      <c r="VP53" s="132"/>
      <c r="VQ53" s="132"/>
      <c r="VR53" s="132"/>
      <c r="VS53" s="132"/>
      <c r="VT53" s="132"/>
      <c r="VU53" s="132"/>
      <c r="VV53" s="132"/>
      <c r="VW53" s="132"/>
      <c r="VX53" s="132"/>
      <c r="VY53" s="132"/>
      <c r="VZ53" s="132"/>
      <c r="WA53" s="132"/>
      <c r="WB53" s="132"/>
      <c r="WC53" s="132"/>
      <c r="WD53" s="132"/>
      <c r="WE53" s="132"/>
      <c r="WF53" s="132"/>
      <c r="WG53" s="132"/>
      <c r="WH53" s="132"/>
      <c r="WI53" s="132"/>
      <c r="WJ53" s="132"/>
      <c r="WK53" s="132"/>
      <c r="WL53" s="132"/>
      <c r="WM53" s="132"/>
      <c r="WN53" s="132"/>
      <c r="WO53" s="132"/>
      <c r="WP53" s="132"/>
      <c r="WQ53" s="132"/>
      <c r="WR53" s="132"/>
      <c r="WS53" s="132"/>
      <c r="WT53" s="132"/>
      <c r="WU53" s="132"/>
      <c r="WV53" s="132"/>
      <c r="WW53" s="132"/>
      <c r="WX53" s="132"/>
      <c r="WY53" s="132"/>
      <c r="WZ53" s="132"/>
      <c r="XA53" s="132"/>
      <c r="XB53" s="132"/>
      <c r="XC53" s="132"/>
      <c r="XD53" s="132"/>
      <c r="XE53" s="132"/>
      <c r="XF53" s="132"/>
      <c r="XG53" s="132"/>
      <c r="XH53" s="132"/>
      <c r="XI53" s="132"/>
      <c r="XJ53" s="132"/>
      <c r="XK53" s="132"/>
      <c r="XL53" s="132"/>
      <c r="XM53" s="132"/>
      <c r="XN53" s="132"/>
      <c r="XO53" s="132"/>
      <c r="XP53" s="132"/>
      <c r="XQ53" s="132"/>
      <c r="XR53" s="132"/>
      <c r="XS53" s="132"/>
      <c r="XT53" s="132"/>
      <c r="XU53" s="132"/>
      <c r="XV53" s="132"/>
      <c r="XW53" s="132"/>
      <c r="XX53" s="132"/>
      <c r="XY53" s="132"/>
      <c r="XZ53" s="132"/>
      <c r="YA53" s="132"/>
      <c r="YB53" s="132"/>
      <c r="YC53" s="132"/>
      <c r="YD53" s="132"/>
      <c r="YE53" s="132"/>
      <c r="YF53" s="132"/>
      <c r="YG53" s="132"/>
      <c r="YH53" s="132"/>
      <c r="YI53" s="132"/>
      <c r="YJ53" s="132"/>
      <c r="YK53" s="132"/>
      <c r="YL53" s="132"/>
      <c r="YM53" s="132"/>
      <c r="YN53" s="132"/>
      <c r="YO53" s="132"/>
      <c r="YP53" s="132"/>
      <c r="YQ53" s="132"/>
      <c r="YR53" s="132"/>
      <c r="YS53" s="132"/>
      <c r="YT53" s="132"/>
      <c r="YU53" s="132"/>
      <c r="YV53" s="132"/>
      <c r="YW53" s="132"/>
      <c r="YX53" s="132"/>
      <c r="YY53" s="132"/>
      <c r="YZ53" s="132"/>
      <c r="ZA53" s="132"/>
      <c r="ZB53" s="132"/>
      <c r="ZC53" s="132"/>
      <c r="ZD53" s="132"/>
      <c r="ZE53" s="132"/>
      <c r="ZF53" s="132"/>
      <c r="ZG53" s="132"/>
      <c r="ZH53" s="132"/>
      <c r="ZI53" s="132"/>
      <c r="ZJ53" s="132"/>
      <c r="ZK53" s="132"/>
      <c r="ZL53" s="132"/>
      <c r="ZM53" s="132"/>
      <c r="ZN53" s="132"/>
      <c r="ZO53" s="132"/>
      <c r="ZP53" s="132"/>
      <c r="ZQ53" s="132"/>
      <c r="ZR53" s="132"/>
      <c r="ZS53" s="132"/>
      <c r="ZT53" s="132"/>
      <c r="ZU53" s="132"/>
      <c r="ZV53" s="132"/>
      <c r="ZW53" s="132"/>
      <c r="ZX53" s="132"/>
      <c r="ZY53" s="132"/>
      <c r="ZZ53" s="132"/>
      <c r="AAA53" s="132"/>
      <c r="AAB53" s="132"/>
      <c r="AAC53" s="132"/>
      <c r="AAD53" s="132"/>
      <c r="AAE53" s="132"/>
      <c r="AAF53" s="132"/>
      <c r="AAG53" s="132"/>
      <c r="AAH53" s="132"/>
      <c r="AAI53" s="132"/>
      <c r="AAJ53" s="132"/>
      <c r="AAK53" s="132"/>
      <c r="AAL53" s="132"/>
      <c r="AAM53" s="132"/>
      <c r="AAN53" s="132"/>
      <c r="AAO53" s="132"/>
      <c r="AAP53" s="132"/>
      <c r="AAQ53" s="132"/>
      <c r="AAR53" s="132"/>
      <c r="AAS53" s="132"/>
      <c r="AAT53" s="132"/>
      <c r="AAU53" s="132"/>
      <c r="AAV53" s="132"/>
      <c r="AAW53" s="132"/>
      <c r="AAX53" s="132"/>
    </row>
    <row r="54" spans="1:726" s="1" customFormat="1" ht="84.95" customHeight="1" thickBot="1">
      <c r="A54" s="520">
        <v>50</v>
      </c>
      <c r="B54" s="520"/>
      <c r="C54" s="521" t="s">
        <v>162</v>
      </c>
      <c r="D54" s="521"/>
      <c r="E54" s="522"/>
      <c r="F54" s="522"/>
      <c r="G54" s="522"/>
      <c r="H54" s="523"/>
      <c r="I54" s="520"/>
      <c r="J54" s="521"/>
      <c r="K54" s="524"/>
      <c r="L54" s="521" t="s">
        <v>268</v>
      </c>
      <c r="M54" s="521" t="s">
        <v>369</v>
      </c>
      <c r="N54" s="521" t="s">
        <v>367</v>
      </c>
      <c r="O54" s="521" t="s">
        <v>367</v>
      </c>
      <c r="P54" s="521" t="s">
        <v>368</v>
      </c>
      <c r="Q54" s="521" t="s">
        <v>368</v>
      </c>
      <c r="R54" s="525"/>
      <c r="S54" s="132"/>
      <c r="T54" s="132"/>
      <c r="U54" s="132"/>
      <c r="V54" s="132"/>
      <c r="W54" s="132"/>
      <c r="X54" s="132"/>
      <c r="Y54" s="132"/>
      <c r="Z54" s="132"/>
      <c r="AA54" s="132"/>
      <c r="AB54" s="132"/>
      <c r="AC54" s="132"/>
      <c r="AD54" s="132"/>
      <c r="AE54" s="132"/>
      <c r="AF54" s="132"/>
      <c r="AG54" s="132"/>
      <c r="AH54" s="132"/>
      <c r="AI54" s="132"/>
      <c r="AJ54" s="132"/>
      <c r="AK54" s="132"/>
      <c r="AL54" s="132"/>
      <c r="AM54" s="132"/>
      <c r="AN54" s="132"/>
      <c r="AO54" s="132"/>
      <c r="AP54" s="132"/>
      <c r="AQ54" s="132"/>
      <c r="AR54" s="132"/>
      <c r="AS54" s="132"/>
      <c r="AT54" s="132"/>
      <c r="AU54" s="132"/>
      <c r="AV54" s="132"/>
      <c r="AW54" s="132"/>
      <c r="AX54" s="132"/>
      <c r="AY54" s="132"/>
      <c r="AZ54" s="132"/>
      <c r="BA54" s="132"/>
      <c r="BB54" s="132"/>
      <c r="BC54" s="132"/>
      <c r="BD54" s="132"/>
      <c r="BE54" s="132"/>
      <c r="BF54" s="132"/>
      <c r="BG54" s="132"/>
      <c r="BH54" s="132"/>
      <c r="BI54" s="132"/>
      <c r="BJ54" s="263"/>
      <c r="BK54" s="132"/>
      <c r="BL54" s="132"/>
      <c r="BM54" s="132"/>
      <c r="BN54" s="132"/>
      <c r="BO54" s="132"/>
      <c r="BP54" s="132"/>
      <c r="BQ54" s="132"/>
      <c r="BR54" s="132"/>
      <c r="BS54" s="132"/>
      <c r="BT54" s="132"/>
      <c r="BU54" s="132"/>
      <c r="BV54" s="132"/>
      <c r="BW54" s="132"/>
      <c r="BX54" s="132"/>
      <c r="BY54" s="132"/>
      <c r="BZ54" s="132"/>
      <c r="CA54" s="132"/>
      <c r="CB54" s="132"/>
      <c r="CC54" s="132"/>
      <c r="CD54" s="132"/>
      <c r="CE54" s="132"/>
      <c r="CF54" s="132"/>
      <c r="CG54" s="132"/>
      <c r="CH54" s="132"/>
      <c r="CI54" s="132"/>
      <c r="CJ54" s="132"/>
      <c r="CK54" s="132"/>
      <c r="CL54" s="132"/>
      <c r="CM54" s="132"/>
      <c r="CN54" s="132"/>
      <c r="CO54" s="132"/>
      <c r="CP54" s="132"/>
      <c r="CQ54" s="132"/>
      <c r="CR54" s="132"/>
      <c r="CS54" s="132"/>
      <c r="CT54" s="132"/>
      <c r="CU54" s="132"/>
      <c r="CV54" s="132"/>
      <c r="CW54" s="132"/>
      <c r="CX54" s="132"/>
      <c r="CY54" s="132"/>
      <c r="CZ54" s="132"/>
      <c r="DA54" s="132"/>
      <c r="DB54" s="132"/>
      <c r="DC54" s="132"/>
      <c r="DD54" s="132"/>
      <c r="DE54" s="132"/>
      <c r="DF54" s="132"/>
      <c r="DG54" s="132"/>
      <c r="DH54" s="132"/>
      <c r="DI54" s="132"/>
      <c r="DJ54" s="263"/>
      <c r="DK54" s="132"/>
      <c r="DL54" s="132"/>
      <c r="DM54" s="132"/>
      <c r="DN54" s="132"/>
      <c r="DO54" s="132"/>
      <c r="DP54" s="132"/>
      <c r="DQ54" s="132"/>
      <c r="DR54" s="132"/>
      <c r="DS54" s="132"/>
      <c r="DT54" s="132"/>
      <c r="DU54" s="132"/>
      <c r="DV54" s="132"/>
      <c r="DW54" s="132"/>
      <c r="DX54" s="132"/>
      <c r="DY54" s="132"/>
      <c r="DZ54" s="132"/>
      <c r="EA54" s="132"/>
      <c r="EB54" s="132"/>
      <c r="EC54" s="132"/>
      <c r="ED54" s="132"/>
      <c r="EE54" s="132"/>
      <c r="EF54" s="132"/>
      <c r="EG54" s="132"/>
      <c r="EH54" s="132"/>
      <c r="EI54" s="132"/>
      <c r="EJ54" s="132"/>
      <c r="EK54" s="132"/>
      <c r="EL54" s="132"/>
      <c r="EM54" s="132"/>
      <c r="EN54" s="132"/>
      <c r="EO54" s="132"/>
      <c r="EP54" s="132"/>
      <c r="EQ54" s="132"/>
      <c r="ER54" s="132"/>
      <c r="ES54" s="132"/>
      <c r="ET54" s="132"/>
      <c r="EU54" s="132"/>
      <c r="EV54" s="132"/>
      <c r="EW54" s="132"/>
      <c r="EX54" s="132"/>
      <c r="EY54" s="132"/>
      <c r="EZ54" s="132"/>
      <c r="FA54" s="132"/>
      <c r="FB54" s="132"/>
      <c r="FC54" s="132"/>
      <c r="FD54" s="132"/>
      <c r="FE54" s="132"/>
      <c r="FF54" s="132"/>
      <c r="FG54" s="132"/>
      <c r="FH54" s="132"/>
      <c r="FI54" s="132"/>
      <c r="FJ54" s="132"/>
      <c r="FK54" s="132"/>
      <c r="FL54" s="132"/>
      <c r="FM54" s="132"/>
      <c r="FN54" s="132"/>
      <c r="FO54" s="132"/>
      <c r="FP54" s="132"/>
      <c r="FQ54" s="132"/>
      <c r="FR54" s="132"/>
      <c r="FS54" s="132"/>
      <c r="FT54" s="132"/>
      <c r="FU54" s="132"/>
      <c r="FV54" s="132"/>
      <c r="FW54" s="132"/>
      <c r="FX54" s="132"/>
      <c r="FY54" s="132"/>
      <c r="FZ54" s="132"/>
      <c r="GA54" s="132"/>
      <c r="GB54" s="132"/>
      <c r="GC54" s="132"/>
      <c r="GD54" s="132"/>
      <c r="GE54" s="132"/>
      <c r="GF54" s="132"/>
      <c r="GG54" s="132"/>
      <c r="GH54" s="132"/>
      <c r="GI54" s="132"/>
      <c r="GJ54" s="132"/>
      <c r="GK54" s="132"/>
      <c r="GL54" s="132"/>
      <c r="GM54" s="132"/>
      <c r="GN54" s="132"/>
      <c r="GO54" s="132"/>
      <c r="GP54" s="132"/>
      <c r="GQ54" s="132"/>
      <c r="GR54" s="132"/>
      <c r="GS54" s="132"/>
      <c r="GT54" s="132"/>
      <c r="GU54" s="132"/>
      <c r="GV54" s="132"/>
      <c r="GW54" s="132"/>
      <c r="GX54" s="132"/>
      <c r="GY54" s="132"/>
      <c r="GZ54" s="132"/>
      <c r="HA54" s="132"/>
      <c r="HB54" s="132"/>
      <c r="HC54" s="132"/>
      <c r="HD54" s="132"/>
      <c r="HE54" s="132"/>
      <c r="HF54" s="132"/>
      <c r="HG54" s="132"/>
      <c r="HH54" s="132"/>
      <c r="HI54" s="132"/>
      <c r="HJ54" s="132"/>
      <c r="HK54" s="132"/>
      <c r="HL54" s="132"/>
      <c r="HM54" s="132"/>
      <c r="HN54" s="132"/>
      <c r="HO54" s="132"/>
      <c r="HP54" s="132"/>
      <c r="HQ54" s="132"/>
      <c r="HR54" s="132"/>
      <c r="HS54" s="132"/>
      <c r="HT54" s="132"/>
      <c r="HU54" s="132"/>
      <c r="HV54" s="132"/>
      <c r="HW54" s="132"/>
      <c r="HX54" s="132"/>
      <c r="HY54" s="132"/>
      <c r="HZ54" s="132"/>
      <c r="IA54" s="132"/>
      <c r="IB54" s="132"/>
      <c r="IC54" s="132"/>
      <c r="ID54" s="132"/>
      <c r="IE54" s="132"/>
      <c r="IF54" s="132"/>
      <c r="IG54" s="132"/>
      <c r="IH54" s="132"/>
      <c r="II54" s="132"/>
      <c r="IJ54" s="132"/>
      <c r="IK54" s="132"/>
      <c r="IL54" s="132"/>
      <c r="IM54" s="132"/>
      <c r="IN54" s="132"/>
      <c r="IO54" s="132"/>
      <c r="IP54" s="132"/>
      <c r="IQ54" s="132"/>
      <c r="IR54" s="132"/>
      <c r="IS54" s="132"/>
      <c r="IT54" s="132"/>
      <c r="IU54" s="132"/>
      <c r="IV54" s="132"/>
      <c r="IW54" s="132"/>
      <c r="IX54" s="132"/>
      <c r="IY54" s="132"/>
      <c r="IZ54" s="132"/>
      <c r="JA54" s="132"/>
      <c r="JB54" s="132"/>
      <c r="JC54" s="132"/>
      <c r="JD54" s="132"/>
      <c r="JE54" s="132"/>
      <c r="JF54" s="132"/>
      <c r="JG54" s="132"/>
      <c r="JH54" s="132"/>
      <c r="JI54" s="132"/>
      <c r="JJ54" s="132"/>
      <c r="JK54" s="132"/>
      <c r="JL54" s="132"/>
      <c r="JM54" s="132"/>
      <c r="JN54" s="132"/>
      <c r="JO54" s="132"/>
      <c r="JP54" s="132"/>
      <c r="JQ54" s="132"/>
      <c r="JR54" s="132"/>
      <c r="JS54" s="132"/>
      <c r="JT54" s="132"/>
      <c r="JU54" s="132"/>
      <c r="JV54" s="132"/>
      <c r="JW54" s="132"/>
      <c r="JX54" s="132"/>
      <c r="JY54" s="132"/>
      <c r="JZ54" s="132"/>
      <c r="KA54" s="132"/>
      <c r="KB54" s="132"/>
      <c r="KC54" s="132"/>
      <c r="KD54" s="132"/>
      <c r="KE54" s="132"/>
      <c r="KF54" s="132"/>
      <c r="KG54" s="132"/>
      <c r="KH54" s="132"/>
      <c r="KI54" s="132"/>
      <c r="KJ54" s="132"/>
      <c r="KK54" s="132"/>
      <c r="KL54" s="132"/>
      <c r="KM54" s="132"/>
      <c r="KN54" s="132"/>
      <c r="KO54" s="132"/>
      <c r="KP54" s="132"/>
      <c r="KQ54" s="132"/>
      <c r="KR54" s="132"/>
      <c r="KS54" s="132"/>
      <c r="KT54" s="132"/>
      <c r="KU54" s="132"/>
      <c r="KV54" s="132"/>
      <c r="KW54" s="132"/>
      <c r="KX54" s="132"/>
      <c r="KY54" s="132"/>
      <c r="KZ54" s="132"/>
      <c r="LA54" s="132"/>
      <c r="LB54" s="132"/>
      <c r="LC54" s="132"/>
      <c r="LD54" s="132"/>
      <c r="LE54" s="132"/>
      <c r="LF54" s="132"/>
      <c r="LG54" s="132"/>
      <c r="LH54" s="132"/>
      <c r="LI54" s="132"/>
      <c r="LJ54" s="132"/>
      <c r="LK54" s="132"/>
      <c r="LL54" s="132"/>
      <c r="LM54" s="132"/>
      <c r="LN54" s="132"/>
      <c r="LO54" s="132"/>
      <c r="LP54" s="132"/>
      <c r="LQ54" s="132"/>
      <c r="LR54" s="132"/>
      <c r="LS54" s="132"/>
      <c r="LT54" s="132"/>
      <c r="LU54" s="132"/>
      <c r="LV54" s="132"/>
      <c r="LW54" s="132"/>
      <c r="LX54" s="132"/>
      <c r="LY54" s="132"/>
      <c r="LZ54" s="132"/>
      <c r="MA54" s="132"/>
      <c r="MB54" s="132"/>
      <c r="MC54" s="132"/>
      <c r="MD54" s="132"/>
      <c r="ME54" s="132"/>
      <c r="MF54" s="132"/>
      <c r="MG54" s="132"/>
      <c r="MH54" s="132"/>
      <c r="MI54" s="132"/>
      <c r="MJ54" s="132"/>
      <c r="MK54" s="132"/>
      <c r="ML54" s="132"/>
      <c r="MM54" s="132"/>
      <c r="MN54" s="132"/>
      <c r="MO54" s="132"/>
      <c r="MP54" s="132"/>
      <c r="MQ54" s="132"/>
      <c r="MR54" s="132"/>
      <c r="MS54" s="132"/>
      <c r="MT54" s="132"/>
      <c r="MU54" s="132"/>
      <c r="MV54" s="132"/>
      <c r="MW54" s="132"/>
      <c r="MX54" s="132"/>
      <c r="MY54" s="132"/>
      <c r="MZ54" s="132"/>
      <c r="NA54" s="132"/>
      <c r="NB54" s="132"/>
      <c r="NC54" s="132"/>
      <c r="ND54" s="132"/>
      <c r="NE54" s="132"/>
      <c r="NF54" s="132"/>
      <c r="NG54" s="132"/>
      <c r="NH54" s="132"/>
      <c r="NI54" s="132"/>
      <c r="NJ54" s="132"/>
      <c r="NK54" s="132"/>
      <c r="NL54" s="132"/>
      <c r="NM54" s="132"/>
      <c r="NN54" s="132"/>
      <c r="NO54" s="132"/>
      <c r="NP54" s="132"/>
      <c r="NQ54" s="132"/>
      <c r="NR54" s="132"/>
      <c r="NS54" s="132"/>
      <c r="NT54" s="132"/>
      <c r="NU54" s="132"/>
      <c r="NV54" s="132"/>
      <c r="NW54" s="132"/>
      <c r="NX54" s="132"/>
      <c r="NY54" s="132"/>
      <c r="NZ54" s="132"/>
      <c r="OA54" s="132"/>
      <c r="OB54" s="132"/>
      <c r="OC54" s="132"/>
      <c r="OD54" s="132"/>
      <c r="OE54" s="132"/>
      <c r="OF54" s="132"/>
      <c r="OG54" s="132"/>
      <c r="OH54" s="132"/>
      <c r="OI54" s="132"/>
      <c r="OJ54" s="132"/>
      <c r="OK54" s="132"/>
      <c r="OL54" s="132"/>
      <c r="OM54" s="132"/>
      <c r="ON54" s="132"/>
      <c r="OO54" s="132"/>
      <c r="OP54" s="132"/>
      <c r="OQ54" s="132"/>
      <c r="OR54" s="132"/>
      <c r="OS54" s="132"/>
      <c r="OT54" s="132"/>
      <c r="OU54" s="132"/>
      <c r="OV54" s="132"/>
      <c r="OW54" s="132"/>
      <c r="OX54" s="132"/>
      <c r="OY54" s="132"/>
      <c r="OZ54" s="132"/>
      <c r="PA54" s="132"/>
      <c r="PB54" s="132"/>
      <c r="PC54" s="132"/>
      <c r="PD54" s="132"/>
      <c r="PE54" s="132"/>
      <c r="PF54" s="132"/>
      <c r="PG54" s="132"/>
      <c r="PH54" s="132"/>
      <c r="PI54" s="132"/>
      <c r="PJ54" s="132"/>
      <c r="PK54" s="132"/>
      <c r="PL54" s="132"/>
      <c r="PM54" s="132"/>
      <c r="PN54" s="132"/>
      <c r="PO54" s="132"/>
      <c r="PP54" s="132"/>
      <c r="PQ54" s="132"/>
      <c r="PR54" s="132"/>
      <c r="PS54" s="132"/>
      <c r="PT54" s="132"/>
      <c r="PU54" s="132"/>
      <c r="PV54" s="132"/>
      <c r="PW54" s="132"/>
      <c r="PX54" s="132"/>
      <c r="PY54" s="132"/>
      <c r="PZ54" s="132"/>
      <c r="QA54" s="132"/>
      <c r="QB54" s="132"/>
      <c r="QC54" s="132"/>
      <c r="QD54" s="132"/>
      <c r="QE54" s="132"/>
      <c r="QF54" s="132"/>
      <c r="QG54" s="132"/>
      <c r="QH54" s="132"/>
      <c r="QI54" s="132"/>
      <c r="QJ54" s="132"/>
      <c r="QK54" s="132"/>
      <c r="QL54" s="132"/>
      <c r="QM54" s="132"/>
      <c r="QN54" s="132"/>
      <c r="QO54" s="132"/>
      <c r="QP54" s="132"/>
      <c r="QQ54" s="132"/>
      <c r="QR54" s="132"/>
      <c r="QS54" s="132"/>
      <c r="QT54" s="132"/>
      <c r="QU54" s="132"/>
      <c r="QV54" s="132"/>
      <c r="QW54" s="132"/>
      <c r="QX54" s="132"/>
      <c r="QY54" s="132"/>
      <c r="QZ54" s="132"/>
      <c r="RA54" s="132"/>
      <c r="RB54" s="132"/>
      <c r="RC54" s="132"/>
      <c r="RD54" s="132"/>
      <c r="RE54" s="132"/>
      <c r="RF54" s="132"/>
      <c r="RG54" s="132"/>
      <c r="RH54" s="132"/>
      <c r="RI54" s="132"/>
      <c r="RJ54" s="132"/>
      <c r="RK54" s="132"/>
      <c r="RL54" s="132"/>
      <c r="RM54" s="132"/>
      <c r="RN54" s="132"/>
      <c r="RO54" s="132"/>
      <c r="RP54" s="132"/>
      <c r="RQ54" s="132"/>
      <c r="RR54" s="132"/>
      <c r="RS54" s="132"/>
      <c r="RT54" s="132"/>
      <c r="RU54" s="132"/>
      <c r="RV54" s="132"/>
      <c r="RW54" s="132"/>
      <c r="RX54" s="132"/>
      <c r="RY54" s="132"/>
      <c r="RZ54" s="132"/>
      <c r="SA54" s="132"/>
      <c r="SB54" s="132"/>
      <c r="SC54" s="132"/>
      <c r="SD54" s="132"/>
      <c r="SE54" s="132"/>
      <c r="SF54" s="132"/>
      <c r="SG54" s="132"/>
      <c r="SH54" s="132"/>
      <c r="SI54" s="132"/>
      <c r="SJ54" s="132"/>
      <c r="SK54" s="132"/>
      <c r="SL54" s="132"/>
      <c r="SM54" s="132"/>
      <c r="SN54" s="132"/>
      <c r="SO54" s="132"/>
      <c r="SP54" s="132"/>
      <c r="SQ54" s="132"/>
      <c r="SR54" s="132"/>
      <c r="SS54" s="132"/>
      <c r="ST54" s="132"/>
      <c r="SU54" s="132"/>
      <c r="SV54" s="132"/>
      <c r="SW54" s="132"/>
      <c r="SX54" s="132"/>
      <c r="SY54" s="132"/>
      <c r="SZ54" s="132"/>
      <c r="TA54" s="132"/>
      <c r="TB54" s="132"/>
      <c r="TC54" s="132"/>
      <c r="TD54" s="132"/>
      <c r="TE54" s="132"/>
      <c r="TF54" s="132"/>
      <c r="TG54" s="132"/>
      <c r="TH54" s="132"/>
      <c r="TI54" s="132"/>
      <c r="TJ54" s="132"/>
      <c r="TK54" s="132"/>
      <c r="TL54" s="132"/>
      <c r="TM54" s="132"/>
      <c r="TN54" s="132"/>
      <c r="TO54" s="132"/>
      <c r="TP54" s="132"/>
      <c r="TQ54" s="132"/>
      <c r="TR54" s="132"/>
      <c r="TS54" s="132"/>
      <c r="TT54" s="132"/>
      <c r="TU54" s="132"/>
      <c r="TV54" s="132"/>
      <c r="TW54" s="132"/>
      <c r="TX54" s="132"/>
      <c r="TY54" s="132"/>
      <c r="TZ54" s="132"/>
      <c r="UA54" s="132"/>
      <c r="UB54" s="132"/>
      <c r="UC54" s="132"/>
      <c r="UD54" s="132"/>
      <c r="UE54" s="132"/>
      <c r="UF54" s="132"/>
      <c r="UG54" s="132"/>
      <c r="UH54" s="132"/>
      <c r="UI54" s="132"/>
      <c r="UJ54" s="132"/>
      <c r="UK54" s="132"/>
      <c r="UL54" s="132"/>
      <c r="UM54" s="132"/>
      <c r="UN54" s="132"/>
      <c r="UO54" s="132"/>
      <c r="UP54" s="132"/>
      <c r="UQ54" s="132"/>
      <c r="UR54" s="132"/>
      <c r="US54" s="132"/>
      <c r="UT54" s="132"/>
      <c r="UU54" s="132"/>
      <c r="UV54" s="132"/>
      <c r="UW54" s="132"/>
      <c r="UX54" s="132"/>
      <c r="UY54" s="132"/>
      <c r="UZ54" s="132"/>
      <c r="VA54" s="132"/>
      <c r="VB54" s="132"/>
      <c r="VC54" s="132"/>
      <c r="VD54" s="132"/>
      <c r="VE54" s="132"/>
      <c r="VF54" s="132"/>
      <c r="VG54" s="132"/>
      <c r="VH54" s="132"/>
      <c r="VI54" s="132"/>
      <c r="VJ54" s="132"/>
      <c r="VK54" s="132"/>
      <c r="VL54" s="132"/>
      <c r="VM54" s="132"/>
      <c r="VN54" s="132"/>
      <c r="VO54" s="132"/>
      <c r="VP54" s="132"/>
      <c r="VQ54" s="132"/>
      <c r="VR54" s="132"/>
      <c r="VS54" s="132"/>
      <c r="VT54" s="132"/>
      <c r="VU54" s="132"/>
      <c r="VV54" s="132"/>
      <c r="VW54" s="132"/>
      <c r="VX54" s="132"/>
      <c r="VY54" s="132"/>
      <c r="VZ54" s="132"/>
      <c r="WA54" s="132"/>
      <c r="WB54" s="132"/>
      <c r="WC54" s="132"/>
      <c r="WD54" s="132"/>
      <c r="WE54" s="132"/>
      <c r="WF54" s="132"/>
      <c r="WG54" s="132"/>
      <c r="WH54" s="132"/>
      <c r="WI54" s="132"/>
      <c r="WJ54" s="132"/>
      <c r="WK54" s="132"/>
      <c r="WL54" s="132"/>
      <c r="WM54" s="132"/>
      <c r="WN54" s="132"/>
      <c r="WO54" s="132"/>
      <c r="WP54" s="132"/>
      <c r="WQ54" s="132"/>
      <c r="WR54" s="132"/>
      <c r="WS54" s="132"/>
      <c r="WT54" s="132"/>
      <c r="WU54" s="132"/>
      <c r="WV54" s="132"/>
      <c r="WW54" s="132"/>
      <c r="WX54" s="132"/>
      <c r="WY54" s="132"/>
      <c r="WZ54" s="132"/>
      <c r="XA54" s="132"/>
      <c r="XB54" s="132"/>
      <c r="XC54" s="132"/>
      <c r="XD54" s="132"/>
      <c r="XE54" s="132"/>
      <c r="XF54" s="132"/>
      <c r="XG54" s="132"/>
      <c r="XH54" s="132"/>
      <c r="XI54" s="132"/>
      <c r="XJ54" s="132"/>
      <c r="XK54" s="132"/>
      <c r="XL54" s="132"/>
      <c r="XM54" s="132"/>
      <c r="XN54" s="132"/>
      <c r="XO54" s="132"/>
      <c r="XP54" s="132"/>
      <c r="XQ54" s="132"/>
      <c r="XR54" s="132"/>
      <c r="XS54" s="132"/>
      <c r="XT54" s="132"/>
      <c r="XU54" s="132"/>
      <c r="XV54" s="132"/>
      <c r="XW54" s="132"/>
      <c r="XX54" s="132"/>
      <c r="XY54" s="132"/>
      <c r="XZ54" s="132"/>
      <c r="YA54" s="132"/>
      <c r="YB54" s="132"/>
      <c r="YC54" s="132"/>
      <c r="YD54" s="132"/>
      <c r="YE54" s="132"/>
      <c r="YF54" s="132"/>
      <c r="YG54" s="132"/>
      <c r="YH54" s="132"/>
      <c r="YI54" s="132"/>
      <c r="YJ54" s="132"/>
      <c r="YK54" s="132"/>
      <c r="YL54" s="132"/>
      <c r="YM54" s="132"/>
      <c r="YN54" s="132"/>
      <c r="YO54" s="132"/>
      <c r="YP54" s="132"/>
      <c r="YQ54" s="132"/>
      <c r="YR54" s="132"/>
      <c r="YS54" s="132"/>
      <c r="YT54" s="132"/>
      <c r="YU54" s="132"/>
      <c r="YV54" s="132"/>
      <c r="YW54" s="132"/>
      <c r="YX54" s="132"/>
      <c r="YY54" s="132"/>
      <c r="YZ54" s="132"/>
      <c r="ZA54" s="132"/>
      <c r="ZB54" s="132"/>
      <c r="ZC54" s="132"/>
      <c r="ZD54" s="132"/>
      <c r="ZE54" s="132"/>
      <c r="ZF54" s="132"/>
      <c r="ZG54" s="132"/>
      <c r="ZH54" s="132"/>
      <c r="ZI54" s="132"/>
      <c r="ZJ54" s="132"/>
      <c r="ZK54" s="132"/>
      <c r="ZL54" s="132"/>
      <c r="ZM54" s="132"/>
      <c r="ZN54" s="132"/>
      <c r="ZO54" s="132"/>
      <c r="ZP54" s="132"/>
      <c r="ZQ54" s="132"/>
      <c r="ZR54" s="132"/>
      <c r="ZS54" s="132"/>
      <c r="ZT54" s="132"/>
      <c r="ZU54" s="132"/>
      <c r="ZV54" s="132"/>
      <c r="ZW54" s="132"/>
      <c r="ZX54" s="132"/>
      <c r="ZY54" s="132"/>
      <c r="ZZ54" s="132"/>
      <c r="AAA54" s="132"/>
      <c r="AAB54" s="132"/>
      <c r="AAC54" s="132"/>
      <c r="AAD54" s="132"/>
      <c r="AAE54" s="132"/>
      <c r="AAF54" s="132"/>
      <c r="AAG54" s="132"/>
      <c r="AAH54" s="132"/>
      <c r="AAI54" s="132"/>
      <c r="AAJ54" s="132"/>
      <c r="AAK54" s="132"/>
      <c r="AAL54" s="132"/>
      <c r="AAM54" s="132"/>
      <c r="AAN54" s="132"/>
      <c r="AAO54" s="132"/>
      <c r="AAP54" s="132"/>
      <c r="AAQ54" s="132"/>
      <c r="AAR54" s="132"/>
      <c r="AAS54" s="132"/>
      <c r="AAT54" s="132"/>
      <c r="AAU54" s="132"/>
      <c r="AAV54" s="132"/>
      <c r="AAW54" s="132"/>
      <c r="AAX54" s="132"/>
    </row>
    <row r="55" spans="1:726" s="1" customFormat="1" ht="50.1" customHeight="1" thickBot="1">
      <c r="A55" s="755" t="s">
        <v>387</v>
      </c>
      <c r="B55" s="756"/>
      <c r="C55" s="516" t="s">
        <v>569</v>
      </c>
      <c r="D55" s="517"/>
      <c r="E55" s="517"/>
      <c r="F55" s="517"/>
      <c r="G55" s="518"/>
      <c r="H55" s="519"/>
      <c r="I55" s="761" t="s">
        <v>336</v>
      </c>
      <c r="J55" s="761"/>
      <c r="K55" s="761"/>
      <c r="L55" s="295"/>
      <c r="M55" s="295"/>
      <c r="N55" s="293"/>
      <c r="O55" s="294"/>
      <c r="P55" s="294"/>
      <c r="Q55" s="294"/>
      <c r="R55" s="303"/>
      <c r="S55" s="132"/>
      <c r="T55" s="132"/>
      <c r="U55" s="132"/>
      <c r="V55" s="132"/>
      <c r="W55" s="132"/>
      <c r="X55" s="132"/>
      <c r="Y55" s="132"/>
      <c r="Z55" s="132"/>
      <c r="AA55" s="132"/>
      <c r="AB55" s="132"/>
      <c r="AC55" s="132"/>
      <c r="AD55" s="132"/>
      <c r="AE55" s="132"/>
      <c r="AF55" s="132"/>
      <c r="AG55" s="132"/>
      <c r="AH55" s="132"/>
      <c r="AI55" s="132"/>
      <c r="AJ55" s="132"/>
      <c r="AK55" s="132"/>
      <c r="AL55" s="132"/>
      <c r="AM55" s="132"/>
      <c r="AN55" s="132"/>
      <c r="AO55" s="132"/>
      <c r="AP55" s="132"/>
      <c r="AQ55" s="132"/>
      <c r="AR55" s="132"/>
      <c r="AS55" s="132"/>
      <c r="AT55" s="132"/>
      <c r="AU55" s="132"/>
      <c r="AV55" s="132"/>
      <c r="AW55" s="132"/>
      <c r="AX55" s="132"/>
      <c r="AY55" s="132"/>
      <c r="AZ55" s="132"/>
      <c r="BA55" s="132"/>
      <c r="BB55" s="132"/>
      <c r="BC55" s="132"/>
      <c r="BD55" s="132"/>
      <c r="BE55" s="132"/>
      <c r="BF55" s="132"/>
      <c r="BG55" s="132"/>
      <c r="BH55" s="132"/>
      <c r="BI55" s="132"/>
      <c r="BJ55" s="263"/>
      <c r="BK55" s="132"/>
      <c r="BL55" s="132"/>
      <c r="BM55" s="132"/>
      <c r="BN55" s="132"/>
      <c r="BO55" s="132"/>
      <c r="BP55" s="132"/>
      <c r="BQ55" s="132"/>
      <c r="BR55" s="132"/>
      <c r="BS55" s="132"/>
      <c r="BT55" s="132"/>
      <c r="BU55" s="132"/>
      <c r="BV55" s="132"/>
      <c r="BW55" s="132"/>
      <c r="BX55" s="132"/>
      <c r="BY55" s="132"/>
      <c r="BZ55" s="132"/>
      <c r="CA55" s="132"/>
      <c r="CB55" s="132"/>
      <c r="CC55" s="132"/>
      <c r="CD55" s="132"/>
      <c r="CE55" s="132"/>
      <c r="CF55" s="132"/>
      <c r="CG55" s="132"/>
      <c r="CH55" s="132"/>
      <c r="CI55" s="132"/>
      <c r="CJ55" s="132"/>
      <c r="CK55" s="132"/>
      <c r="CL55" s="132"/>
      <c r="CM55" s="132"/>
      <c r="CN55" s="132"/>
      <c r="CO55" s="132"/>
      <c r="CP55" s="132"/>
      <c r="CQ55" s="132"/>
      <c r="CR55" s="132"/>
      <c r="CS55" s="132"/>
      <c r="CT55" s="132"/>
      <c r="CU55" s="132"/>
      <c r="CV55" s="132"/>
      <c r="CW55" s="132"/>
      <c r="CX55" s="132"/>
      <c r="CY55" s="132"/>
      <c r="CZ55" s="132"/>
      <c r="DA55" s="132"/>
      <c r="DB55" s="132"/>
      <c r="DC55" s="132"/>
      <c r="DD55" s="132"/>
      <c r="DE55" s="132"/>
      <c r="DF55" s="132"/>
      <c r="DG55" s="132"/>
      <c r="DH55" s="132"/>
      <c r="DI55" s="132"/>
      <c r="DJ55" s="263"/>
      <c r="DK55" s="132"/>
      <c r="DL55" s="132"/>
      <c r="DM55" s="132"/>
      <c r="DN55" s="132"/>
      <c r="DO55" s="132"/>
      <c r="DP55" s="132"/>
      <c r="DQ55" s="132"/>
      <c r="DR55" s="132"/>
      <c r="DS55" s="132"/>
      <c r="DT55" s="132"/>
      <c r="DU55" s="132"/>
      <c r="DV55" s="132"/>
      <c r="DW55" s="132"/>
      <c r="DX55" s="132"/>
      <c r="DY55" s="132"/>
      <c r="DZ55" s="132"/>
      <c r="EA55" s="132"/>
      <c r="EB55" s="132"/>
      <c r="EC55" s="132"/>
      <c r="ED55" s="132"/>
      <c r="EE55" s="132"/>
      <c r="EF55" s="132"/>
      <c r="EG55" s="132"/>
      <c r="EH55" s="132"/>
      <c r="EI55" s="132"/>
      <c r="EJ55" s="132"/>
      <c r="EK55" s="132"/>
      <c r="EL55" s="132"/>
      <c r="EM55" s="132"/>
      <c r="EN55" s="132"/>
      <c r="EO55" s="132"/>
      <c r="EP55" s="132"/>
      <c r="EQ55" s="132"/>
      <c r="ER55" s="132"/>
      <c r="ES55" s="132"/>
      <c r="ET55" s="132"/>
      <c r="EU55" s="132"/>
      <c r="EV55" s="132"/>
      <c r="EW55" s="132"/>
      <c r="EX55" s="132"/>
      <c r="EY55" s="132"/>
      <c r="EZ55" s="132"/>
      <c r="FA55" s="132"/>
      <c r="FB55" s="132"/>
      <c r="FC55" s="132"/>
      <c r="FD55" s="132"/>
      <c r="FE55" s="132"/>
      <c r="FF55" s="132"/>
      <c r="FG55" s="132"/>
      <c r="FH55" s="132"/>
      <c r="FI55" s="132"/>
      <c r="FJ55" s="132"/>
      <c r="FK55" s="132"/>
      <c r="FL55" s="132"/>
      <c r="FM55" s="132"/>
      <c r="FN55" s="132"/>
      <c r="FO55" s="132"/>
      <c r="FP55" s="132"/>
      <c r="FQ55" s="132"/>
      <c r="FR55" s="132"/>
      <c r="FS55" s="132"/>
      <c r="FT55" s="132"/>
      <c r="FU55" s="132"/>
      <c r="FV55" s="132"/>
      <c r="FW55" s="132"/>
      <c r="FX55" s="132"/>
      <c r="FY55" s="132"/>
      <c r="FZ55" s="132"/>
      <c r="GA55" s="132"/>
      <c r="GB55" s="132"/>
      <c r="GC55" s="132"/>
      <c r="GD55" s="132"/>
      <c r="GE55" s="132"/>
      <c r="GF55" s="132"/>
      <c r="GG55" s="132"/>
      <c r="GH55" s="132"/>
      <c r="GI55" s="132"/>
      <c r="GJ55" s="132"/>
      <c r="GK55" s="132"/>
      <c r="GL55" s="132"/>
      <c r="GM55" s="132"/>
      <c r="GN55" s="132"/>
      <c r="GO55" s="132"/>
      <c r="GP55" s="132"/>
      <c r="GQ55" s="132"/>
      <c r="GR55" s="132"/>
      <c r="GS55" s="132"/>
      <c r="GT55" s="132"/>
      <c r="GU55" s="132"/>
      <c r="GV55" s="132"/>
      <c r="GW55" s="132"/>
      <c r="GX55" s="132"/>
      <c r="GY55" s="132"/>
      <c r="GZ55" s="132"/>
      <c r="HA55" s="132"/>
      <c r="HB55" s="132"/>
      <c r="HC55" s="132"/>
      <c r="HD55" s="132"/>
      <c r="HE55" s="132"/>
      <c r="HF55" s="132"/>
      <c r="HG55" s="132"/>
      <c r="HH55" s="132"/>
      <c r="HI55" s="132"/>
      <c r="HJ55" s="132"/>
      <c r="HK55" s="132"/>
      <c r="HL55" s="132"/>
      <c r="HM55" s="132"/>
      <c r="HN55" s="132"/>
      <c r="HO55" s="132"/>
      <c r="HP55" s="132"/>
      <c r="HQ55" s="132"/>
      <c r="HR55" s="132"/>
      <c r="HS55" s="132"/>
      <c r="HT55" s="132"/>
      <c r="HU55" s="132"/>
      <c r="HV55" s="132"/>
      <c r="HW55" s="132"/>
      <c r="HX55" s="132"/>
      <c r="HY55" s="132"/>
      <c r="HZ55" s="132"/>
      <c r="IA55" s="132"/>
      <c r="IB55" s="132"/>
      <c r="IC55" s="132"/>
      <c r="ID55" s="132"/>
      <c r="IE55" s="132"/>
      <c r="IF55" s="132"/>
      <c r="IG55" s="132"/>
      <c r="IH55" s="132"/>
      <c r="II55" s="132"/>
      <c r="IJ55" s="132"/>
      <c r="IK55" s="132"/>
      <c r="IL55" s="132"/>
      <c r="IM55" s="132"/>
      <c r="IN55" s="132"/>
      <c r="IO55" s="132"/>
      <c r="IP55" s="132"/>
      <c r="IQ55" s="132"/>
      <c r="IR55" s="132"/>
      <c r="IS55" s="132"/>
      <c r="IT55" s="132"/>
      <c r="IU55" s="132"/>
      <c r="IV55" s="132"/>
      <c r="IW55" s="132"/>
      <c r="IX55" s="132"/>
      <c r="IY55" s="132"/>
      <c r="IZ55" s="132"/>
      <c r="JA55" s="132"/>
      <c r="JB55" s="132"/>
      <c r="JC55" s="132"/>
      <c r="JD55" s="132"/>
      <c r="JE55" s="132"/>
      <c r="JF55" s="132"/>
      <c r="JG55" s="132"/>
      <c r="JH55" s="132"/>
      <c r="JI55" s="132"/>
      <c r="JJ55" s="132"/>
      <c r="JK55" s="132"/>
      <c r="JL55" s="132"/>
      <c r="JM55" s="132"/>
      <c r="JN55" s="132"/>
      <c r="JO55" s="132"/>
      <c r="JP55" s="132"/>
      <c r="JQ55" s="132"/>
      <c r="JR55" s="132"/>
      <c r="JS55" s="132"/>
      <c r="JT55" s="132"/>
      <c r="JU55" s="132"/>
      <c r="JV55" s="132"/>
      <c r="JW55" s="132"/>
      <c r="JX55" s="132"/>
      <c r="JY55" s="132"/>
      <c r="JZ55" s="132"/>
      <c r="KA55" s="132"/>
      <c r="KB55" s="132"/>
      <c r="KC55" s="132"/>
      <c r="KD55" s="132"/>
      <c r="KE55" s="132"/>
      <c r="KF55" s="132"/>
      <c r="KG55" s="132"/>
      <c r="KH55" s="132"/>
      <c r="KI55" s="132"/>
      <c r="KJ55" s="132"/>
      <c r="KK55" s="132"/>
      <c r="KL55" s="132"/>
      <c r="KM55" s="132"/>
      <c r="KN55" s="132"/>
      <c r="KO55" s="132"/>
      <c r="KP55" s="132"/>
      <c r="KQ55" s="132"/>
      <c r="KR55" s="132"/>
      <c r="KS55" s="132"/>
      <c r="KT55" s="132"/>
      <c r="KU55" s="132"/>
      <c r="KV55" s="132"/>
      <c r="KW55" s="132"/>
      <c r="KX55" s="132"/>
      <c r="KY55" s="132"/>
      <c r="KZ55" s="132"/>
      <c r="LA55" s="132"/>
      <c r="LB55" s="132"/>
      <c r="LC55" s="132"/>
      <c r="LD55" s="132"/>
      <c r="LE55" s="132"/>
      <c r="LF55" s="132"/>
      <c r="LG55" s="132"/>
      <c r="LH55" s="132"/>
      <c r="LI55" s="132"/>
      <c r="LJ55" s="132"/>
      <c r="LK55" s="132"/>
      <c r="LL55" s="132"/>
      <c r="LM55" s="132"/>
      <c r="LN55" s="132"/>
      <c r="LO55" s="132"/>
      <c r="LP55" s="132"/>
      <c r="LQ55" s="132"/>
      <c r="LR55" s="132"/>
      <c r="LS55" s="132"/>
      <c r="LT55" s="132"/>
      <c r="LU55" s="132"/>
      <c r="LV55" s="132"/>
      <c r="LW55" s="132"/>
      <c r="LX55" s="132"/>
      <c r="LY55" s="132"/>
      <c r="LZ55" s="132"/>
      <c r="MA55" s="132"/>
      <c r="MB55" s="132"/>
      <c r="MC55" s="132"/>
      <c r="MD55" s="132"/>
      <c r="ME55" s="132"/>
      <c r="MF55" s="132"/>
      <c r="MG55" s="132"/>
      <c r="MH55" s="132"/>
      <c r="MI55" s="132"/>
      <c r="MJ55" s="132"/>
      <c r="MK55" s="132"/>
      <c r="ML55" s="132"/>
      <c r="MM55" s="132"/>
      <c r="MN55" s="132"/>
      <c r="MO55" s="132"/>
      <c r="MP55" s="132"/>
      <c r="MQ55" s="132"/>
      <c r="MR55" s="132"/>
      <c r="MS55" s="132"/>
      <c r="MT55" s="132"/>
      <c r="MU55" s="132"/>
      <c r="MV55" s="132"/>
      <c r="MW55" s="132"/>
      <c r="MX55" s="132"/>
      <c r="MY55" s="132"/>
      <c r="MZ55" s="132"/>
      <c r="NA55" s="132"/>
      <c r="NB55" s="132"/>
      <c r="NC55" s="132"/>
      <c r="ND55" s="132"/>
      <c r="NE55" s="132"/>
      <c r="NF55" s="132"/>
      <c r="NG55" s="132"/>
      <c r="NH55" s="132"/>
      <c r="NI55" s="132"/>
      <c r="NJ55" s="132"/>
      <c r="NK55" s="132"/>
      <c r="NL55" s="132"/>
      <c r="NM55" s="132"/>
      <c r="NN55" s="132"/>
      <c r="NO55" s="132"/>
      <c r="NP55" s="132"/>
      <c r="NQ55" s="132"/>
      <c r="NR55" s="132"/>
      <c r="NS55" s="132"/>
      <c r="NT55" s="132"/>
      <c r="NU55" s="132"/>
      <c r="NV55" s="132"/>
      <c r="NW55" s="132"/>
      <c r="NX55" s="132"/>
      <c r="NY55" s="132"/>
      <c r="NZ55" s="132"/>
      <c r="OA55" s="132"/>
      <c r="OB55" s="132"/>
      <c r="OC55" s="132"/>
      <c r="OD55" s="132"/>
      <c r="OE55" s="132"/>
      <c r="OF55" s="132"/>
      <c r="OG55" s="132"/>
      <c r="OH55" s="132"/>
      <c r="OI55" s="132"/>
      <c r="OJ55" s="132"/>
      <c r="OK55" s="132"/>
      <c r="OL55" s="132"/>
      <c r="OM55" s="132"/>
      <c r="ON55" s="132"/>
      <c r="OO55" s="132"/>
      <c r="OP55" s="132"/>
      <c r="OQ55" s="132"/>
      <c r="OR55" s="132"/>
      <c r="OS55" s="132"/>
      <c r="OT55" s="132"/>
      <c r="OU55" s="132"/>
      <c r="OV55" s="132"/>
      <c r="OW55" s="132"/>
      <c r="OX55" s="132"/>
      <c r="OY55" s="132"/>
      <c r="OZ55" s="132"/>
      <c r="PA55" s="132"/>
      <c r="PB55" s="132"/>
      <c r="PC55" s="132"/>
      <c r="PD55" s="132"/>
      <c r="PE55" s="132"/>
      <c r="PF55" s="132"/>
      <c r="PG55" s="132"/>
      <c r="PH55" s="132"/>
      <c r="PI55" s="132"/>
      <c r="PJ55" s="132"/>
      <c r="PK55" s="132"/>
      <c r="PL55" s="132"/>
      <c r="PM55" s="132"/>
      <c r="PN55" s="132"/>
      <c r="PO55" s="132"/>
      <c r="PP55" s="132"/>
      <c r="PQ55" s="132"/>
      <c r="PR55" s="132"/>
      <c r="PS55" s="132"/>
      <c r="PT55" s="132"/>
      <c r="PU55" s="132"/>
      <c r="PV55" s="132"/>
      <c r="PW55" s="132"/>
      <c r="PX55" s="132"/>
      <c r="PY55" s="132"/>
      <c r="PZ55" s="132"/>
      <c r="QA55" s="132"/>
      <c r="QB55" s="132"/>
      <c r="QC55" s="132"/>
      <c r="QD55" s="132"/>
      <c r="QE55" s="132"/>
      <c r="QF55" s="132"/>
      <c r="QG55" s="132"/>
      <c r="QH55" s="132"/>
      <c r="QI55" s="132"/>
      <c r="QJ55" s="132"/>
      <c r="QK55" s="132"/>
      <c r="QL55" s="132"/>
      <c r="QM55" s="132"/>
      <c r="QN55" s="132"/>
      <c r="QO55" s="132"/>
      <c r="QP55" s="132"/>
      <c r="QQ55" s="132"/>
      <c r="QR55" s="132"/>
      <c r="QS55" s="132"/>
      <c r="QT55" s="132"/>
      <c r="QU55" s="132"/>
      <c r="QV55" s="132"/>
      <c r="QW55" s="132"/>
      <c r="QX55" s="132"/>
      <c r="QY55" s="132"/>
      <c r="QZ55" s="132"/>
      <c r="RA55" s="132"/>
      <c r="RB55" s="132"/>
      <c r="RC55" s="132"/>
      <c r="RD55" s="132"/>
      <c r="RE55" s="132"/>
      <c r="RF55" s="132"/>
      <c r="RG55" s="132"/>
      <c r="RH55" s="132"/>
      <c r="RI55" s="132"/>
      <c r="RJ55" s="132"/>
      <c r="RK55" s="132"/>
      <c r="RL55" s="132"/>
      <c r="RM55" s="132"/>
      <c r="RN55" s="132"/>
      <c r="RO55" s="132"/>
      <c r="RP55" s="132"/>
      <c r="RQ55" s="132"/>
      <c r="RR55" s="132"/>
      <c r="RS55" s="132"/>
      <c r="RT55" s="132"/>
      <c r="RU55" s="132"/>
      <c r="RV55" s="132"/>
      <c r="RW55" s="132"/>
      <c r="RX55" s="132"/>
      <c r="RY55" s="132"/>
      <c r="RZ55" s="132"/>
      <c r="SA55" s="132"/>
      <c r="SB55" s="132"/>
      <c r="SC55" s="132"/>
      <c r="SD55" s="132"/>
      <c r="SE55" s="132"/>
      <c r="SF55" s="132"/>
      <c r="SG55" s="132"/>
      <c r="SH55" s="132"/>
      <c r="SI55" s="132"/>
      <c r="SJ55" s="132"/>
      <c r="SK55" s="132"/>
      <c r="SL55" s="132"/>
      <c r="SM55" s="132"/>
      <c r="SN55" s="132"/>
      <c r="SO55" s="132"/>
      <c r="SP55" s="132"/>
      <c r="SQ55" s="132"/>
      <c r="SR55" s="132"/>
      <c r="SS55" s="132"/>
      <c r="ST55" s="132"/>
      <c r="SU55" s="132"/>
      <c r="SV55" s="132"/>
      <c r="SW55" s="132"/>
      <c r="SX55" s="132"/>
      <c r="SY55" s="132"/>
      <c r="SZ55" s="132"/>
      <c r="TA55" s="132"/>
      <c r="TB55" s="132"/>
      <c r="TC55" s="132"/>
      <c r="TD55" s="132"/>
      <c r="TE55" s="132"/>
      <c r="TF55" s="132"/>
      <c r="TG55" s="132"/>
      <c r="TH55" s="132"/>
      <c r="TI55" s="132"/>
      <c r="TJ55" s="132"/>
      <c r="TK55" s="132"/>
      <c r="TL55" s="132"/>
      <c r="TM55" s="132"/>
      <c r="TN55" s="132"/>
      <c r="TO55" s="132"/>
      <c r="TP55" s="132"/>
      <c r="TQ55" s="132"/>
      <c r="TR55" s="132"/>
      <c r="TS55" s="132"/>
      <c r="TT55" s="132"/>
      <c r="TU55" s="132"/>
      <c r="TV55" s="132"/>
      <c r="TW55" s="132"/>
      <c r="TX55" s="132"/>
      <c r="TY55" s="132"/>
      <c r="TZ55" s="132"/>
      <c r="UA55" s="132"/>
      <c r="UB55" s="132"/>
      <c r="UC55" s="132"/>
      <c r="UD55" s="132"/>
      <c r="UE55" s="132"/>
      <c r="UF55" s="132"/>
      <c r="UG55" s="132"/>
      <c r="UH55" s="132"/>
      <c r="UI55" s="132"/>
      <c r="UJ55" s="132"/>
      <c r="UK55" s="132"/>
      <c r="UL55" s="132"/>
      <c r="UM55" s="132"/>
      <c r="UN55" s="132"/>
      <c r="UO55" s="132"/>
      <c r="UP55" s="132"/>
      <c r="UQ55" s="132"/>
      <c r="UR55" s="132"/>
      <c r="US55" s="132"/>
      <c r="UT55" s="132"/>
      <c r="UU55" s="132"/>
      <c r="UV55" s="132"/>
      <c r="UW55" s="132"/>
      <c r="UX55" s="132"/>
      <c r="UY55" s="132"/>
      <c r="UZ55" s="132"/>
      <c r="VA55" s="132"/>
      <c r="VB55" s="132"/>
      <c r="VC55" s="132"/>
      <c r="VD55" s="132"/>
      <c r="VE55" s="132"/>
      <c r="VF55" s="132"/>
      <c r="VG55" s="132"/>
      <c r="VH55" s="132"/>
      <c r="VI55" s="132"/>
      <c r="VJ55" s="132"/>
      <c r="VK55" s="132"/>
      <c r="VL55" s="132"/>
      <c r="VM55" s="132"/>
      <c r="VN55" s="132"/>
      <c r="VO55" s="132"/>
      <c r="VP55" s="132"/>
      <c r="VQ55" s="132"/>
      <c r="VR55" s="132"/>
      <c r="VS55" s="132"/>
      <c r="VT55" s="132"/>
      <c r="VU55" s="132"/>
      <c r="VV55" s="132"/>
      <c r="VW55" s="132"/>
      <c r="VX55" s="132"/>
      <c r="VY55" s="132"/>
      <c r="VZ55" s="132"/>
      <c r="WA55" s="132"/>
      <c r="WB55" s="132"/>
      <c r="WC55" s="132"/>
      <c r="WD55" s="132"/>
      <c r="WE55" s="132"/>
      <c r="WF55" s="132"/>
      <c r="WG55" s="132"/>
      <c r="WH55" s="132"/>
      <c r="WI55" s="132"/>
      <c r="WJ55" s="132"/>
      <c r="WK55" s="132"/>
      <c r="WL55" s="132"/>
      <c r="WM55" s="132"/>
      <c r="WN55" s="132"/>
      <c r="WO55" s="132"/>
      <c r="WP55" s="132"/>
      <c r="WQ55" s="132"/>
      <c r="WR55" s="132"/>
      <c r="WS55" s="132"/>
      <c r="WT55" s="132"/>
      <c r="WU55" s="132"/>
      <c r="WV55" s="132"/>
      <c r="WW55" s="132"/>
      <c r="WX55" s="132"/>
      <c r="WY55" s="132"/>
      <c r="WZ55" s="132"/>
      <c r="XA55" s="132"/>
      <c r="XB55" s="132"/>
      <c r="XC55" s="132"/>
      <c r="XD55" s="132"/>
      <c r="XE55" s="132"/>
      <c r="XF55" s="132"/>
      <c r="XG55" s="132"/>
      <c r="XH55" s="132"/>
      <c r="XI55" s="132"/>
      <c r="XJ55" s="132"/>
      <c r="XK55" s="132"/>
      <c r="XL55" s="132"/>
      <c r="XM55" s="132"/>
      <c r="XN55" s="132"/>
      <c r="XO55" s="132"/>
      <c r="XP55" s="132"/>
      <c r="XQ55" s="132"/>
      <c r="XR55" s="132"/>
      <c r="XS55" s="132"/>
      <c r="XT55" s="132"/>
      <c r="XU55" s="132"/>
      <c r="XV55" s="132"/>
      <c r="XW55" s="132"/>
      <c r="XX55" s="132"/>
      <c r="XY55" s="132"/>
      <c r="XZ55" s="132"/>
      <c r="YA55" s="132"/>
      <c r="YB55" s="132"/>
      <c r="YC55" s="132"/>
      <c r="YD55" s="132"/>
      <c r="YE55" s="132"/>
      <c r="YF55" s="132"/>
      <c r="YG55" s="132"/>
      <c r="YH55" s="132"/>
      <c r="YI55" s="132"/>
      <c r="YJ55" s="132"/>
      <c r="YK55" s="132"/>
      <c r="YL55" s="132"/>
      <c r="YM55" s="132"/>
      <c r="YN55" s="132"/>
      <c r="YO55" s="132"/>
      <c r="YP55" s="132"/>
      <c r="YQ55" s="132"/>
      <c r="YR55" s="132"/>
      <c r="YS55" s="132"/>
      <c r="YT55" s="132"/>
      <c r="YU55" s="132"/>
      <c r="YV55" s="132"/>
      <c r="YW55" s="132"/>
      <c r="YX55" s="132"/>
      <c r="YY55" s="132"/>
      <c r="YZ55" s="132"/>
      <c r="ZA55" s="132"/>
      <c r="ZB55" s="132"/>
      <c r="ZC55" s="132"/>
      <c r="ZD55" s="132"/>
      <c r="ZE55" s="132"/>
      <c r="ZF55" s="132"/>
      <c r="ZG55" s="132"/>
      <c r="ZH55" s="132"/>
      <c r="ZI55" s="132"/>
      <c r="ZJ55" s="132"/>
      <c r="ZK55" s="132"/>
      <c r="ZL55" s="132"/>
      <c r="ZM55" s="132"/>
      <c r="ZN55" s="132"/>
      <c r="ZO55" s="132"/>
      <c r="ZP55" s="132"/>
      <c r="ZQ55" s="132"/>
      <c r="ZR55" s="132"/>
      <c r="ZS55" s="132"/>
      <c r="ZT55" s="132"/>
      <c r="ZU55" s="132"/>
      <c r="ZV55" s="132"/>
      <c r="ZW55" s="132"/>
      <c r="ZX55" s="132"/>
      <c r="ZY55" s="132"/>
      <c r="ZZ55" s="132"/>
      <c r="AAA55" s="132"/>
      <c r="AAB55" s="132"/>
      <c r="AAC55" s="132"/>
      <c r="AAD55" s="132"/>
      <c r="AAE55" s="132"/>
      <c r="AAF55" s="132"/>
      <c r="AAG55" s="132"/>
      <c r="AAH55" s="132"/>
      <c r="AAI55" s="132"/>
      <c r="AAJ55" s="132"/>
      <c r="AAK55" s="132"/>
      <c r="AAL55" s="132"/>
      <c r="AAM55" s="132"/>
      <c r="AAN55" s="132"/>
      <c r="AAO55" s="132"/>
      <c r="AAP55" s="132"/>
      <c r="AAQ55" s="132"/>
      <c r="AAR55" s="132"/>
      <c r="AAS55" s="132"/>
      <c r="AAT55" s="132"/>
      <c r="AAU55" s="132"/>
      <c r="AAV55" s="132"/>
      <c r="AAW55" s="132"/>
      <c r="AAX55" s="132"/>
    </row>
    <row r="56" spans="1:726" ht="27" customHeight="1" thickTop="1">
      <c r="A56" s="757" t="s">
        <v>541</v>
      </c>
      <c r="B56" s="758"/>
      <c r="C56" s="355" t="s">
        <v>539</v>
      </c>
      <c r="D56" s="360"/>
      <c r="E56" s="361"/>
      <c r="F56" s="361"/>
      <c r="G56" s="6"/>
      <c r="H56" s="749" t="s">
        <v>32</v>
      </c>
      <c r="I56" s="252" t="s">
        <v>257</v>
      </c>
      <c r="J56" s="218" t="s">
        <v>261</v>
      </c>
      <c r="K56" s="217">
        <f>COUNTIF(K$5:K$54,"I")</f>
        <v>0</v>
      </c>
      <c r="L56" s="267"/>
      <c r="M56" s="7"/>
    </row>
    <row r="57" spans="1:726" ht="27" customHeight="1">
      <c r="A57" s="759" t="s">
        <v>388</v>
      </c>
      <c r="B57" s="760"/>
      <c r="C57" s="355" t="s">
        <v>540</v>
      </c>
      <c r="D57" s="5"/>
      <c r="E57" s="6"/>
      <c r="F57" s="6"/>
      <c r="G57" s="6"/>
      <c r="H57" s="750"/>
      <c r="I57" s="252" t="s">
        <v>257</v>
      </c>
      <c r="J57" s="218" t="s">
        <v>262</v>
      </c>
      <c r="K57" s="217">
        <f>COUNTIF(K$5:K$54,"II")</f>
        <v>0</v>
      </c>
      <c r="L57" s="267"/>
      <c r="M57" s="7"/>
    </row>
    <row r="58" spans="1:726" ht="27" customHeight="1">
      <c r="A58" s="2"/>
      <c r="B58" s="3"/>
      <c r="C58" s="4"/>
      <c r="D58" s="5"/>
      <c r="E58" s="6"/>
      <c r="F58" s="6"/>
      <c r="G58" s="6"/>
      <c r="H58" s="750"/>
      <c r="I58" s="252" t="s">
        <v>257</v>
      </c>
      <c r="J58" s="218" t="s">
        <v>264</v>
      </c>
      <c r="K58" s="217">
        <f>COUNTIF(K$5:K$54,"III")</f>
        <v>0</v>
      </c>
      <c r="L58" s="267"/>
      <c r="M58" s="7"/>
    </row>
    <row r="59" spans="1:726" ht="27" customHeight="1">
      <c r="A59" s="2"/>
      <c r="B59" s="3"/>
      <c r="C59" s="4"/>
      <c r="D59" s="5"/>
      <c r="E59" s="6"/>
      <c r="F59" s="6"/>
      <c r="G59" s="6"/>
      <c r="H59" s="750"/>
      <c r="I59" s="252" t="s">
        <v>257</v>
      </c>
      <c r="J59" s="218" t="s">
        <v>263</v>
      </c>
      <c r="K59" s="217">
        <f>COUNTIF(K$5:K$54,"IV")</f>
        <v>0</v>
      </c>
      <c r="L59" s="268"/>
      <c r="M59" s="7"/>
    </row>
    <row r="60" spans="1:726" ht="27" customHeight="1">
      <c r="A60" s="2"/>
      <c r="B60" s="3"/>
      <c r="C60" s="4"/>
      <c r="D60" s="5"/>
      <c r="E60" s="6"/>
      <c r="F60" s="6"/>
      <c r="G60" s="6"/>
      <c r="H60" s="751"/>
      <c r="I60" s="252" t="s">
        <v>257</v>
      </c>
      <c r="J60" s="218" t="s">
        <v>6</v>
      </c>
      <c r="K60" s="217">
        <f>COUNTIF(K$5:K$54,"V")</f>
        <v>0</v>
      </c>
      <c r="L60" s="267"/>
      <c r="M60" s="7"/>
    </row>
    <row r="61" spans="1:726" ht="27">
      <c r="A61" s="2"/>
      <c r="B61" s="3"/>
      <c r="C61" s="4"/>
      <c r="D61" s="5"/>
      <c r="E61" s="6"/>
      <c r="F61" s="6"/>
      <c r="G61" s="6"/>
      <c r="H61" s="256"/>
      <c r="I61" s="257"/>
      <c r="J61" s="258"/>
      <c r="K61" s="259"/>
      <c r="L61" s="267"/>
      <c r="M61" s="7"/>
    </row>
    <row r="62" spans="1:726" ht="27" customHeight="1">
      <c r="A62" s="2"/>
      <c r="B62" s="3"/>
      <c r="C62" s="4"/>
      <c r="D62" s="5"/>
      <c r="E62" s="6"/>
      <c r="F62" s="6"/>
      <c r="G62" s="6"/>
      <c r="H62" s="749" t="s">
        <v>31</v>
      </c>
      <c r="I62" s="252" t="s">
        <v>257</v>
      </c>
      <c r="J62" s="220" t="s">
        <v>265</v>
      </c>
      <c r="K62" s="217">
        <f>COUNTIF(L$5:L$54,"SC")</f>
        <v>0</v>
      </c>
      <c r="L62" s="267"/>
      <c r="M62" s="7"/>
    </row>
    <row r="63" spans="1:726" ht="27" customHeight="1">
      <c r="A63" s="2"/>
      <c r="B63" s="3"/>
      <c r="C63" s="4"/>
      <c r="D63" s="5"/>
      <c r="E63" s="6"/>
      <c r="F63" s="6"/>
      <c r="G63" s="6"/>
      <c r="H63" s="750"/>
      <c r="I63" s="252" t="s">
        <v>257</v>
      </c>
      <c r="J63" s="220" t="s">
        <v>266</v>
      </c>
      <c r="K63" s="217">
        <f>COUNTIF(L$5:L$54,"ST")</f>
        <v>0</v>
      </c>
      <c r="L63" s="267"/>
      <c r="M63" s="7"/>
    </row>
    <row r="64" spans="1:726" ht="27" customHeight="1">
      <c r="A64" s="2"/>
      <c r="B64" s="3"/>
      <c r="C64" s="9"/>
      <c r="D64" s="5"/>
      <c r="E64" s="5"/>
      <c r="F64" s="5"/>
      <c r="G64" s="5"/>
      <c r="H64" s="750"/>
      <c r="I64" s="252" t="s">
        <v>257</v>
      </c>
      <c r="J64" s="220" t="s">
        <v>267</v>
      </c>
      <c r="K64" s="217">
        <f>COUNTIF(L$5:L$54,"OBC")</f>
        <v>0</v>
      </c>
      <c r="L64" s="269"/>
      <c r="M64" s="7"/>
    </row>
    <row r="65" spans="1:726" ht="27" customHeight="1">
      <c r="A65" s="2"/>
      <c r="B65" s="3"/>
      <c r="C65" s="9"/>
      <c r="D65" s="5"/>
      <c r="E65" s="5"/>
      <c r="F65" s="5"/>
      <c r="G65" s="5"/>
      <c r="H65" s="751"/>
      <c r="I65" s="252" t="s">
        <v>257</v>
      </c>
      <c r="J65" s="220" t="s">
        <v>268</v>
      </c>
      <c r="K65" s="217">
        <f>COUNTIF(L$5:L$54,"GEN")</f>
        <v>50</v>
      </c>
      <c r="M65" s="7"/>
    </row>
    <row r="66" spans="1:726" ht="27">
      <c r="A66" s="2"/>
      <c r="B66" s="10"/>
      <c r="C66" s="9"/>
      <c r="D66" s="5"/>
      <c r="E66" s="5"/>
      <c r="F66" s="5"/>
      <c r="G66" s="5"/>
      <c r="H66" s="256"/>
      <c r="I66" s="257"/>
      <c r="J66" s="257"/>
      <c r="K66" s="259"/>
      <c r="M66" s="7"/>
      <c r="N66" s="8"/>
      <c r="O66" s="8"/>
      <c r="P66" s="8"/>
      <c r="Q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265"/>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265"/>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c r="ND66" s="8"/>
      <c r="NE66" s="8"/>
      <c r="NF66" s="8"/>
      <c r="NG66" s="8"/>
      <c r="NH66" s="8"/>
      <c r="NI66" s="8"/>
      <c r="NJ66" s="8"/>
      <c r="NK66" s="8"/>
      <c r="NL66" s="8"/>
      <c r="NM66" s="8"/>
      <c r="NN66" s="8"/>
      <c r="NO66" s="8"/>
      <c r="NP66" s="8"/>
      <c r="NQ66" s="8"/>
      <c r="NR66" s="8"/>
      <c r="NS66" s="8"/>
      <c r="NT66" s="8"/>
      <c r="NU66" s="8"/>
      <c r="NV66" s="8"/>
      <c r="NW66" s="8"/>
      <c r="NX66" s="8"/>
      <c r="NY66" s="8"/>
      <c r="NZ66" s="8"/>
      <c r="OA66" s="8"/>
      <c r="OB66" s="8"/>
      <c r="OC66" s="8"/>
      <c r="OD66" s="8"/>
      <c r="OE66" s="8"/>
      <c r="OF66" s="8"/>
      <c r="OG66" s="8"/>
      <c r="OH66" s="8"/>
      <c r="OI66" s="8"/>
      <c r="OJ66" s="8"/>
      <c r="OK66" s="8"/>
      <c r="OL66" s="8"/>
      <c r="OM66" s="8"/>
      <c r="ON66" s="8"/>
      <c r="OO66" s="8"/>
      <c r="OP66" s="8"/>
      <c r="OQ66" s="8"/>
      <c r="OR66" s="8"/>
      <c r="OS66" s="8"/>
      <c r="OT66" s="8"/>
      <c r="OU66" s="8"/>
      <c r="OV66" s="8"/>
      <c r="OW66" s="8"/>
      <c r="OX66" s="8"/>
      <c r="OY66" s="8"/>
      <c r="OZ66" s="8"/>
      <c r="PA66" s="8"/>
      <c r="PB66" s="8"/>
      <c r="PC66" s="8"/>
      <c r="PD66" s="8"/>
      <c r="PE66" s="8"/>
      <c r="PF66" s="8"/>
      <c r="PG66" s="8"/>
      <c r="PH66" s="8"/>
      <c r="PI66" s="8"/>
      <c r="PJ66" s="8"/>
      <c r="PK66" s="8"/>
      <c r="PL66" s="8"/>
      <c r="PM66" s="8"/>
      <c r="PN66" s="8"/>
      <c r="PO66" s="8"/>
      <c r="PP66" s="8"/>
      <c r="PQ66" s="8"/>
      <c r="PR66" s="8"/>
      <c r="PS66" s="8"/>
      <c r="PT66" s="8"/>
      <c r="PU66" s="8"/>
      <c r="PV66" s="8"/>
      <c r="PW66" s="8"/>
      <c r="PX66" s="8"/>
      <c r="PY66" s="8"/>
      <c r="PZ66" s="8"/>
      <c r="QA66" s="8"/>
      <c r="QB66" s="8"/>
      <c r="QC66" s="8"/>
      <c r="QD66" s="8"/>
      <c r="QE66" s="8"/>
      <c r="QF66" s="8"/>
      <c r="QG66" s="8"/>
      <c r="QH66" s="8"/>
      <c r="QI66" s="8"/>
      <c r="QJ66" s="8"/>
      <c r="QK66" s="8"/>
      <c r="QL66" s="8"/>
      <c r="QM66" s="8"/>
      <c r="QN66" s="8"/>
      <c r="QO66" s="8"/>
      <c r="QP66" s="8"/>
      <c r="QQ66" s="8"/>
      <c r="QR66" s="8"/>
      <c r="QS66" s="8"/>
      <c r="QT66" s="8"/>
      <c r="QU66" s="8"/>
      <c r="QV66" s="8"/>
      <c r="QW66" s="8"/>
      <c r="QX66" s="8"/>
      <c r="QY66" s="8"/>
      <c r="QZ66" s="8"/>
      <c r="RA66" s="8"/>
      <c r="RB66" s="8"/>
      <c r="RC66" s="8"/>
      <c r="RD66" s="8"/>
      <c r="RE66" s="8"/>
      <c r="RF66" s="8"/>
      <c r="RG66" s="8"/>
      <c r="RH66" s="8"/>
      <c r="RI66" s="8"/>
      <c r="RJ66" s="8"/>
      <c r="RK66" s="8"/>
      <c r="RL66" s="8"/>
      <c r="RM66" s="8"/>
      <c r="RN66" s="8"/>
      <c r="RO66" s="8"/>
      <c r="RP66" s="8"/>
      <c r="RQ66" s="8"/>
      <c r="RR66" s="8"/>
      <c r="RS66" s="8"/>
      <c r="RT66" s="8"/>
      <c r="RU66" s="8"/>
      <c r="RV66" s="8"/>
      <c r="RW66" s="8"/>
      <c r="RX66" s="8"/>
      <c r="RY66" s="8"/>
      <c r="RZ66" s="8"/>
      <c r="SA66" s="8"/>
      <c r="SB66" s="8"/>
      <c r="SC66" s="8"/>
      <c r="SD66" s="8"/>
      <c r="SE66" s="8"/>
      <c r="SF66" s="8"/>
      <c r="SG66" s="8"/>
      <c r="SH66" s="8"/>
      <c r="SI66" s="8"/>
      <c r="SJ66" s="8"/>
      <c r="SK66" s="8"/>
      <c r="SL66" s="8"/>
      <c r="SM66" s="8"/>
      <c r="SN66" s="8"/>
      <c r="SO66" s="8"/>
      <c r="SP66" s="8"/>
      <c r="SQ66" s="8"/>
      <c r="SR66" s="8"/>
      <c r="SS66" s="8"/>
      <c r="ST66" s="8"/>
      <c r="SU66" s="8"/>
      <c r="SV66" s="8"/>
      <c r="SW66" s="8"/>
      <c r="SX66" s="8"/>
      <c r="SY66" s="8"/>
      <c r="SZ66" s="8"/>
      <c r="TA66" s="8"/>
      <c r="TB66" s="8"/>
      <c r="TC66" s="8"/>
      <c r="TD66" s="8"/>
      <c r="TE66" s="8"/>
      <c r="TF66" s="8"/>
      <c r="TG66" s="8"/>
      <c r="TH66" s="8"/>
      <c r="TI66" s="8"/>
      <c r="TJ66" s="8"/>
      <c r="TK66" s="8"/>
      <c r="TL66" s="8"/>
      <c r="TM66" s="8"/>
      <c r="TN66" s="8"/>
      <c r="TO66" s="8"/>
      <c r="TP66" s="8"/>
      <c r="TQ66" s="8"/>
      <c r="TR66" s="8"/>
      <c r="TS66" s="8"/>
      <c r="TT66" s="8"/>
      <c r="TU66" s="8"/>
      <c r="TV66" s="8"/>
      <c r="TW66" s="8"/>
      <c r="TX66" s="8"/>
      <c r="TY66" s="8"/>
      <c r="TZ66" s="8"/>
      <c r="UA66" s="8"/>
      <c r="UB66" s="8"/>
      <c r="UC66" s="8"/>
      <c r="UD66" s="8"/>
      <c r="UE66" s="8"/>
      <c r="UF66" s="8"/>
      <c r="UG66" s="8"/>
      <c r="UH66" s="8"/>
      <c r="UI66" s="8"/>
      <c r="UJ66" s="8"/>
      <c r="UK66" s="8"/>
      <c r="UL66" s="8"/>
      <c r="UM66" s="8"/>
      <c r="UN66" s="8"/>
      <c r="UO66" s="8"/>
      <c r="UP66" s="8"/>
      <c r="UQ66" s="8"/>
      <c r="UR66" s="8"/>
      <c r="US66" s="8"/>
      <c r="UT66" s="8"/>
      <c r="UU66" s="8"/>
      <c r="UV66" s="8"/>
      <c r="UW66" s="8"/>
      <c r="UX66" s="8"/>
      <c r="UY66" s="8"/>
      <c r="UZ66" s="8"/>
      <c r="VA66" s="8"/>
      <c r="VB66" s="8"/>
      <c r="VC66" s="8"/>
      <c r="VD66" s="8"/>
      <c r="VE66" s="8"/>
      <c r="VF66" s="8"/>
      <c r="VG66" s="8"/>
      <c r="VH66" s="8"/>
      <c r="VI66" s="8"/>
      <c r="VJ66" s="8"/>
      <c r="VK66" s="8"/>
      <c r="VL66" s="8"/>
      <c r="VM66" s="8"/>
      <c r="VN66" s="8"/>
      <c r="VO66" s="8"/>
      <c r="VP66" s="8"/>
      <c r="VQ66" s="8"/>
      <c r="VR66" s="8"/>
      <c r="VS66" s="8"/>
      <c r="VT66" s="8"/>
      <c r="VU66" s="8"/>
      <c r="VV66" s="8"/>
      <c r="VW66" s="8"/>
      <c r="VX66" s="8"/>
      <c r="VY66" s="8"/>
      <c r="VZ66" s="8"/>
      <c r="WA66" s="8"/>
      <c r="WB66" s="8"/>
      <c r="WC66" s="8"/>
      <c r="WD66" s="8"/>
      <c r="WE66" s="8"/>
      <c r="WF66" s="8"/>
      <c r="WG66" s="8"/>
      <c r="WH66" s="8"/>
      <c r="WI66" s="8"/>
      <c r="WJ66" s="8"/>
      <c r="WK66" s="8"/>
      <c r="WL66" s="8"/>
      <c r="WM66" s="8"/>
      <c r="WN66" s="8"/>
      <c r="WO66" s="8"/>
      <c r="WP66" s="8"/>
      <c r="WQ66" s="8"/>
      <c r="WR66" s="8"/>
      <c r="WS66" s="8"/>
      <c r="WT66" s="8"/>
      <c r="WU66" s="8"/>
      <c r="WV66" s="8"/>
      <c r="WW66" s="8"/>
      <c r="WX66" s="8"/>
      <c r="WY66" s="8"/>
      <c r="WZ66" s="8"/>
      <c r="XA66" s="8"/>
      <c r="XB66" s="8"/>
      <c r="XC66" s="8"/>
      <c r="XD66" s="8"/>
      <c r="XE66" s="8"/>
      <c r="XF66" s="8"/>
      <c r="XG66" s="8"/>
      <c r="XH66" s="8"/>
      <c r="XI66" s="8"/>
      <c r="XJ66" s="8"/>
      <c r="XK66" s="8"/>
      <c r="XL66" s="8"/>
      <c r="XM66" s="8"/>
      <c r="XN66" s="8"/>
      <c r="XO66" s="8"/>
      <c r="XP66" s="8"/>
      <c r="XQ66" s="8"/>
      <c r="XR66" s="8"/>
      <c r="XS66" s="8"/>
      <c r="XT66" s="8"/>
      <c r="XU66" s="8"/>
      <c r="XV66" s="8"/>
      <c r="XW66" s="8"/>
      <c r="XX66" s="8"/>
      <c r="XY66" s="8"/>
      <c r="XZ66" s="8"/>
      <c r="YA66" s="8"/>
      <c r="YB66" s="8"/>
      <c r="YC66" s="8"/>
      <c r="YD66" s="8"/>
      <c r="YE66" s="8"/>
      <c r="YF66" s="8"/>
      <c r="YG66" s="8"/>
      <c r="YH66" s="8"/>
      <c r="YI66" s="8"/>
      <c r="YJ66" s="8"/>
      <c r="YK66" s="8"/>
      <c r="YL66" s="8"/>
      <c r="YM66" s="8"/>
      <c r="YN66" s="8"/>
      <c r="YO66" s="8"/>
      <c r="YP66" s="8"/>
      <c r="YQ66" s="8"/>
      <c r="YR66" s="8"/>
      <c r="YS66" s="8"/>
      <c r="YT66" s="8"/>
      <c r="YU66" s="8"/>
      <c r="YV66" s="8"/>
      <c r="YW66" s="8"/>
      <c r="YX66" s="8"/>
      <c r="YY66" s="8"/>
      <c r="YZ66" s="8"/>
      <c r="ZA66" s="8"/>
      <c r="ZB66" s="8"/>
      <c r="ZC66" s="8"/>
      <c r="ZD66" s="8"/>
      <c r="ZE66" s="8"/>
      <c r="ZF66" s="8"/>
      <c r="ZG66" s="8"/>
      <c r="ZH66" s="8"/>
      <c r="ZI66" s="8"/>
      <c r="ZJ66" s="8"/>
      <c r="ZK66" s="8"/>
      <c r="ZL66" s="8"/>
      <c r="ZM66" s="8"/>
      <c r="ZN66" s="8"/>
      <c r="ZO66" s="8"/>
      <c r="ZP66" s="8"/>
      <c r="ZQ66" s="8"/>
      <c r="ZR66" s="8"/>
      <c r="ZS66" s="8"/>
      <c r="ZT66" s="8"/>
      <c r="ZU66" s="8"/>
      <c r="ZV66" s="8"/>
      <c r="ZW66" s="8"/>
      <c r="ZX66" s="8"/>
      <c r="ZY66" s="8"/>
      <c r="ZZ66" s="8"/>
      <c r="AAA66" s="8"/>
      <c r="AAB66" s="8"/>
      <c r="AAC66" s="8"/>
      <c r="AAD66" s="8"/>
      <c r="AAE66" s="8"/>
      <c r="AAF66" s="8"/>
      <c r="AAG66" s="8"/>
      <c r="AAH66" s="8"/>
      <c r="AAI66" s="8"/>
      <c r="AAJ66" s="8"/>
      <c r="AAK66" s="8"/>
      <c r="AAL66" s="8"/>
      <c r="AAM66" s="8"/>
      <c r="AAN66" s="8"/>
      <c r="AAO66" s="8"/>
      <c r="AAP66" s="8"/>
      <c r="AAQ66" s="8"/>
      <c r="AAR66" s="8"/>
      <c r="AAS66" s="8"/>
      <c r="AAT66" s="8"/>
      <c r="AAU66" s="8"/>
      <c r="AAV66" s="8"/>
      <c r="AAW66" s="8"/>
      <c r="AAX66" s="8"/>
    </row>
    <row r="67" spans="1:726" ht="27" customHeight="1">
      <c r="H67" s="749" t="s">
        <v>30</v>
      </c>
      <c r="I67" s="252" t="s">
        <v>257</v>
      </c>
      <c r="J67" s="220" t="s">
        <v>269</v>
      </c>
      <c r="K67" s="219">
        <f>COUNTIF(M$5:M$54,"Hindu")</f>
        <v>50</v>
      </c>
    </row>
    <row r="68" spans="1:726" ht="27" customHeight="1">
      <c r="H68" s="750"/>
      <c r="I68" s="252" t="s">
        <v>257</v>
      </c>
      <c r="J68" s="220" t="s">
        <v>270</v>
      </c>
      <c r="K68" s="219">
        <f>COUNTIF(M$5:M$54,"Christian")</f>
        <v>0</v>
      </c>
    </row>
    <row r="69" spans="1:726" ht="27" customHeight="1">
      <c r="H69" s="750"/>
      <c r="I69" s="252" t="s">
        <v>257</v>
      </c>
      <c r="J69" s="220" t="s">
        <v>271</v>
      </c>
      <c r="K69" s="219">
        <f>COUNTIF(M$5:M$54,"Muslim")</f>
        <v>0</v>
      </c>
    </row>
    <row r="70" spans="1:726" ht="27" customHeight="1">
      <c r="H70" s="750"/>
      <c r="I70" s="252" t="s">
        <v>257</v>
      </c>
      <c r="J70" s="220" t="s">
        <v>272</v>
      </c>
      <c r="K70" s="219">
        <f>COUNTIF(M$5:M$54,"Jain")</f>
        <v>0</v>
      </c>
    </row>
    <row r="71" spans="1:726" ht="27" customHeight="1">
      <c r="H71" s="750"/>
      <c r="I71" s="252" t="s">
        <v>257</v>
      </c>
      <c r="J71" s="220" t="s">
        <v>273</v>
      </c>
      <c r="K71" s="219">
        <f>COUNTIF(M$5:M$54,"Buddhist")</f>
        <v>0</v>
      </c>
    </row>
    <row r="72" spans="1:726" ht="27" customHeight="1">
      <c r="H72" s="751"/>
      <c r="I72" s="252" t="s">
        <v>257</v>
      </c>
      <c r="J72" s="220" t="s">
        <v>274</v>
      </c>
      <c r="K72" s="219">
        <f>COUNTIF(M$5:M$54,"Sikh")</f>
        <v>0</v>
      </c>
    </row>
    <row r="73" spans="1:726" ht="27">
      <c r="H73" s="254"/>
    </row>
    <row r="74" spans="1:726" ht="27" hidden="1">
      <c r="H74" s="254"/>
    </row>
    <row r="75" spans="1:726" ht="27" hidden="1">
      <c r="C75" s="13" t="s">
        <v>176</v>
      </c>
      <c r="H75" s="254"/>
    </row>
    <row r="76" spans="1:726" ht="27" hidden="1">
      <c r="C76" s="13" t="s">
        <v>177</v>
      </c>
      <c r="H76" s="254"/>
    </row>
    <row r="77" spans="1:726" ht="27" hidden="1">
      <c r="C77" s="13" t="s">
        <v>178</v>
      </c>
      <c r="H77" s="254"/>
    </row>
    <row r="78" spans="1:726" ht="27">
      <c r="H78" s="255" t="s">
        <v>29</v>
      </c>
      <c r="I78" s="253" t="s">
        <v>259</v>
      </c>
      <c r="J78" s="221" t="s">
        <v>280</v>
      </c>
      <c r="K78" s="219">
        <f>COUNTIF(N$5:N$54,"Yes")</f>
        <v>50</v>
      </c>
    </row>
    <row r="79" spans="1:726" ht="27">
      <c r="H79" s="254"/>
    </row>
    <row r="80" spans="1:726" ht="27">
      <c r="H80" s="255" t="s">
        <v>337</v>
      </c>
      <c r="I80" s="252" t="s">
        <v>281</v>
      </c>
      <c r="J80" s="220" t="s">
        <v>280</v>
      </c>
      <c r="K80" s="218">
        <f>COUNTIF(O$5:O$54,"Yes")</f>
        <v>50</v>
      </c>
    </row>
  </sheetData>
  <dataConsolidate/>
  <mergeCells count="10">
    <mergeCell ref="H67:H72"/>
    <mergeCell ref="H62:H65"/>
    <mergeCell ref="D1:R1"/>
    <mergeCell ref="DJ2:DJ3"/>
    <mergeCell ref="A55:B55"/>
    <mergeCell ref="A56:B56"/>
    <mergeCell ref="A57:B57"/>
    <mergeCell ref="I55:K55"/>
    <mergeCell ref="H56:H60"/>
    <mergeCell ref="A2:AC2"/>
  </mergeCells>
  <pageMargins left="0.7" right="0.7" top="0.75" bottom="0.75" header="0.3" footer="0.3"/>
  <pageSetup paperSize="5" scale="40" orientation="landscape" r:id="rId1"/>
  <drawing r:id="rId2"/>
  <legacyDrawing r:id="rId3"/>
  <extLst>
    <ext xmlns:x14="http://schemas.microsoft.com/office/spreadsheetml/2009/9/main" uri="{CCE6A557-97BC-4b89-ADB6-D9C93CAAB3DF}">
      <x14:dataValidations xmlns:xm="http://schemas.microsoft.com/office/excel/2006/main" count="5">
        <x14:dataValidation type="list" showInputMessage="1" showErrorMessage="1">
          <x14:formula1>
            <xm:f>REF!$G$7:$G$15</xm:f>
          </x14:formula1>
          <xm:sqref>J5:J54</xm:sqref>
        </x14:dataValidation>
        <x14:dataValidation type="list" allowBlank="1" showInputMessage="1" showErrorMessage="1">
          <x14:formula1>
            <xm:f>REF!$I$6:$I$13</xm:f>
          </x14:formula1>
          <xm:sqref>K5:K54</xm:sqref>
        </x14:dataValidation>
        <x14:dataValidation type="list" allowBlank="1" showInputMessage="1" showErrorMessage="1">
          <x14:formula1>
            <xm:f>REF!$K$7:$K$11</xm:f>
          </x14:formula1>
          <xm:sqref>L5:L54</xm:sqref>
        </x14:dataValidation>
        <x14:dataValidation type="list" allowBlank="1" showInputMessage="1" showErrorMessage="1">
          <x14:formula1>
            <xm:f>REF!$O$7:$O$9</xm:f>
          </x14:formula1>
          <xm:sqref>N5:Q54</xm:sqref>
        </x14:dataValidation>
        <x14:dataValidation type="list" allowBlank="1" showInputMessage="1" showErrorMessage="1">
          <x14:formula1>
            <xm:f>REF!$M$7:$M$13</xm:f>
          </x14:formula1>
          <xm:sqref>M5:M54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tabColor rgb="FF92D050"/>
  </sheetPr>
  <dimension ref="A1:EJ106"/>
  <sheetViews>
    <sheetView view="pageBreakPreview" zoomScaleSheetLayoutView="100" workbookViewId="0">
      <selection activeCell="F9" sqref="F9"/>
    </sheetView>
  </sheetViews>
  <sheetFormatPr defaultRowHeight="15"/>
  <cols>
    <col min="1" max="1" width="4.7109375" style="125" customWidth="1"/>
    <col min="2" max="2" width="5.7109375" style="125" hidden="1" customWidth="1"/>
    <col min="3" max="3" width="21.42578125" style="443" customWidth="1"/>
    <col min="4" max="5" width="4.7109375" style="125" customWidth="1"/>
    <col min="6" max="18" width="4.7109375" style="443" customWidth="1"/>
    <col min="19" max="19" width="2" style="443" customWidth="1"/>
    <col min="20" max="20" width="5.28515625" style="443" customWidth="1"/>
    <col min="21" max="21" width="16.7109375" style="443" customWidth="1"/>
    <col min="22" max="27" width="4.7109375" style="443" customWidth="1"/>
    <col min="28" max="28" width="5.7109375" style="443" customWidth="1"/>
    <col min="29" max="40" width="4.7109375" style="443" customWidth="1"/>
    <col min="41" max="41" width="2.42578125" style="443" customWidth="1"/>
    <col min="42" max="42" width="4.7109375" style="443" customWidth="1"/>
    <col min="43" max="43" width="4.7109375" style="125" hidden="1" customWidth="1"/>
    <col min="44" max="44" width="18.140625" style="443" customWidth="1"/>
    <col min="45" max="58" width="4.7109375" style="443" customWidth="1"/>
    <col min="59" max="59" width="5.5703125" style="443" customWidth="1"/>
    <col min="60" max="60" width="2.42578125" style="443" customWidth="1"/>
    <col min="61" max="61" width="6" style="125" customWidth="1"/>
    <col min="62" max="62" width="18.42578125" style="443" customWidth="1"/>
    <col min="63" max="67" width="4.7109375" style="443" customWidth="1"/>
    <col min="68" max="68" width="5.5703125" style="443" customWidth="1"/>
    <col min="69" max="77" width="4.7109375" style="443" customWidth="1"/>
    <col min="78" max="78" width="3.42578125" style="443" hidden="1" customWidth="1"/>
    <col min="79" max="79" width="2.42578125" style="443" customWidth="1"/>
    <col min="80" max="80" width="7.28515625" style="125" customWidth="1"/>
    <col min="81" max="81" width="17.28515625" style="443" customWidth="1"/>
    <col min="82" max="100" width="4.7109375" style="443" customWidth="1"/>
    <col min="101" max="101" width="5.5703125" style="443" hidden="1" customWidth="1"/>
    <col min="102" max="102" width="2.42578125" style="443" customWidth="1"/>
    <col min="103" max="103" width="5.5703125" style="125" customWidth="1"/>
    <col min="104" max="104" width="18.28515625" style="443" customWidth="1"/>
    <col min="105" max="119" width="4.7109375" style="443" customWidth="1"/>
    <col min="120" max="120" width="4.7109375" style="443" hidden="1" customWidth="1"/>
    <col min="121" max="121" width="2.42578125" style="125" customWidth="1"/>
    <col min="122" max="122" width="7.42578125" style="443" customWidth="1"/>
    <col min="123" max="123" width="23.85546875" style="443" customWidth="1"/>
    <col min="124" max="124" width="8" style="443" customWidth="1"/>
    <col min="125" max="125" width="4.7109375" style="443" customWidth="1"/>
    <col min="126" max="127" width="4.7109375" style="125" customWidth="1"/>
    <col min="128" max="128" width="4.7109375" style="443" customWidth="1"/>
    <col min="129" max="129" width="10.7109375" style="443" customWidth="1"/>
    <col min="130" max="16384" width="9.140625" style="443"/>
  </cols>
  <sheetData>
    <row r="1" spans="1:129" s="417" customFormat="1" ht="21" customHeight="1">
      <c r="A1" s="828" t="str">
        <f>Home!G6</f>
        <v>KENDRIYA VIDYALAYA No 2 , SRIVIJAYNAGAR</v>
      </c>
      <c r="B1" s="829"/>
      <c r="C1" s="829"/>
      <c r="D1" s="829"/>
      <c r="E1" s="829"/>
      <c r="F1" s="829"/>
      <c r="G1" s="829"/>
      <c r="H1" s="829"/>
      <c r="I1" s="829"/>
      <c r="J1" s="829"/>
      <c r="K1" s="829"/>
      <c r="L1" s="829"/>
      <c r="M1" s="829"/>
      <c r="N1" s="829"/>
      <c r="O1" s="829"/>
      <c r="P1" s="829"/>
      <c r="Q1" s="829"/>
      <c r="R1" s="830"/>
      <c r="S1" s="412"/>
      <c r="T1" s="846" t="str">
        <f>A1</f>
        <v>KENDRIYA VIDYALAYA No 2 , SRIVIJAYNAGAR</v>
      </c>
      <c r="U1" s="847"/>
      <c r="V1" s="847"/>
      <c r="W1" s="847"/>
      <c r="X1" s="847"/>
      <c r="Y1" s="847"/>
      <c r="Z1" s="847"/>
      <c r="AA1" s="847"/>
      <c r="AB1" s="847"/>
      <c r="AC1" s="847"/>
      <c r="AD1" s="847"/>
      <c r="AE1" s="847"/>
      <c r="AF1" s="847"/>
      <c r="AG1" s="847"/>
      <c r="AH1" s="847"/>
      <c r="AI1" s="847"/>
      <c r="AJ1" s="847"/>
      <c r="AK1" s="847"/>
      <c r="AL1" s="847"/>
      <c r="AM1" s="847"/>
      <c r="AN1" s="848"/>
      <c r="AO1" s="413"/>
      <c r="AP1" s="846" t="str">
        <f>A1</f>
        <v>KENDRIYA VIDYALAYA No 2 , SRIVIJAYNAGAR</v>
      </c>
      <c r="AQ1" s="847"/>
      <c r="AR1" s="847"/>
      <c r="AS1" s="847"/>
      <c r="AT1" s="847"/>
      <c r="AU1" s="847"/>
      <c r="AV1" s="847"/>
      <c r="AW1" s="847"/>
      <c r="AX1" s="847"/>
      <c r="AY1" s="847"/>
      <c r="AZ1" s="847"/>
      <c r="BA1" s="847"/>
      <c r="BB1" s="847"/>
      <c r="BC1" s="847"/>
      <c r="BD1" s="847"/>
      <c r="BE1" s="847"/>
      <c r="BF1" s="847"/>
      <c r="BG1" s="848"/>
      <c r="BH1" s="414"/>
      <c r="BI1" s="835" t="str">
        <f>A1</f>
        <v>KENDRIYA VIDYALAYA No 2 , SRIVIJAYNAGAR</v>
      </c>
      <c r="BJ1" s="836"/>
      <c r="BK1" s="836"/>
      <c r="BL1" s="836"/>
      <c r="BM1" s="836"/>
      <c r="BN1" s="836"/>
      <c r="BO1" s="836"/>
      <c r="BP1" s="836"/>
      <c r="BQ1" s="836"/>
      <c r="BR1" s="836"/>
      <c r="BS1" s="836"/>
      <c r="BT1" s="836"/>
      <c r="BU1" s="836"/>
      <c r="BV1" s="836"/>
      <c r="BW1" s="836"/>
      <c r="BX1" s="836"/>
      <c r="BY1" s="836"/>
      <c r="BZ1" s="415"/>
      <c r="CA1" s="412"/>
      <c r="CB1" s="835" t="str">
        <f>BI1</f>
        <v>KENDRIYA VIDYALAYA No 2 , SRIVIJAYNAGAR</v>
      </c>
      <c r="CC1" s="836"/>
      <c r="CD1" s="836"/>
      <c r="CE1" s="836"/>
      <c r="CF1" s="836"/>
      <c r="CG1" s="836"/>
      <c r="CH1" s="836"/>
      <c r="CI1" s="836"/>
      <c r="CJ1" s="836"/>
      <c r="CK1" s="836"/>
      <c r="CL1" s="836"/>
      <c r="CM1" s="836"/>
      <c r="CN1" s="836"/>
      <c r="CO1" s="836"/>
      <c r="CP1" s="836"/>
      <c r="CQ1" s="836"/>
      <c r="CR1" s="836"/>
      <c r="CS1" s="836"/>
      <c r="CT1" s="836"/>
      <c r="CU1" s="836"/>
      <c r="CV1" s="836"/>
      <c r="CW1" s="837"/>
      <c r="CX1" s="416"/>
      <c r="CY1" s="780" t="str">
        <f>A1</f>
        <v>KENDRIYA VIDYALAYA No 2 , SRIVIJAYNAGAR</v>
      </c>
      <c r="CZ1" s="781"/>
      <c r="DA1" s="781"/>
      <c r="DB1" s="781"/>
      <c r="DC1" s="781"/>
      <c r="DD1" s="781"/>
      <c r="DE1" s="781"/>
      <c r="DF1" s="781"/>
      <c r="DG1" s="781"/>
      <c r="DH1" s="781"/>
      <c r="DI1" s="781"/>
      <c r="DJ1" s="781"/>
      <c r="DK1" s="781"/>
      <c r="DL1" s="781"/>
      <c r="DM1" s="781"/>
      <c r="DN1" s="781"/>
      <c r="DO1" s="781"/>
      <c r="DP1" s="782"/>
      <c r="DQ1" s="412"/>
      <c r="DR1" s="789" t="str">
        <f>CY1</f>
        <v>KENDRIYA VIDYALAYA No 2 , SRIVIJAYNAGAR</v>
      </c>
      <c r="DS1" s="790"/>
      <c r="DT1" s="790"/>
      <c r="DU1" s="790"/>
      <c r="DV1" s="790"/>
      <c r="DW1" s="790"/>
      <c r="DX1" s="790"/>
      <c r="DY1" s="790"/>
    </row>
    <row r="2" spans="1:129" s="420" customFormat="1" ht="20.25" customHeight="1">
      <c r="A2" s="803" t="s">
        <v>551</v>
      </c>
      <c r="B2" s="804"/>
      <c r="C2" s="804"/>
      <c r="D2" s="804"/>
      <c r="E2" s="804"/>
      <c r="F2" s="804"/>
      <c r="G2" s="804"/>
      <c r="H2" s="804"/>
      <c r="I2" s="804"/>
      <c r="J2" s="804"/>
      <c r="K2" s="804"/>
      <c r="L2" s="804"/>
      <c r="M2" s="804"/>
      <c r="N2" s="804"/>
      <c r="O2" s="804"/>
      <c r="P2" s="804"/>
      <c r="Q2" s="804"/>
      <c r="R2" s="805"/>
      <c r="S2" s="418"/>
      <c r="T2" s="809" t="s">
        <v>552</v>
      </c>
      <c r="U2" s="809"/>
      <c r="V2" s="809"/>
      <c r="W2" s="809"/>
      <c r="X2" s="809"/>
      <c r="Y2" s="809"/>
      <c r="Z2" s="809"/>
      <c r="AA2" s="809"/>
      <c r="AB2" s="809"/>
      <c r="AC2" s="809"/>
      <c r="AD2" s="809"/>
      <c r="AE2" s="809"/>
      <c r="AF2" s="809"/>
      <c r="AG2" s="809"/>
      <c r="AH2" s="809"/>
      <c r="AI2" s="809"/>
      <c r="AJ2" s="809"/>
      <c r="AK2" s="809"/>
      <c r="AL2" s="809"/>
      <c r="AM2" s="809"/>
      <c r="AN2" s="809"/>
      <c r="AO2" s="419"/>
      <c r="AQ2" s="421"/>
      <c r="AR2" s="783" t="s">
        <v>545</v>
      </c>
      <c r="AS2" s="783"/>
      <c r="AT2" s="783"/>
      <c r="AU2" s="783"/>
      <c r="AV2" s="783"/>
      <c r="AW2" s="783"/>
      <c r="AX2" s="783"/>
      <c r="AY2" s="783"/>
      <c r="AZ2" s="783"/>
      <c r="BA2" s="783"/>
      <c r="BB2" s="783"/>
      <c r="BC2" s="783"/>
      <c r="BD2" s="783"/>
      <c r="BE2" s="783"/>
      <c r="BF2" s="783"/>
      <c r="BG2" s="783"/>
      <c r="BH2" s="414"/>
      <c r="BI2" s="818" t="s">
        <v>550</v>
      </c>
      <c r="BJ2" s="818"/>
      <c r="BK2" s="818"/>
      <c r="BL2" s="818"/>
      <c r="BM2" s="818"/>
      <c r="BN2" s="818"/>
      <c r="BO2" s="818"/>
      <c r="BP2" s="818"/>
      <c r="BQ2" s="818"/>
      <c r="BR2" s="818"/>
      <c r="BS2" s="818"/>
      <c r="BT2" s="818"/>
      <c r="BU2" s="818"/>
      <c r="BV2" s="818"/>
      <c r="BW2" s="818"/>
      <c r="BX2" s="818"/>
      <c r="BY2" s="818"/>
      <c r="BZ2" s="422"/>
      <c r="CA2" s="418"/>
      <c r="CB2" s="783" t="s">
        <v>547</v>
      </c>
      <c r="CC2" s="783"/>
      <c r="CD2" s="783"/>
      <c r="CE2" s="783"/>
      <c r="CF2" s="783"/>
      <c r="CG2" s="783"/>
      <c r="CH2" s="783"/>
      <c r="CI2" s="783"/>
      <c r="CJ2" s="783"/>
      <c r="CK2" s="783"/>
      <c r="CL2" s="783"/>
      <c r="CM2" s="783"/>
      <c r="CN2" s="783"/>
      <c r="CO2" s="783"/>
      <c r="CP2" s="783"/>
      <c r="CQ2" s="783"/>
      <c r="CR2" s="783"/>
      <c r="CS2" s="783"/>
      <c r="CT2" s="783"/>
      <c r="CU2" s="783"/>
      <c r="CV2" s="783"/>
      <c r="CW2" s="422"/>
      <c r="CX2" s="416"/>
      <c r="CY2" s="783" t="s">
        <v>553</v>
      </c>
      <c r="CZ2" s="783"/>
      <c r="DA2" s="783"/>
      <c r="DB2" s="783"/>
      <c r="DC2" s="783"/>
      <c r="DD2" s="783"/>
      <c r="DE2" s="783"/>
      <c r="DF2" s="783"/>
      <c r="DG2" s="783"/>
      <c r="DH2" s="783"/>
      <c r="DI2" s="783"/>
      <c r="DJ2" s="783"/>
      <c r="DK2" s="783"/>
      <c r="DL2" s="783"/>
      <c r="DM2" s="783"/>
      <c r="DN2" s="783"/>
      <c r="DO2" s="783"/>
      <c r="DP2" s="784"/>
      <c r="DQ2" s="418"/>
      <c r="DR2" s="765" t="s">
        <v>542</v>
      </c>
      <c r="DS2" s="766"/>
      <c r="DT2" s="766"/>
      <c r="DU2" s="766"/>
      <c r="DV2" s="766"/>
      <c r="DW2" s="766"/>
      <c r="DX2" s="766"/>
      <c r="DY2" s="766"/>
    </row>
    <row r="3" spans="1:129" s="425" customFormat="1" ht="21.75" customHeight="1" thickBot="1">
      <c r="A3" s="822" t="s">
        <v>554</v>
      </c>
      <c r="B3" s="823"/>
      <c r="C3" s="823"/>
      <c r="D3" s="823"/>
      <c r="E3" s="823"/>
      <c r="F3" s="823"/>
      <c r="G3" s="823"/>
      <c r="H3" s="823"/>
      <c r="I3" s="823"/>
      <c r="J3" s="823"/>
      <c r="K3" s="823"/>
      <c r="L3" s="823"/>
      <c r="M3" s="823"/>
      <c r="N3" s="823"/>
      <c r="O3" s="823"/>
      <c r="P3" s="823"/>
      <c r="Q3" s="823"/>
      <c r="R3" s="824"/>
      <c r="S3" s="424"/>
      <c r="T3" s="549"/>
      <c r="U3" s="855" t="str">
        <f>A3</f>
        <v xml:space="preserve">Class:     Subject:   English  Subject  Teacher: </v>
      </c>
      <c r="V3" s="855"/>
      <c r="W3" s="855"/>
      <c r="X3" s="855"/>
      <c r="Y3" s="855"/>
      <c r="Z3" s="855"/>
      <c r="AA3" s="855"/>
      <c r="AB3" s="855"/>
      <c r="AC3" s="855"/>
      <c r="AD3" s="855"/>
      <c r="AE3" s="855"/>
      <c r="AF3" s="855"/>
      <c r="AG3" s="855"/>
      <c r="AH3" s="855"/>
      <c r="AI3" s="855"/>
      <c r="AJ3" s="855"/>
      <c r="AK3" s="855"/>
      <c r="AL3" s="855"/>
      <c r="AM3" s="855"/>
      <c r="AN3" s="856"/>
      <c r="AO3" s="427"/>
      <c r="AP3" s="806" t="str">
        <f>+U3</f>
        <v xml:space="preserve">Class:     Subject:   English  Subject  Teacher: </v>
      </c>
      <c r="AQ3" s="807"/>
      <c r="AR3" s="807"/>
      <c r="AS3" s="807"/>
      <c r="AT3" s="807"/>
      <c r="AU3" s="807"/>
      <c r="AV3" s="807"/>
      <c r="AW3" s="807"/>
      <c r="AX3" s="807"/>
      <c r="AY3" s="807"/>
      <c r="AZ3" s="807"/>
      <c r="BA3" s="807"/>
      <c r="BB3" s="807"/>
      <c r="BC3" s="807"/>
      <c r="BD3" s="807"/>
      <c r="BE3" s="807"/>
      <c r="BF3" s="807"/>
      <c r="BG3" s="807"/>
      <c r="BH3" s="428"/>
      <c r="BI3" s="808" t="str">
        <f>+AP3</f>
        <v xml:space="preserve">Class:     Subject:   English  Subject  Teacher: </v>
      </c>
      <c r="BJ3" s="808"/>
      <c r="BK3" s="808"/>
      <c r="BL3" s="808"/>
      <c r="BM3" s="808"/>
      <c r="BN3" s="808"/>
      <c r="BO3" s="808"/>
      <c r="BP3" s="808"/>
      <c r="BQ3" s="808"/>
      <c r="BR3" s="808"/>
      <c r="BS3" s="808"/>
      <c r="BT3" s="808"/>
      <c r="BU3" s="808"/>
      <c r="BV3" s="808"/>
      <c r="BW3" s="808"/>
      <c r="BX3" s="808"/>
      <c r="BY3" s="808"/>
      <c r="BZ3" s="429"/>
      <c r="CA3" s="430"/>
      <c r="CB3" s="548"/>
      <c r="CC3" s="808" t="str">
        <f>+BI3</f>
        <v xml:space="preserve">Class:     Subject:   English  Subject  Teacher: </v>
      </c>
      <c r="CD3" s="808"/>
      <c r="CE3" s="808"/>
      <c r="CF3" s="808"/>
      <c r="CG3" s="808"/>
      <c r="CH3" s="808"/>
      <c r="CI3" s="808"/>
      <c r="CJ3" s="808"/>
      <c r="CK3" s="808"/>
      <c r="CL3" s="808"/>
      <c r="CM3" s="808"/>
      <c r="CN3" s="808"/>
      <c r="CO3" s="808"/>
      <c r="CP3" s="808"/>
      <c r="CQ3" s="808"/>
      <c r="CR3" s="808"/>
      <c r="CS3" s="808"/>
      <c r="CT3" s="808"/>
      <c r="CU3" s="808"/>
      <c r="CV3" s="808"/>
      <c r="CW3" s="426"/>
      <c r="CX3" s="432"/>
      <c r="CY3" s="857" t="str">
        <f>+CC3</f>
        <v xml:space="preserve">Class:     Subject:   English  Subject  Teacher: </v>
      </c>
      <c r="CZ3" s="857"/>
      <c r="DA3" s="857"/>
      <c r="DB3" s="857"/>
      <c r="DC3" s="857"/>
      <c r="DD3" s="857"/>
      <c r="DE3" s="857"/>
      <c r="DF3" s="857"/>
      <c r="DG3" s="857"/>
      <c r="DH3" s="857"/>
      <c r="DI3" s="857"/>
      <c r="DJ3" s="857"/>
      <c r="DK3" s="857"/>
      <c r="DL3" s="857"/>
      <c r="DM3" s="857"/>
      <c r="DN3" s="857"/>
      <c r="DO3" s="857"/>
      <c r="DP3" s="431"/>
      <c r="DQ3" s="430"/>
      <c r="DR3" s="787" t="str">
        <f>+CY3</f>
        <v xml:space="preserve">Class:     Subject:   English  Subject  Teacher: </v>
      </c>
      <c r="DS3" s="788"/>
      <c r="DT3" s="788"/>
      <c r="DU3" s="788"/>
      <c r="DV3" s="788"/>
      <c r="DW3" s="788"/>
      <c r="DX3" s="788"/>
      <c r="DY3" s="788"/>
    </row>
    <row r="4" spans="1:129" s="435" customFormat="1" ht="15" customHeight="1" thickTop="1" thickBot="1">
      <c r="A4" s="831" t="s">
        <v>7</v>
      </c>
      <c r="B4" s="810" t="s">
        <v>8</v>
      </c>
      <c r="C4" s="832" t="s">
        <v>9</v>
      </c>
      <c r="D4" s="810" t="s">
        <v>15</v>
      </c>
      <c r="E4" s="810"/>
      <c r="F4" s="825" t="s">
        <v>134</v>
      </c>
      <c r="G4" s="842"/>
      <c r="H4" s="842"/>
      <c r="I4" s="842"/>
      <c r="J4" s="842"/>
      <c r="K4" s="842"/>
      <c r="L4" s="842"/>
      <c r="M4" s="842"/>
      <c r="N4" s="842"/>
      <c r="O4" s="826"/>
      <c r="P4" s="819" t="s">
        <v>381</v>
      </c>
      <c r="Q4" s="819" t="s">
        <v>20</v>
      </c>
      <c r="R4" s="819" t="s">
        <v>11</v>
      </c>
      <c r="S4" s="416"/>
      <c r="T4" s="831" t="s">
        <v>7</v>
      </c>
      <c r="U4" s="832" t="s">
        <v>9</v>
      </c>
      <c r="V4" s="815" t="s">
        <v>183</v>
      </c>
      <c r="W4" s="816"/>
      <c r="X4" s="816"/>
      <c r="Y4" s="817"/>
      <c r="Z4" s="815" t="s">
        <v>185</v>
      </c>
      <c r="AA4" s="816"/>
      <c r="AB4" s="816"/>
      <c r="AC4" s="817"/>
      <c r="AD4" s="815" t="s">
        <v>187</v>
      </c>
      <c r="AE4" s="816"/>
      <c r="AF4" s="816"/>
      <c r="AG4" s="817"/>
      <c r="AH4" s="815" t="s">
        <v>189</v>
      </c>
      <c r="AI4" s="816"/>
      <c r="AJ4" s="816"/>
      <c r="AK4" s="817"/>
      <c r="AL4" s="309"/>
      <c r="AM4" s="819" t="s">
        <v>375</v>
      </c>
      <c r="AN4" s="811" t="s">
        <v>11</v>
      </c>
      <c r="AO4" s="419"/>
      <c r="AP4" s="827" t="s">
        <v>7</v>
      </c>
      <c r="AQ4" s="810" t="s">
        <v>7</v>
      </c>
      <c r="AR4" s="810" t="s">
        <v>9</v>
      </c>
      <c r="AS4" s="838" t="s">
        <v>403</v>
      </c>
      <c r="AT4" s="839"/>
      <c r="AU4" s="815" t="s">
        <v>135</v>
      </c>
      <c r="AV4" s="816"/>
      <c r="AW4" s="816"/>
      <c r="AX4" s="816"/>
      <c r="AY4" s="816"/>
      <c r="AZ4" s="816"/>
      <c r="BA4" s="816"/>
      <c r="BB4" s="816"/>
      <c r="BC4" s="816"/>
      <c r="BD4" s="817"/>
      <c r="BE4" s="811" t="s">
        <v>380</v>
      </c>
      <c r="BF4" s="849" t="s">
        <v>33</v>
      </c>
      <c r="BG4" s="827" t="s">
        <v>11</v>
      </c>
      <c r="BH4" s="414"/>
      <c r="BI4" s="797" t="s">
        <v>7</v>
      </c>
      <c r="BJ4" s="843" t="s">
        <v>9</v>
      </c>
      <c r="BK4" s="773" t="s">
        <v>15</v>
      </c>
      <c r="BL4" s="774"/>
      <c r="BM4" s="777" t="s">
        <v>134</v>
      </c>
      <c r="BN4" s="778"/>
      <c r="BO4" s="778"/>
      <c r="BP4" s="778"/>
      <c r="BQ4" s="778"/>
      <c r="BR4" s="778"/>
      <c r="BS4" s="778"/>
      <c r="BT4" s="778"/>
      <c r="BU4" s="778"/>
      <c r="BV4" s="779"/>
      <c r="BW4" s="797" t="s">
        <v>381</v>
      </c>
      <c r="BX4" s="797" t="s">
        <v>20</v>
      </c>
      <c r="BY4" s="797" t="s">
        <v>11</v>
      </c>
      <c r="BZ4" s="433"/>
      <c r="CA4" s="418"/>
      <c r="CB4" s="767" t="s">
        <v>7</v>
      </c>
      <c r="CC4" s="797" t="s">
        <v>9</v>
      </c>
      <c r="CD4" s="777" t="s">
        <v>183</v>
      </c>
      <c r="CE4" s="778"/>
      <c r="CF4" s="778"/>
      <c r="CG4" s="779"/>
      <c r="CH4" s="777" t="s">
        <v>185</v>
      </c>
      <c r="CI4" s="778"/>
      <c r="CJ4" s="778"/>
      <c r="CK4" s="779"/>
      <c r="CL4" s="777" t="s">
        <v>187</v>
      </c>
      <c r="CM4" s="778"/>
      <c r="CN4" s="778"/>
      <c r="CO4" s="779"/>
      <c r="CP4" s="777" t="s">
        <v>189</v>
      </c>
      <c r="CQ4" s="778"/>
      <c r="CR4" s="778"/>
      <c r="CS4" s="779"/>
      <c r="CT4" s="434"/>
      <c r="CU4" s="797" t="s">
        <v>20</v>
      </c>
      <c r="CV4" s="797" t="s">
        <v>11</v>
      </c>
      <c r="CW4" s="434"/>
      <c r="CX4" s="416"/>
      <c r="CY4" s="797" t="s">
        <v>7</v>
      </c>
      <c r="CZ4" s="843" t="s">
        <v>9</v>
      </c>
      <c r="DA4" s="773" t="s">
        <v>403</v>
      </c>
      <c r="DB4" s="774"/>
      <c r="DC4" s="777" t="s">
        <v>135</v>
      </c>
      <c r="DD4" s="778"/>
      <c r="DE4" s="778"/>
      <c r="DF4" s="778"/>
      <c r="DG4" s="778"/>
      <c r="DH4" s="778"/>
      <c r="DI4" s="778"/>
      <c r="DJ4" s="778"/>
      <c r="DK4" s="778"/>
      <c r="DL4" s="779"/>
      <c r="DM4" s="797" t="s">
        <v>380</v>
      </c>
      <c r="DN4" s="858" t="s">
        <v>33</v>
      </c>
      <c r="DO4" s="861" t="s">
        <v>11</v>
      </c>
      <c r="DP4" s="348"/>
      <c r="DQ4" s="418"/>
      <c r="DR4" s="794" t="s">
        <v>7</v>
      </c>
      <c r="DS4" s="785" t="s">
        <v>9</v>
      </c>
      <c r="DT4" s="770" t="s">
        <v>35</v>
      </c>
      <c r="DU4" s="770" t="s">
        <v>27</v>
      </c>
      <c r="DV4" s="770" t="s">
        <v>36</v>
      </c>
      <c r="DW4" s="770" t="s">
        <v>27</v>
      </c>
      <c r="DX4" s="770" t="s">
        <v>37</v>
      </c>
      <c r="DY4" s="770" t="s">
        <v>27</v>
      </c>
    </row>
    <row r="5" spans="1:129" s="435" customFormat="1" ht="39.75" customHeight="1" thickTop="1" thickBot="1">
      <c r="A5" s="831"/>
      <c r="B5" s="810"/>
      <c r="C5" s="833"/>
      <c r="D5" s="810"/>
      <c r="E5" s="810"/>
      <c r="F5" s="810" t="s">
        <v>284</v>
      </c>
      <c r="G5" s="810"/>
      <c r="H5" s="810" t="s">
        <v>16</v>
      </c>
      <c r="I5" s="810"/>
      <c r="J5" s="810" t="s">
        <v>17</v>
      </c>
      <c r="K5" s="810"/>
      <c r="L5" s="810" t="s">
        <v>18</v>
      </c>
      <c r="M5" s="810"/>
      <c r="N5" s="810" t="s">
        <v>19</v>
      </c>
      <c r="O5" s="810"/>
      <c r="P5" s="820"/>
      <c r="Q5" s="820"/>
      <c r="R5" s="820"/>
      <c r="S5" s="416"/>
      <c r="T5" s="831"/>
      <c r="U5" s="833"/>
      <c r="V5" s="812" t="s">
        <v>184</v>
      </c>
      <c r="W5" s="813"/>
      <c r="X5" s="813"/>
      <c r="Y5" s="814"/>
      <c r="Z5" s="812" t="s">
        <v>186</v>
      </c>
      <c r="AA5" s="813"/>
      <c r="AB5" s="813"/>
      <c r="AC5" s="814"/>
      <c r="AD5" s="812" t="s">
        <v>188</v>
      </c>
      <c r="AE5" s="813"/>
      <c r="AF5" s="813"/>
      <c r="AG5" s="814"/>
      <c r="AH5" s="812" t="s">
        <v>190</v>
      </c>
      <c r="AI5" s="813"/>
      <c r="AJ5" s="813"/>
      <c r="AK5" s="814"/>
      <c r="AL5" s="375">
        <v>160</v>
      </c>
      <c r="AM5" s="820"/>
      <c r="AN5" s="811"/>
      <c r="AO5" s="419"/>
      <c r="AP5" s="827"/>
      <c r="AQ5" s="810"/>
      <c r="AR5" s="810"/>
      <c r="AS5" s="840"/>
      <c r="AT5" s="841"/>
      <c r="AU5" s="810" t="s">
        <v>284</v>
      </c>
      <c r="AV5" s="810"/>
      <c r="AW5" s="810" t="s">
        <v>16</v>
      </c>
      <c r="AX5" s="810"/>
      <c r="AY5" s="825" t="s">
        <v>17</v>
      </c>
      <c r="AZ5" s="826"/>
      <c r="BA5" s="810" t="s">
        <v>18</v>
      </c>
      <c r="BB5" s="810"/>
      <c r="BC5" s="810" t="s">
        <v>19</v>
      </c>
      <c r="BD5" s="810"/>
      <c r="BE5" s="811"/>
      <c r="BF5" s="850"/>
      <c r="BG5" s="827"/>
      <c r="BH5" s="414"/>
      <c r="BI5" s="798"/>
      <c r="BJ5" s="844"/>
      <c r="BK5" s="775"/>
      <c r="BL5" s="776"/>
      <c r="BM5" s="777" t="s">
        <v>284</v>
      </c>
      <c r="BN5" s="779"/>
      <c r="BO5" s="777" t="s">
        <v>16</v>
      </c>
      <c r="BP5" s="779"/>
      <c r="BQ5" s="777" t="s">
        <v>17</v>
      </c>
      <c r="BR5" s="779"/>
      <c r="BS5" s="777" t="s">
        <v>18</v>
      </c>
      <c r="BT5" s="779"/>
      <c r="BU5" s="777" t="s">
        <v>19</v>
      </c>
      <c r="BV5" s="779"/>
      <c r="BW5" s="798"/>
      <c r="BX5" s="798"/>
      <c r="BY5" s="798"/>
      <c r="BZ5" s="313"/>
      <c r="CA5" s="418"/>
      <c r="CB5" s="768"/>
      <c r="CC5" s="798"/>
      <c r="CD5" s="791" t="s">
        <v>184</v>
      </c>
      <c r="CE5" s="792"/>
      <c r="CF5" s="792"/>
      <c r="CG5" s="793"/>
      <c r="CH5" s="791" t="s">
        <v>186</v>
      </c>
      <c r="CI5" s="792"/>
      <c r="CJ5" s="792"/>
      <c r="CK5" s="793"/>
      <c r="CL5" s="791" t="s">
        <v>188</v>
      </c>
      <c r="CM5" s="792"/>
      <c r="CN5" s="792"/>
      <c r="CO5" s="793"/>
      <c r="CP5" s="791" t="s">
        <v>190</v>
      </c>
      <c r="CQ5" s="792"/>
      <c r="CR5" s="792"/>
      <c r="CS5" s="793"/>
      <c r="CT5" s="373">
        <v>160</v>
      </c>
      <c r="CU5" s="798"/>
      <c r="CV5" s="798"/>
      <c r="CW5" s="434"/>
      <c r="CX5" s="416"/>
      <c r="CY5" s="798"/>
      <c r="CZ5" s="844"/>
      <c r="DA5" s="775"/>
      <c r="DB5" s="776"/>
      <c r="DC5" s="864" t="s">
        <v>284</v>
      </c>
      <c r="DD5" s="865"/>
      <c r="DE5" s="864" t="s">
        <v>16</v>
      </c>
      <c r="DF5" s="865"/>
      <c r="DG5" s="864" t="s">
        <v>17</v>
      </c>
      <c r="DH5" s="865"/>
      <c r="DI5" s="864" t="s">
        <v>18</v>
      </c>
      <c r="DJ5" s="865"/>
      <c r="DK5" s="864" t="s">
        <v>19</v>
      </c>
      <c r="DL5" s="865"/>
      <c r="DM5" s="798"/>
      <c r="DN5" s="859"/>
      <c r="DO5" s="862"/>
      <c r="DP5" s="349"/>
      <c r="DQ5" s="418"/>
      <c r="DR5" s="795"/>
      <c r="DS5" s="786"/>
      <c r="DT5" s="771"/>
      <c r="DU5" s="771"/>
      <c r="DV5" s="771"/>
      <c r="DW5" s="771"/>
      <c r="DX5" s="771"/>
      <c r="DY5" s="771"/>
    </row>
    <row r="6" spans="1:129" s="114" customFormat="1" ht="76.5" customHeight="1" thickTop="1" thickBot="1">
      <c r="A6" s="831"/>
      <c r="B6" s="810"/>
      <c r="C6" s="834"/>
      <c r="D6" s="409" t="s">
        <v>10</v>
      </c>
      <c r="E6" s="374" t="s">
        <v>11</v>
      </c>
      <c r="F6" s="374" t="s">
        <v>12</v>
      </c>
      <c r="G6" s="374" t="s">
        <v>11</v>
      </c>
      <c r="H6" s="374" t="s">
        <v>13</v>
      </c>
      <c r="I6" s="374" t="s">
        <v>11</v>
      </c>
      <c r="J6" s="374" t="s">
        <v>13</v>
      </c>
      <c r="K6" s="374" t="s">
        <v>11</v>
      </c>
      <c r="L6" s="374" t="s">
        <v>14</v>
      </c>
      <c r="M6" s="374" t="s">
        <v>11</v>
      </c>
      <c r="N6" s="374" t="s">
        <v>14</v>
      </c>
      <c r="O6" s="374" t="s">
        <v>11</v>
      </c>
      <c r="P6" s="821"/>
      <c r="Q6" s="821"/>
      <c r="R6" s="821"/>
      <c r="S6" s="416"/>
      <c r="T6" s="831"/>
      <c r="U6" s="834"/>
      <c r="V6" s="374" t="s">
        <v>179</v>
      </c>
      <c r="W6" s="374" t="s">
        <v>180</v>
      </c>
      <c r="X6" s="374" t="s">
        <v>181</v>
      </c>
      <c r="Y6" s="374" t="s">
        <v>182</v>
      </c>
      <c r="Z6" s="374" t="s">
        <v>179</v>
      </c>
      <c r="AA6" s="374" t="s">
        <v>180</v>
      </c>
      <c r="AB6" s="374" t="s">
        <v>181</v>
      </c>
      <c r="AC6" s="374" t="s">
        <v>182</v>
      </c>
      <c r="AD6" s="374" t="s">
        <v>179</v>
      </c>
      <c r="AE6" s="374" t="s">
        <v>180</v>
      </c>
      <c r="AF6" s="374" t="s">
        <v>181</v>
      </c>
      <c r="AG6" s="374" t="s">
        <v>182</v>
      </c>
      <c r="AH6" s="374" t="s">
        <v>179</v>
      </c>
      <c r="AI6" s="374" t="s">
        <v>180</v>
      </c>
      <c r="AJ6" s="374" t="s">
        <v>181</v>
      </c>
      <c r="AK6" s="374" t="s">
        <v>182</v>
      </c>
      <c r="AL6" s="374" t="s">
        <v>144</v>
      </c>
      <c r="AM6" s="821"/>
      <c r="AN6" s="811"/>
      <c r="AO6" s="419"/>
      <c r="AP6" s="827"/>
      <c r="AQ6" s="810"/>
      <c r="AR6" s="810"/>
      <c r="AS6" s="374" t="s">
        <v>373</v>
      </c>
      <c r="AT6" s="374" t="s">
        <v>11</v>
      </c>
      <c r="AU6" s="374" t="s">
        <v>13</v>
      </c>
      <c r="AV6" s="374" t="s">
        <v>11</v>
      </c>
      <c r="AW6" s="374" t="s">
        <v>13</v>
      </c>
      <c r="AX6" s="374" t="s">
        <v>11</v>
      </c>
      <c r="AY6" s="374" t="s">
        <v>13</v>
      </c>
      <c r="AZ6" s="374" t="s">
        <v>11</v>
      </c>
      <c r="BA6" s="374" t="s">
        <v>14</v>
      </c>
      <c r="BB6" s="374" t="s">
        <v>11</v>
      </c>
      <c r="BC6" s="374" t="s">
        <v>14</v>
      </c>
      <c r="BD6" s="374" t="s">
        <v>11</v>
      </c>
      <c r="BE6" s="811"/>
      <c r="BF6" s="851"/>
      <c r="BG6" s="827"/>
      <c r="BH6" s="414"/>
      <c r="BI6" s="799"/>
      <c r="BJ6" s="845"/>
      <c r="BK6" s="410" t="s">
        <v>10</v>
      </c>
      <c r="BL6" s="376" t="s">
        <v>11</v>
      </c>
      <c r="BM6" s="376" t="s">
        <v>12</v>
      </c>
      <c r="BN6" s="376" t="s">
        <v>11</v>
      </c>
      <c r="BO6" s="376" t="s">
        <v>13</v>
      </c>
      <c r="BP6" s="376" t="s">
        <v>11</v>
      </c>
      <c r="BQ6" s="376" t="s">
        <v>13</v>
      </c>
      <c r="BR6" s="376" t="s">
        <v>11</v>
      </c>
      <c r="BS6" s="376" t="s">
        <v>14</v>
      </c>
      <c r="BT6" s="376" t="s">
        <v>11</v>
      </c>
      <c r="BU6" s="376" t="s">
        <v>14</v>
      </c>
      <c r="BV6" s="376" t="s">
        <v>11</v>
      </c>
      <c r="BW6" s="799"/>
      <c r="BX6" s="799"/>
      <c r="BY6" s="799"/>
      <c r="BZ6" s="313"/>
      <c r="CA6" s="418"/>
      <c r="CB6" s="769"/>
      <c r="CC6" s="799"/>
      <c r="CD6" s="376" t="s">
        <v>192</v>
      </c>
      <c r="CE6" s="376" t="s">
        <v>193</v>
      </c>
      <c r="CF6" s="376" t="s">
        <v>194</v>
      </c>
      <c r="CG6" s="376" t="s">
        <v>195</v>
      </c>
      <c r="CH6" s="376" t="s">
        <v>192</v>
      </c>
      <c r="CI6" s="376" t="s">
        <v>193</v>
      </c>
      <c r="CJ6" s="376" t="s">
        <v>194</v>
      </c>
      <c r="CK6" s="376" t="s">
        <v>195</v>
      </c>
      <c r="CL6" s="376" t="s">
        <v>192</v>
      </c>
      <c r="CM6" s="376" t="s">
        <v>193</v>
      </c>
      <c r="CN6" s="376" t="s">
        <v>194</v>
      </c>
      <c r="CO6" s="376" t="s">
        <v>195</v>
      </c>
      <c r="CP6" s="376" t="s">
        <v>192</v>
      </c>
      <c r="CQ6" s="376" t="s">
        <v>193</v>
      </c>
      <c r="CR6" s="376" t="s">
        <v>194</v>
      </c>
      <c r="CS6" s="376" t="s">
        <v>195</v>
      </c>
      <c r="CT6" s="376" t="s">
        <v>144</v>
      </c>
      <c r="CU6" s="799"/>
      <c r="CV6" s="799"/>
      <c r="CW6" s="373"/>
      <c r="CX6" s="416"/>
      <c r="CY6" s="799"/>
      <c r="CZ6" s="845"/>
      <c r="DA6" s="376" t="s">
        <v>373</v>
      </c>
      <c r="DB6" s="376" t="s">
        <v>11</v>
      </c>
      <c r="DC6" s="376" t="s">
        <v>13</v>
      </c>
      <c r="DD6" s="376" t="s">
        <v>11</v>
      </c>
      <c r="DE6" s="376" t="s">
        <v>13</v>
      </c>
      <c r="DF6" s="376" t="s">
        <v>11</v>
      </c>
      <c r="DG6" s="376" t="s">
        <v>13</v>
      </c>
      <c r="DH6" s="376" t="s">
        <v>11</v>
      </c>
      <c r="DI6" s="376" t="s">
        <v>14</v>
      </c>
      <c r="DJ6" s="376" t="s">
        <v>11</v>
      </c>
      <c r="DK6" s="376" t="s">
        <v>14</v>
      </c>
      <c r="DL6" s="376" t="s">
        <v>11</v>
      </c>
      <c r="DM6" s="799"/>
      <c r="DN6" s="860"/>
      <c r="DO6" s="863"/>
      <c r="DP6" s="350"/>
      <c r="DQ6" s="418"/>
      <c r="DR6" s="796"/>
      <c r="DS6" s="556"/>
      <c r="DT6" s="772"/>
      <c r="DU6" s="772"/>
      <c r="DV6" s="772"/>
      <c r="DW6" s="772"/>
      <c r="DX6" s="772"/>
      <c r="DY6" s="772"/>
    </row>
    <row r="7" spans="1:129" s="115" customFormat="1" ht="2.25" hidden="1" customHeight="1" thickTop="1">
      <c r="A7" s="305">
        <v>1</v>
      </c>
      <c r="B7" s="305">
        <v>2</v>
      </c>
      <c r="C7" s="305">
        <v>3</v>
      </c>
      <c r="D7" s="305">
        <v>4</v>
      </c>
      <c r="E7" s="305">
        <v>5</v>
      </c>
      <c r="F7" s="305">
        <v>6</v>
      </c>
      <c r="G7" s="305">
        <v>7</v>
      </c>
      <c r="H7" s="305">
        <v>8</v>
      </c>
      <c r="I7" s="305">
        <v>9</v>
      </c>
      <c r="J7" s="305">
        <v>10</v>
      </c>
      <c r="K7" s="305">
        <v>11</v>
      </c>
      <c r="L7" s="305">
        <v>12</v>
      </c>
      <c r="M7" s="305">
        <v>13</v>
      </c>
      <c r="N7" s="305">
        <v>14</v>
      </c>
      <c r="O7" s="305">
        <v>15</v>
      </c>
      <c r="P7" s="305">
        <v>16</v>
      </c>
      <c r="Q7" s="305">
        <v>17</v>
      </c>
      <c r="R7" s="305">
        <v>18</v>
      </c>
      <c r="S7" s="305">
        <v>19</v>
      </c>
      <c r="T7" s="305">
        <v>20</v>
      </c>
      <c r="U7" s="305">
        <v>21</v>
      </c>
      <c r="V7" s="305">
        <v>22</v>
      </c>
      <c r="W7" s="305">
        <v>23</v>
      </c>
      <c r="X7" s="305">
        <v>24</v>
      </c>
      <c r="Y7" s="305">
        <v>25</v>
      </c>
      <c r="Z7" s="305">
        <v>26</v>
      </c>
      <c r="AA7" s="305">
        <v>27</v>
      </c>
      <c r="AB7" s="305">
        <v>28</v>
      </c>
      <c r="AC7" s="305">
        <v>29</v>
      </c>
      <c r="AD7" s="305">
        <v>30</v>
      </c>
      <c r="AE7" s="305">
        <v>31</v>
      </c>
      <c r="AF7" s="305">
        <v>32</v>
      </c>
      <c r="AG7" s="305">
        <v>33</v>
      </c>
      <c r="AH7" s="305">
        <v>34</v>
      </c>
      <c r="AI7" s="305">
        <v>35</v>
      </c>
      <c r="AJ7" s="305">
        <v>36</v>
      </c>
      <c r="AK7" s="305">
        <v>37</v>
      </c>
      <c r="AL7" s="305">
        <v>38</v>
      </c>
      <c r="AM7" s="305">
        <v>39</v>
      </c>
      <c r="AN7" s="305">
        <v>40</v>
      </c>
      <c r="AO7" s="507">
        <v>41</v>
      </c>
      <c r="AP7" s="305">
        <v>42</v>
      </c>
      <c r="AQ7" s="305">
        <v>43</v>
      </c>
      <c r="AR7" s="305">
        <v>44</v>
      </c>
      <c r="AS7" s="305">
        <v>45</v>
      </c>
      <c r="AT7" s="305">
        <v>46</v>
      </c>
      <c r="AU7" s="305">
        <v>47</v>
      </c>
      <c r="AV7" s="305">
        <v>48</v>
      </c>
      <c r="AW7" s="305">
        <v>49</v>
      </c>
      <c r="AX7" s="305">
        <v>50</v>
      </c>
      <c r="AY7" s="305">
        <v>51</v>
      </c>
      <c r="AZ7" s="305">
        <v>52</v>
      </c>
      <c r="BA7" s="305">
        <v>53</v>
      </c>
      <c r="BB7" s="305">
        <v>54</v>
      </c>
      <c r="BC7" s="305">
        <v>55</v>
      </c>
      <c r="BD7" s="305">
        <v>56</v>
      </c>
      <c r="BE7" s="305">
        <v>57</v>
      </c>
      <c r="BF7" s="305">
        <v>58</v>
      </c>
      <c r="BG7" s="305">
        <v>59</v>
      </c>
      <c r="BH7" s="507">
        <v>60</v>
      </c>
      <c r="BI7" s="305">
        <v>61</v>
      </c>
      <c r="BJ7" s="305">
        <v>62</v>
      </c>
      <c r="BK7" s="305">
        <v>63</v>
      </c>
      <c r="BL7" s="305">
        <v>64</v>
      </c>
      <c r="BM7" s="305">
        <v>65</v>
      </c>
      <c r="BN7" s="305">
        <v>66</v>
      </c>
      <c r="BO7" s="305">
        <v>67</v>
      </c>
      <c r="BP7" s="305">
        <v>68</v>
      </c>
      <c r="BQ7" s="305">
        <v>69</v>
      </c>
      <c r="BR7" s="305">
        <v>70</v>
      </c>
      <c r="BS7" s="305">
        <v>71</v>
      </c>
      <c r="BT7" s="305">
        <v>72</v>
      </c>
      <c r="BU7" s="305">
        <v>73</v>
      </c>
      <c r="BV7" s="305">
        <v>74</v>
      </c>
      <c r="BW7" s="305">
        <v>75</v>
      </c>
      <c r="BX7" s="305">
        <v>76</v>
      </c>
      <c r="BY7" s="305">
        <v>77</v>
      </c>
      <c r="BZ7" s="305">
        <v>78</v>
      </c>
      <c r="CA7" s="507">
        <v>79</v>
      </c>
      <c r="CB7" s="305">
        <v>80</v>
      </c>
      <c r="CC7" s="305">
        <v>81</v>
      </c>
      <c r="CD7" s="305">
        <v>82</v>
      </c>
      <c r="CE7" s="305">
        <v>83</v>
      </c>
      <c r="CF7" s="305">
        <v>84</v>
      </c>
      <c r="CG7" s="305">
        <v>85</v>
      </c>
      <c r="CH7" s="305">
        <v>86</v>
      </c>
      <c r="CI7" s="305">
        <v>87</v>
      </c>
      <c r="CJ7" s="305">
        <v>88</v>
      </c>
      <c r="CK7" s="305">
        <v>89</v>
      </c>
      <c r="CL7" s="305">
        <v>90</v>
      </c>
      <c r="CM7" s="305">
        <v>91</v>
      </c>
      <c r="CN7" s="305">
        <v>92</v>
      </c>
      <c r="CO7" s="305">
        <v>93</v>
      </c>
      <c r="CP7" s="305">
        <v>94</v>
      </c>
      <c r="CQ7" s="305">
        <v>95</v>
      </c>
      <c r="CR7" s="305">
        <v>96</v>
      </c>
      <c r="CS7" s="305">
        <v>97</v>
      </c>
      <c r="CT7" s="305">
        <v>98</v>
      </c>
      <c r="CU7" s="305">
        <v>99</v>
      </c>
      <c r="CV7" s="305">
        <v>100</v>
      </c>
      <c r="CW7" s="305">
        <v>101</v>
      </c>
      <c r="CX7" s="507">
        <v>102</v>
      </c>
      <c r="CY7" s="305">
        <v>103</v>
      </c>
      <c r="CZ7" s="305">
        <v>104</v>
      </c>
      <c r="DA7" s="305">
        <v>105</v>
      </c>
      <c r="DB7" s="305">
        <v>106</v>
      </c>
      <c r="DC7" s="305">
        <v>107</v>
      </c>
      <c r="DD7" s="305">
        <v>108</v>
      </c>
      <c r="DE7" s="305">
        <v>109</v>
      </c>
      <c r="DF7" s="305">
        <v>110</v>
      </c>
      <c r="DG7" s="305">
        <v>111</v>
      </c>
      <c r="DH7" s="305">
        <v>112</v>
      </c>
      <c r="DI7" s="305">
        <v>113</v>
      </c>
      <c r="DJ7" s="305">
        <v>114</v>
      </c>
      <c r="DK7" s="305">
        <v>115</v>
      </c>
      <c r="DL7" s="305">
        <v>116</v>
      </c>
      <c r="DM7" s="305">
        <v>117</v>
      </c>
      <c r="DN7" s="305">
        <v>118</v>
      </c>
      <c r="DO7" s="305">
        <v>119</v>
      </c>
      <c r="DP7" s="305">
        <v>120</v>
      </c>
      <c r="DQ7" s="305">
        <v>121</v>
      </c>
      <c r="DR7" s="557">
        <v>122</v>
      </c>
      <c r="DS7" s="557">
        <v>123</v>
      </c>
      <c r="DT7" s="557">
        <v>124</v>
      </c>
      <c r="DU7" s="557">
        <v>125</v>
      </c>
      <c r="DV7" s="557">
        <v>126</v>
      </c>
      <c r="DW7" s="557">
        <v>127</v>
      </c>
      <c r="DX7" s="557">
        <v>128</v>
      </c>
      <c r="DY7" s="557">
        <v>129</v>
      </c>
    </row>
    <row r="8" spans="1:129" ht="20.100000000000001" customHeight="1" thickTop="1">
      <c r="A8" s="608">
        <f>'Student Profile'!A5</f>
        <v>1</v>
      </c>
      <c r="B8" s="608">
        <f>'Student Profile'!B5</f>
        <v>1234</v>
      </c>
      <c r="C8" s="609" t="str">
        <f>IF('Student Profile'!C5="","",'Student Profile'!C5)</f>
        <v>S. Mounik</v>
      </c>
      <c r="D8" s="307">
        <v>4</v>
      </c>
      <c r="E8" s="607" t="str">
        <f>IF(D8="","",LOOKUP(D8,$C$91:$C$97,$D$91:$D$97))</f>
        <v>A</v>
      </c>
      <c r="F8" s="307">
        <v>3</v>
      </c>
      <c r="G8" s="607" t="str">
        <f>IF(F8="","",LOOKUP(F8,$C$91:$C$97,$D$91:$D$97))</f>
        <v>B</v>
      </c>
      <c r="H8" s="307">
        <v>4.5</v>
      </c>
      <c r="I8" s="607" t="str">
        <f>IF(H8="","",LOOKUP(H8,$E$92:$E$96,$F$92:$F$96))</f>
        <v>C</v>
      </c>
      <c r="J8" s="307">
        <v>9</v>
      </c>
      <c r="K8" s="607" t="str">
        <f>IF(J8="","",LOOKUP(J8,$E$92:$E$96,$F$92:$F$96))</f>
        <v>A+</v>
      </c>
      <c r="L8" s="307">
        <v>2</v>
      </c>
      <c r="M8" s="607" t="str">
        <f>IF(L8="","",LOOKUP(L8,$C$91:$C$97,$D$91:$D$97))</f>
        <v>C</v>
      </c>
      <c r="N8" s="307">
        <v>3.5</v>
      </c>
      <c r="O8" s="607" t="str">
        <f>IF(N8="","",LOOKUP(N8,$C$91:$C$97,$D$91:$D$97))</f>
        <v>A</v>
      </c>
      <c r="P8" s="607">
        <f>IF(D8+F8+H8+J8+L8+N8=0,"",D8+F8+H8+J8+L8+N8)</f>
        <v>26</v>
      </c>
      <c r="Q8" s="607">
        <f>IF(P8="","",ROUND(P8/4,1))</f>
        <v>6.5</v>
      </c>
      <c r="R8" s="607" t="str">
        <f>IF(Q8="","",LOOKUP(Q8,$E$92:$E$96,$F$92:$F$96))</f>
        <v>B</v>
      </c>
      <c r="S8" s="416"/>
      <c r="T8" s="436">
        <f>'Student Profile'!A5</f>
        <v>1</v>
      </c>
      <c r="U8" s="437" t="str">
        <f>IF('Student Profile'!C5="","",'Student Profile'!C5)</f>
        <v>S. Mounik</v>
      </c>
      <c r="V8" s="362">
        <v>8</v>
      </c>
      <c r="W8" s="362">
        <v>9</v>
      </c>
      <c r="X8" s="362">
        <v>8</v>
      </c>
      <c r="Y8" s="362">
        <v>9</v>
      </c>
      <c r="Z8" s="362">
        <v>8</v>
      </c>
      <c r="AA8" s="362">
        <v>9</v>
      </c>
      <c r="AB8" s="362">
        <v>10</v>
      </c>
      <c r="AC8" s="362">
        <v>10</v>
      </c>
      <c r="AD8" s="362">
        <v>9</v>
      </c>
      <c r="AE8" s="362">
        <v>9</v>
      </c>
      <c r="AF8" s="362">
        <v>9</v>
      </c>
      <c r="AG8" s="362">
        <v>9</v>
      </c>
      <c r="AH8" s="362">
        <v>7</v>
      </c>
      <c r="AI8" s="362">
        <v>10</v>
      </c>
      <c r="AJ8" s="362">
        <v>5</v>
      </c>
      <c r="AK8" s="362">
        <v>10</v>
      </c>
      <c r="AL8" s="610">
        <f>IF(SUM(V8:AK8)=0,"",SUM(V8:AK8))</f>
        <v>139</v>
      </c>
      <c r="AM8" s="607">
        <f>IF(AL8="","",ROUND(AL8/$AL$5*10,1))</f>
        <v>8.6999999999999993</v>
      </c>
      <c r="AN8" s="607" t="str">
        <f>IF(AM8="","",LOOKUP(AM8,$E$92:$E$96,$F$92:$F$96))</f>
        <v>A</v>
      </c>
      <c r="AO8" s="419"/>
      <c r="AP8" s="439">
        <f>'Student Profile'!A5</f>
        <v>1</v>
      </c>
      <c r="AQ8" s="436">
        <f t="shared" ref="AQ8" si="0">A8</f>
        <v>1</v>
      </c>
      <c r="AR8" s="437" t="str">
        <f t="shared" ref="AR8:AR57" si="1">C8</f>
        <v>S. Mounik</v>
      </c>
      <c r="AS8" s="362">
        <v>15</v>
      </c>
      <c r="AT8" s="607" t="str">
        <f>IF(AS8="","",LOOKUP(AS8,$G$92:$G$97,$H$92:$H$97))</f>
        <v>A</v>
      </c>
      <c r="AU8" s="362">
        <v>5</v>
      </c>
      <c r="AV8" s="607" t="str">
        <f>IF(AU8="","",LOOKUP(AU8,$E$92:$E$96,$F$92:$F$96))</f>
        <v>C</v>
      </c>
      <c r="AW8" s="362">
        <v>8</v>
      </c>
      <c r="AX8" s="607" t="str">
        <f>IF(AW8="","",LOOKUP(AW8,$E$92:$E$96,$F$92:$F$96))</f>
        <v>A</v>
      </c>
      <c r="AY8" s="362">
        <v>7</v>
      </c>
      <c r="AZ8" s="607" t="str">
        <f>IF(AY8="","",LOOKUP(AY8,$E$92:$E$96,$F$92:$F$96))</f>
        <v>B</v>
      </c>
      <c r="BA8" s="362">
        <v>3.5</v>
      </c>
      <c r="BB8" s="607" t="str">
        <f>IF(BA8="","",LOOKUP(BA8,C$91:C$97,D$91:D$97))</f>
        <v>A</v>
      </c>
      <c r="BC8" s="362">
        <v>1</v>
      </c>
      <c r="BD8" s="607" t="str">
        <f>IF(BC8="","",LOOKUP(BC8,C$91:C$97,D$91:D$97))</f>
        <v>D</v>
      </c>
      <c r="BE8" s="607">
        <f>IF(AS8+AU8+AW8+AY8+BA8+BC8=0,"",AS8+AU8+AW8+AY8+BA8+BC8)</f>
        <v>39.5</v>
      </c>
      <c r="BF8" s="607">
        <f>IF(BE8="","",ROUND(BE8/2,1))</f>
        <v>19.8</v>
      </c>
      <c r="BG8" s="607" t="str">
        <f>IF(BF8="","",LOOKUP(BF8/3*10,$A$92:$A$96,$B$92:$B$96))</f>
        <v>B</v>
      </c>
      <c r="BH8" s="414"/>
      <c r="BI8" s="621">
        <f t="shared" ref="BI8" si="2">A8</f>
        <v>1</v>
      </c>
      <c r="BJ8" s="622" t="str">
        <f t="shared" ref="BJ8" si="3">C8</f>
        <v>S. Mounik</v>
      </c>
      <c r="BK8" s="362">
        <v>4</v>
      </c>
      <c r="BL8" s="607" t="str">
        <f>IF(BK8="","",LOOKUP(BK8,$C$92:$C$96,$D$92:$D$96))</f>
        <v>A</v>
      </c>
      <c r="BM8" s="362">
        <v>2</v>
      </c>
      <c r="BN8" s="607" t="str">
        <f>IF(BM8="","",LOOKUP(BM8,$C$92:$C$96,$D$92:$D$96))</f>
        <v>C</v>
      </c>
      <c r="BO8" s="362">
        <v>6</v>
      </c>
      <c r="BP8" s="607" t="str">
        <f>IF(BO8="","",LOOKUP(BO8,$E$92:$E$96,$F$92:$F$96))</f>
        <v>B</v>
      </c>
      <c r="BQ8" s="362">
        <v>7</v>
      </c>
      <c r="BR8" s="607" t="str">
        <f>IF(BQ8="","",LOOKUP(BQ8,$E$92:$E$96,$F$92:$F$96))</f>
        <v>B</v>
      </c>
      <c r="BS8" s="362">
        <v>4</v>
      </c>
      <c r="BT8" s="607" t="str">
        <f>IF(BS8="","",LOOKUP(BS8,$C$92:$C$96,$D$92:$D$96))</f>
        <v>A</v>
      </c>
      <c r="BU8" s="362">
        <v>5</v>
      </c>
      <c r="BV8" s="607" t="str">
        <f>IF(BU8="","",LOOKUP(BU8,$C$92:$C$96,$D$92:$D$96))</f>
        <v>A+</v>
      </c>
      <c r="BW8" s="607">
        <f>IF(BK8+BM8+BO8+BQ8+BS8+BU8=0,"",BK8+BM8+BO8+BQ8+BS8+BU8)</f>
        <v>28</v>
      </c>
      <c r="BX8" s="607">
        <f>IF(BW8="","",ROUND(BW8/4,1))</f>
        <v>7</v>
      </c>
      <c r="BY8" s="607" t="str">
        <f>IF(BX8="","",LOOKUP(BX8,$E$92:$E$96,$F$92:$F$96))</f>
        <v>B</v>
      </c>
      <c r="BZ8" s="440"/>
      <c r="CA8" s="418"/>
      <c r="CB8" s="623">
        <f t="shared" ref="CB8" si="4">A8</f>
        <v>1</v>
      </c>
      <c r="CC8" s="622" t="str">
        <f t="shared" ref="CC8" si="5">C8</f>
        <v>S. Mounik</v>
      </c>
      <c r="CD8" s="470">
        <v>10</v>
      </c>
      <c r="CE8" s="470">
        <v>10</v>
      </c>
      <c r="CF8" s="470">
        <v>10</v>
      </c>
      <c r="CG8" s="470">
        <v>10</v>
      </c>
      <c r="CH8" s="470">
        <v>6</v>
      </c>
      <c r="CI8" s="470">
        <v>6</v>
      </c>
      <c r="CJ8" s="470">
        <v>6</v>
      </c>
      <c r="CK8" s="470">
        <v>6</v>
      </c>
      <c r="CL8" s="470">
        <v>7</v>
      </c>
      <c r="CM8" s="470">
        <v>7</v>
      </c>
      <c r="CN8" s="470">
        <v>7</v>
      </c>
      <c r="CO8" s="470">
        <v>7</v>
      </c>
      <c r="CP8" s="470">
        <v>8</v>
      </c>
      <c r="CQ8" s="470">
        <v>8</v>
      </c>
      <c r="CR8" s="470">
        <v>8</v>
      </c>
      <c r="CS8" s="470">
        <v>8</v>
      </c>
      <c r="CT8" s="610">
        <f>IF(SUM(CD8:CS8)=0,"",SUM(CD8:CS8))</f>
        <v>124</v>
      </c>
      <c r="CU8" s="607">
        <f>IF(CT8="","",ROUND(CT8/$AL$5*10,1))</f>
        <v>7.8</v>
      </c>
      <c r="CV8" s="607" t="str">
        <f>IF(CU8="","",LOOKUP(CU8,$E$92:$E$96,$F$92:$F$96))</f>
        <v>A</v>
      </c>
      <c r="CW8" s="441"/>
      <c r="CX8" s="416"/>
      <c r="CY8" s="621">
        <f t="shared" ref="CY8" si="6">A8</f>
        <v>1</v>
      </c>
      <c r="CZ8" s="622" t="str">
        <f t="shared" ref="CZ8" si="7">C8</f>
        <v>S. Mounik</v>
      </c>
      <c r="DA8" s="362">
        <v>16</v>
      </c>
      <c r="DB8" s="607" t="str">
        <f>IF(DA8="","",LOOKUP(DA8,$G$92:$G$97,$H$92:$H$97))</f>
        <v>A</v>
      </c>
      <c r="DC8" s="362">
        <v>7</v>
      </c>
      <c r="DD8" s="607" t="str">
        <f>IF(DC8="","",LOOKUP(DC8,$E$92:$E$96,$F$92:$F$96))</f>
        <v>B</v>
      </c>
      <c r="DE8" s="362">
        <v>5</v>
      </c>
      <c r="DF8" s="607" t="str">
        <f>IF(DE8="","",LOOKUP(DE8,$E$92:$E$96,$F$92:$F$96))</f>
        <v>C</v>
      </c>
      <c r="DG8" s="362">
        <v>8</v>
      </c>
      <c r="DH8" s="607" t="str">
        <f>IF(DG8="","",LOOKUP(DG8,$E$92:$E$96,$F$92:$F$96))</f>
        <v>A</v>
      </c>
      <c r="DI8" s="362">
        <v>1</v>
      </c>
      <c r="DJ8" s="607" t="str">
        <f>IF(DI8="","",LOOKUP(DI8,$C$92:$C$96,$D$92:$D$96))</f>
        <v>D</v>
      </c>
      <c r="DK8" s="362">
        <v>5</v>
      </c>
      <c r="DL8" s="607" t="str">
        <f>IF(DK8="","",LOOKUP(DK8,$C$92:$C$96,$D$92:$D$96))</f>
        <v>A+</v>
      </c>
      <c r="DM8" s="607">
        <f>IF(DA8+DC8+DE8+DG8+DI8+DK8=0,"",DA8+DC8+DE8+DG8+DI8+DK8)</f>
        <v>42</v>
      </c>
      <c r="DN8" s="607">
        <f>IF(DM8="","",ROUND(DM8/2,1))</f>
        <v>21</v>
      </c>
      <c r="DO8" s="607" t="str">
        <f>IF(DN8="","",LOOKUP(DN8/3*10,$A$92:$A$96,$B$92:$B$96))</f>
        <v>B</v>
      </c>
      <c r="DP8" s="442"/>
      <c r="DQ8" s="418"/>
      <c r="DR8" s="610">
        <f t="shared" ref="DR8" si="8">A8</f>
        <v>1</v>
      </c>
      <c r="DS8" s="624" t="str">
        <f t="shared" ref="DS8" si="9">C8</f>
        <v>S. Mounik</v>
      </c>
      <c r="DT8" s="607">
        <f t="shared" ref="DT8" si="10">IF(CU8="","",Q8+AM8+BX8+CU8)</f>
        <v>30</v>
      </c>
      <c r="DU8" s="607" t="str">
        <f>IF(DT8="","",LOOKUP(DT8*2.5,$A$92:$A$96,$B$92:$B$96))</f>
        <v>A</v>
      </c>
      <c r="DV8" s="607">
        <f>IF(DN8="","",BF8+DN8)</f>
        <v>40.799999999999997</v>
      </c>
      <c r="DW8" s="607" t="str">
        <f t="shared" ref="DW8" si="11">IF(DV8="","",LOOKUP(DV8/6*10,A$92:A$96,B$92:B$96))</f>
        <v>B</v>
      </c>
      <c r="DX8" s="607">
        <f>IF(DV8="","",DT8+DV8)</f>
        <v>70.8</v>
      </c>
      <c r="DY8" s="607" t="str">
        <f t="shared" ref="DY8" si="12">IF(DX8="","",LOOKUP(DX8,A$92:A$96,B$92:B$96))</f>
        <v>B</v>
      </c>
    </row>
    <row r="9" spans="1:129" ht="20.100000000000001" customHeight="1">
      <c r="A9" s="608">
        <f>'Student Profile'!A6</f>
        <v>2</v>
      </c>
      <c r="B9" s="608">
        <f>'Student Profile'!B6</f>
        <v>1111</v>
      </c>
      <c r="C9" s="609" t="str">
        <f>IF('Student Profile'!C6="","",'Student Profile'!C6)</f>
        <v>K. Lakshmi</v>
      </c>
      <c r="D9" s="307"/>
      <c r="E9" s="607" t="str">
        <f t="shared" ref="E9:E57" si="13">IF(D9="","",LOOKUP(D9,$C$91:$C$97,$D$91:$D$97))</f>
        <v/>
      </c>
      <c r="F9" s="307"/>
      <c r="G9" s="607" t="str">
        <f t="shared" ref="G9:G57" si="14">IF(F9="","",LOOKUP(F9,$C$91:$C$97,$D$91:$D$97))</f>
        <v/>
      </c>
      <c r="H9" s="307"/>
      <c r="I9" s="607" t="str">
        <f t="shared" ref="I9:I57" si="15">IF(H9="","",LOOKUP(H9,$E$92:$E$96,$F$92:$F$96))</f>
        <v/>
      </c>
      <c r="J9" s="307"/>
      <c r="K9" s="607" t="str">
        <f t="shared" ref="K9:K57" si="16">IF(J9="","",LOOKUP(J9,$E$92:$E$96,$F$92:$F$96))</f>
        <v/>
      </c>
      <c r="L9" s="307"/>
      <c r="M9" s="607" t="str">
        <f t="shared" ref="M9:M57" si="17">IF(L9="","",LOOKUP(L9,$C$91:$C$97,$D$91:$D$97))</f>
        <v/>
      </c>
      <c r="N9" s="307"/>
      <c r="O9" s="607" t="str">
        <f t="shared" ref="O9:O57" si="18">IF(N9="","",LOOKUP(N9,$C$91:$C$97,$D$91:$D$97))</f>
        <v/>
      </c>
      <c r="P9" s="607" t="str">
        <f t="shared" ref="P9:P57" si="19">IF(D9+F9+H9+J9+L9+N9=0,"",D9+F9+H9+J9+L9+N9)</f>
        <v/>
      </c>
      <c r="Q9" s="607" t="str">
        <f t="shared" ref="Q9:Q57" si="20">IF(P9="","",ROUND(P9/4,1))</f>
        <v/>
      </c>
      <c r="R9" s="607" t="str">
        <f t="shared" ref="R9:R57" si="21">IF(Q9="","",LOOKUP(Q9,$E$92:$E$96,$F$92:$F$96))</f>
        <v/>
      </c>
      <c r="S9" s="416"/>
      <c r="T9" s="436">
        <f>'Student Profile'!A6</f>
        <v>2</v>
      </c>
      <c r="U9" s="437" t="str">
        <f>IF('Student Profile'!C6="","",'Student Profile'!C6)</f>
        <v>K. Lakshmi</v>
      </c>
      <c r="V9" s="362"/>
      <c r="W9" s="362"/>
      <c r="X9" s="362"/>
      <c r="Y9" s="362"/>
      <c r="Z9" s="362"/>
      <c r="AA9" s="362"/>
      <c r="AB9" s="362"/>
      <c r="AC9" s="362"/>
      <c r="AD9" s="362"/>
      <c r="AE9" s="362"/>
      <c r="AF9" s="362"/>
      <c r="AG9" s="362"/>
      <c r="AH9" s="362"/>
      <c r="AI9" s="362"/>
      <c r="AJ9" s="362"/>
      <c r="AK9" s="362"/>
      <c r="AL9" s="610" t="str">
        <f t="shared" ref="AL9:AL57" si="22">IF(SUM(V9:AK9)=0,"",SUM(V9:AK9))</f>
        <v/>
      </c>
      <c r="AM9" s="607" t="str">
        <f t="shared" ref="AM9:AM57" si="23">IF(AL9="","",ROUND(AL9/$AL$5*10,1))</f>
        <v/>
      </c>
      <c r="AN9" s="607" t="str">
        <f t="shared" ref="AN9:AN57" si="24">IF(AM9="","",LOOKUP(AM9,$E$92:$E$96,$F$92:$F$96))</f>
        <v/>
      </c>
      <c r="AO9" s="419"/>
      <c r="AP9" s="439">
        <f>'Student Profile'!A6</f>
        <v>2</v>
      </c>
      <c r="AQ9" s="436">
        <f t="shared" ref="AQ9:AQ57" si="25">A9</f>
        <v>2</v>
      </c>
      <c r="AR9" s="437" t="str">
        <f t="shared" si="1"/>
        <v>K. Lakshmi</v>
      </c>
      <c r="AS9" s="362"/>
      <c r="AT9" s="607" t="str">
        <f t="shared" ref="AT9:AT57" si="26">IF(AS9="","",LOOKUP(AS9,$G$92:$G$97,$H$92:$H$97))</f>
        <v/>
      </c>
      <c r="AU9" s="362"/>
      <c r="AV9" s="607" t="str">
        <f t="shared" ref="AV9:AV57" si="27">IF(AU9="","",LOOKUP(AU9,$E$92:$E$96,$F$92:$F$96))</f>
        <v/>
      </c>
      <c r="AW9" s="362"/>
      <c r="AX9" s="607" t="str">
        <f t="shared" ref="AX9:AX57" si="28">IF(AW9="","",LOOKUP(AW9,$E$92:$E$96,$F$92:$F$96))</f>
        <v/>
      </c>
      <c r="AY9" s="362"/>
      <c r="AZ9" s="607" t="str">
        <f t="shared" ref="AZ9:AZ57" si="29">IF(AY9="","",LOOKUP(AY9,$E$92:$E$96,$F$92:$F$96))</f>
        <v/>
      </c>
      <c r="BA9" s="362"/>
      <c r="BB9" s="607" t="str">
        <f t="shared" ref="BB9:BB57" si="30">IF(BA9="","",LOOKUP(BA9,C$91:C$97,D$91:D$97))</f>
        <v/>
      </c>
      <c r="BC9" s="362"/>
      <c r="BD9" s="607" t="str">
        <f t="shared" ref="BD9:BD57" si="31">IF(BC9="","",LOOKUP(BC9,C$91:C$97,D$91:D$97))</f>
        <v/>
      </c>
      <c r="BE9" s="607" t="str">
        <f t="shared" ref="BE9:BE57" si="32">IF(AS9+AU9+AW9+AY9+BA9+BC9=0,"",AS9+AU9+AW9+AY9+BA9+BC9)</f>
        <v/>
      </c>
      <c r="BF9" s="607" t="str">
        <f t="shared" ref="BF9:BF57" si="33">IF(BE9="","",ROUND(BE9/2,1))</f>
        <v/>
      </c>
      <c r="BG9" s="607" t="str">
        <f t="shared" ref="BG9:BG57" si="34">IF(BF9="","",LOOKUP(BF9/3*10,$A$92:$A$96,$B$92:$B$96))</f>
        <v/>
      </c>
      <c r="BH9" s="414"/>
      <c r="BI9" s="621">
        <f t="shared" ref="BI9:BI57" si="35">A9</f>
        <v>2</v>
      </c>
      <c r="BJ9" s="622" t="str">
        <f t="shared" ref="BJ9:BJ57" si="36">C9</f>
        <v>K. Lakshmi</v>
      </c>
      <c r="BK9" s="362"/>
      <c r="BL9" s="607" t="str">
        <f t="shared" ref="BL9:BL57" si="37">IF(BK9="","",LOOKUP(BK9,$C$92:$C$96,$D$92:$D$96))</f>
        <v/>
      </c>
      <c r="BM9" s="362"/>
      <c r="BN9" s="607" t="str">
        <f t="shared" ref="BN9:BN57" si="38">IF(BM9="","",LOOKUP(BM9,$C$92:$C$96,$D$92:$D$96))</f>
        <v/>
      </c>
      <c r="BO9" s="362"/>
      <c r="BP9" s="607" t="str">
        <f t="shared" ref="BP9:BP57" si="39">IF(BO9="","",LOOKUP(BO9,$E$92:$E$96,$F$92:$F$96))</f>
        <v/>
      </c>
      <c r="BQ9" s="362"/>
      <c r="BR9" s="607" t="str">
        <f t="shared" ref="BR9:BR57" si="40">IF(BQ9="","",LOOKUP(BQ9,$E$92:$E$96,$F$92:$F$96))</f>
        <v/>
      </c>
      <c r="BS9" s="362"/>
      <c r="BT9" s="607" t="str">
        <f t="shared" ref="BT9:BT57" si="41">IF(BS9="","",LOOKUP(BS9,$C$92:$C$96,$D$92:$D$96))</f>
        <v/>
      </c>
      <c r="BU9" s="362"/>
      <c r="BV9" s="607" t="str">
        <f t="shared" ref="BV9:BV57" si="42">IF(BU9="","",LOOKUP(BU9,$C$92:$C$96,$D$92:$D$96))</f>
        <v/>
      </c>
      <c r="BW9" s="607" t="str">
        <f t="shared" ref="BW9:BW57" si="43">IF(BK9+BM9+BO9+BQ9+BS9+BU9=0,"",BK9+BM9+BO9+BQ9+BS9+BU9)</f>
        <v/>
      </c>
      <c r="BX9" s="607" t="str">
        <f t="shared" ref="BX9:BX57" si="44">IF(BW9="","",ROUND(BW9/4,1))</f>
        <v/>
      </c>
      <c r="BY9" s="607" t="str">
        <f t="shared" ref="BY9:BY57" si="45">IF(BX9="","",LOOKUP(BX9,$E$92:$E$96,$F$92:$F$96))</f>
        <v/>
      </c>
      <c r="BZ9" s="440"/>
      <c r="CA9" s="418"/>
      <c r="CB9" s="623">
        <f t="shared" ref="CB9:CB57" si="46">A9</f>
        <v>2</v>
      </c>
      <c r="CC9" s="622" t="str">
        <f t="shared" ref="CC9:CC57" si="47">C9</f>
        <v>K. Lakshmi</v>
      </c>
      <c r="CD9" s="470"/>
      <c r="CE9" s="470"/>
      <c r="CF9" s="470"/>
      <c r="CG9" s="470"/>
      <c r="CH9" s="470"/>
      <c r="CI9" s="470"/>
      <c r="CJ9" s="470"/>
      <c r="CK9" s="470"/>
      <c r="CL9" s="470"/>
      <c r="CM9" s="470"/>
      <c r="CN9" s="470"/>
      <c r="CO9" s="470"/>
      <c r="CP9" s="470"/>
      <c r="CQ9" s="470"/>
      <c r="CR9" s="470"/>
      <c r="CS9" s="470"/>
      <c r="CT9" s="610" t="str">
        <f t="shared" ref="CT9:CT57" si="48">IF(SUM(CD9:CS9)=0,"",SUM(CD9:CS9))</f>
        <v/>
      </c>
      <c r="CU9" s="607" t="str">
        <f t="shared" ref="CU9:CU57" si="49">IF(CT9="","",ROUND(CT9/$AL$5*10,1))</f>
        <v/>
      </c>
      <c r="CV9" s="607" t="str">
        <f t="shared" ref="CV9:CV57" si="50">IF(CU9="","",LOOKUP(CU9,$E$92:$E$96,$F$92:$F$96))</f>
        <v/>
      </c>
      <c r="CW9" s="441"/>
      <c r="CX9" s="416"/>
      <c r="CY9" s="621">
        <f t="shared" ref="CY9:CY57" si="51">A9</f>
        <v>2</v>
      </c>
      <c r="CZ9" s="622" t="str">
        <f t="shared" ref="CZ9:CZ57" si="52">C9</f>
        <v>K. Lakshmi</v>
      </c>
      <c r="DA9" s="362"/>
      <c r="DB9" s="607" t="str">
        <f t="shared" ref="DB9:DB57" si="53">IF(DA9="","",LOOKUP(DA9,$G$92:$G$97,$H$92:$H$97))</f>
        <v/>
      </c>
      <c r="DC9" s="362"/>
      <c r="DD9" s="607" t="str">
        <f t="shared" ref="DD9:DD57" si="54">IF(DC9="","",LOOKUP(DC9,$E$92:$E$96,$F$92:$F$96))</f>
        <v/>
      </c>
      <c r="DE9" s="362"/>
      <c r="DF9" s="607" t="str">
        <f t="shared" ref="DF9:DF57" si="55">IF(DE9="","",LOOKUP(DE9,$E$92:$E$96,$F$92:$F$96))</f>
        <v/>
      </c>
      <c r="DG9" s="362"/>
      <c r="DH9" s="607" t="str">
        <f t="shared" ref="DH9:DH57" si="56">IF(DG9="","",LOOKUP(DG9,$E$92:$E$96,$F$92:$F$96))</f>
        <v/>
      </c>
      <c r="DI9" s="362"/>
      <c r="DJ9" s="607" t="str">
        <f t="shared" ref="DJ9:DJ57" si="57">IF(DI9="","",LOOKUP(DI9,$C$92:$C$96,$D$92:$D$96))</f>
        <v/>
      </c>
      <c r="DK9" s="362"/>
      <c r="DL9" s="607" t="str">
        <f t="shared" ref="DL9:DL57" si="58">IF(DK9="","",LOOKUP(DK9,$C$92:$C$96,$D$92:$D$96))</f>
        <v/>
      </c>
      <c r="DM9" s="607" t="str">
        <f t="shared" ref="DM9:DM57" si="59">IF(DA9+DC9+DE9+DG9+DI9+DK9=0,"",DA9+DC9+DE9+DG9+DI9+DK9)</f>
        <v/>
      </c>
      <c r="DN9" s="607" t="str">
        <f t="shared" ref="DN9:DN57" si="60">IF(DM9="","",ROUND(DM9/2,1))</f>
        <v/>
      </c>
      <c r="DO9" s="607" t="str">
        <f t="shared" ref="DO9:DO57" si="61">IF(DN9="","",LOOKUP(DN9/3*10,$A$92:$A$96,$B$92:$B$96))</f>
        <v/>
      </c>
      <c r="DP9" s="442"/>
      <c r="DQ9" s="418"/>
      <c r="DR9" s="610">
        <f t="shared" ref="DR9:DR57" si="62">A9</f>
        <v>2</v>
      </c>
      <c r="DS9" s="624" t="str">
        <f t="shared" ref="DS9:DS57" si="63">C9</f>
        <v>K. Lakshmi</v>
      </c>
      <c r="DT9" s="607" t="str">
        <f t="shared" ref="DT9:DT57" si="64">IF(CU9="","",Q9+AM9+BX9+CU9)</f>
        <v/>
      </c>
      <c r="DU9" s="607" t="str">
        <f t="shared" ref="DU9:DU57" si="65">IF(DT9="","",LOOKUP(DT9*2.5,$A$92:$A$96,$B$92:$B$96))</f>
        <v/>
      </c>
      <c r="DV9" s="607" t="str">
        <f t="shared" ref="DV9:DV57" si="66">IF(DN9="","",BF9+DN9)</f>
        <v/>
      </c>
      <c r="DW9" s="607" t="str">
        <f t="shared" ref="DW9:DW57" si="67">IF(DV9="","",LOOKUP(DV9/6*10,A$92:A$96,B$92:B$96))</f>
        <v/>
      </c>
      <c r="DX9" s="607" t="str">
        <f t="shared" ref="DX9:DX57" si="68">IF(DV9="","",DT9+DV9)</f>
        <v/>
      </c>
      <c r="DY9" s="607" t="str">
        <f t="shared" ref="DY9:DY57" si="69">IF(DX9="","",LOOKUP(DX9,A$92:A$96,B$92:B$96))</f>
        <v/>
      </c>
    </row>
    <row r="10" spans="1:129" ht="20.100000000000001" customHeight="1">
      <c r="A10" s="608">
        <f>'Student Profile'!A7</f>
        <v>3</v>
      </c>
      <c r="B10" s="608">
        <f>'Student Profile'!B7</f>
        <v>222</v>
      </c>
      <c r="C10" s="609" t="str">
        <f>IF('Student Profile'!C7="","",'Student Profile'!C7)</f>
        <v>Ramesh</v>
      </c>
      <c r="D10" s="307"/>
      <c r="E10" s="607" t="str">
        <f t="shared" si="13"/>
        <v/>
      </c>
      <c r="F10" s="307"/>
      <c r="G10" s="607" t="str">
        <f t="shared" si="14"/>
        <v/>
      </c>
      <c r="H10" s="307"/>
      <c r="I10" s="607" t="str">
        <f t="shared" si="15"/>
        <v/>
      </c>
      <c r="J10" s="307"/>
      <c r="K10" s="607" t="str">
        <f t="shared" si="16"/>
        <v/>
      </c>
      <c r="L10" s="307"/>
      <c r="M10" s="607" t="str">
        <f t="shared" si="17"/>
        <v/>
      </c>
      <c r="N10" s="307"/>
      <c r="O10" s="607" t="str">
        <f t="shared" si="18"/>
        <v/>
      </c>
      <c r="P10" s="607" t="str">
        <f t="shared" si="19"/>
        <v/>
      </c>
      <c r="Q10" s="607" t="str">
        <f t="shared" si="20"/>
        <v/>
      </c>
      <c r="R10" s="607" t="str">
        <f t="shared" si="21"/>
        <v/>
      </c>
      <c r="S10" s="416"/>
      <c r="T10" s="436">
        <f>'Student Profile'!A7</f>
        <v>3</v>
      </c>
      <c r="U10" s="437" t="str">
        <f>IF('Student Profile'!C7="","",'Student Profile'!C7)</f>
        <v>Ramesh</v>
      </c>
      <c r="V10" s="362"/>
      <c r="W10" s="362"/>
      <c r="X10" s="362"/>
      <c r="Y10" s="362"/>
      <c r="Z10" s="362"/>
      <c r="AA10" s="362"/>
      <c r="AB10" s="362"/>
      <c r="AC10" s="362"/>
      <c r="AD10" s="362"/>
      <c r="AE10" s="362"/>
      <c r="AF10" s="362"/>
      <c r="AG10" s="362"/>
      <c r="AH10" s="362"/>
      <c r="AI10" s="362"/>
      <c r="AJ10" s="362"/>
      <c r="AK10" s="362"/>
      <c r="AL10" s="610" t="str">
        <f t="shared" si="22"/>
        <v/>
      </c>
      <c r="AM10" s="607" t="str">
        <f t="shared" si="23"/>
        <v/>
      </c>
      <c r="AN10" s="607" t="str">
        <f t="shared" si="24"/>
        <v/>
      </c>
      <c r="AO10" s="419"/>
      <c r="AP10" s="439">
        <f>'Student Profile'!A7</f>
        <v>3</v>
      </c>
      <c r="AQ10" s="436">
        <f t="shared" si="25"/>
        <v>3</v>
      </c>
      <c r="AR10" s="437" t="str">
        <f t="shared" si="1"/>
        <v>Ramesh</v>
      </c>
      <c r="AS10" s="362"/>
      <c r="AT10" s="607" t="str">
        <f t="shared" si="26"/>
        <v/>
      </c>
      <c r="AU10" s="362"/>
      <c r="AV10" s="607" t="str">
        <f t="shared" si="27"/>
        <v/>
      </c>
      <c r="AW10" s="362"/>
      <c r="AX10" s="607" t="str">
        <f t="shared" si="28"/>
        <v/>
      </c>
      <c r="AY10" s="362"/>
      <c r="AZ10" s="607" t="str">
        <f t="shared" si="29"/>
        <v/>
      </c>
      <c r="BA10" s="362"/>
      <c r="BB10" s="607" t="str">
        <f t="shared" si="30"/>
        <v/>
      </c>
      <c r="BC10" s="362"/>
      <c r="BD10" s="607" t="str">
        <f t="shared" si="31"/>
        <v/>
      </c>
      <c r="BE10" s="607" t="str">
        <f t="shared" si="32"/>
        <v/>
      </c>
      <c r="BF10" s="607" t="str">
        <f t="shared" si="33"/>
        <v/>
      </c>
      <c r="BG10" s="607" t="str">
        <f t="shared" si="34"/>
        <v/>
      </c>
      <c r="BH10" s="414"/>
      <c r="BI10" s="621">
        <f t="shared" si="35"/>
        <v>3</v>
      </c>
      <c r="BJ10" s="622" t="str">
        <f t="shared" si="36"/>
        <v>Ramesh</v>
      </c>
      <c r="BK10" s="362"/>
      <c r="BL10" s="607" t="str">
        <f t="shared" si="37"/>
        <v/>
      </c>
      <c r="BM10" s="362"/>
      <c r="BN10" s="607" t="str">
        <f t="shared" si="38"/>
        <v/>
      </c>
      <c r="BO10" s="362"/>
      <c r="BP10" s="607" t="str">
        <f t="shared" si="39"/>
        <v/>
      </c>
      <c r="BQ10" s="362"/>
      <c r="BR10" s="607" t="str">
        <f t="shared" si="40"/>
        <v/>
      </c>
      <c r="BS10" s="362"/>
      <c r="BT10" s="607" t="str">
        <f t="shared" si="41"/>
        <v/>
      </c>
      <c r="BU10" s="362"/>
      <c r="BV10" s="607" t="str">
        <f t="shared" si="42"/>
        <v/>
      </c>
      <c r="BW10" s="607" t="str">
        <f t="shared" si="43"/>
        <v/>
      </c>
      <c r="BX10" s="607" t="str">
        <f t="shared" si="44"/>
        <v/>
      </c>
      <c r="BY10" s="607" t="str">
        <f t="shared" si="45"/>
        <v/>
      </c>
      <c r="BZ10" s="440"/>
      <c r="CA10" s="418"/>
      <c r="CB10" s="623">
        <f t="shared" si="46"/>
        <v>3</v>
      </c>
      <c r="CC10" s="622" t="str">
        <f t="shared" si="47"/>
        <v>Ramesh</v>
      </c>
      <c r="CD10" s="470"/>
      <c r="CE10" s="470"/>
      <c r="CF10" s="470"/>
      <c r="CG10" s="470"/>
      <c r="CH10" s="470"/>
      <c r="CI10" s="470"/>
      <c r="CJ10" s="470"/>
      <c r="CK10" s="470"/>
      <c r="CL10" s="470"/>
      <c r="CM10" s="470"/>
      <c r="CN10" s="470"/>
      <c r="CO10" s="470"/>
      <c r="CP10" s="470"/>
      <c r="CQ10" s="470"/>
      <c r="CR10" s="470"/>
      <c r="CS10" s="470"/>
      <c r="CT10" s="610" t="str">
        <f t="shared" si="48"/>
        <v/>
      </c>
      <c r="CU10" s="607" t="str">
        <f t="shared" si="49"/>
        <v/>
      </c>
      <c r="CV10" s="607" t="str">
        <f t="shared" si="50"/>
        <v/>
      </c>
      <c r="CW10" s="441"/>
      <c r="CX10" s="416"/>
      <c r="CY10" s="621">
        <f t="shared" si="51"/>
        <v>3</v>
      </c>
      <c r="CZ10" s="622" t="str">
        <f t="shared" si="52"/>
        <v>Ramesh</v>
      </c>
      <c r="DA10" s="362"/>
      <c r="DB10" s="607" t="str">
        <f t="shared" si="53"/>
        <v/>
      </c>
      <c r="DC10" s="362"/>
      <c r="DD10" s="607" t="str">
        <f t="shared" si="54"/>
        <v/>
      </c>
      <c r="DE10" s="362"/>
      <c r="DF10" s="607" t="str">
        <f t="shared" si="55"/>
        <v/>
      </c>
      <c r="DG10" s="362"/>
      <c r="DH10" s="607" t="str">
        <f t="shared" si="56"/>
        <v/>
      </c>
      <c r="DI10" s="362"/>
      <c r="DJ10" s="607" t="str">
        <f t="shared" si="57"/>
        <v/>
      </c>
      <c r="DK10" s="362"/>
      <c r="DL10" s="607" t="str">
        <f t="shared" si="58"/>
        <v/>
      </c>
      <c r="DM10" s="607" t="str">
        <f t="shared" si="59"/>
        <v/>
      </c>
      <c r="DN10" s="607" t="str">
        <f t="shared" si="60"/>
        <v/>
      </c>
      <c r="DO10" s="607" t="str">
        <f t="shared" si="61"/>
        <v/>
      </c>
      <c r="DP10" s="442"/>
      <c r="DQ10" s="418"/>
      <c r="DR10" s="610">
        <f t="shared" si="62"/>
        <v>3</v>
      </c>
      <c r="DS10" s="624" t="str">
        <f t="shared" si="63"/>
        <v>Ramesh</v>
      </c>
      <c r="DT10" s="607" t="str">
        <f t="shared" si="64"/>
        <v/>
      </c>
      <c r="DU10" s="607" t="str">
        <f t="shared" si="65"/>
        <v/>
      </c>
      <c r="DV10" s="607" t="str">
        <f t="shared" si="66"/>
        <v/>
      </c>
      <c r="DW10" s="607" t="str">
        <f t="shared" si="67"/>
        <v/>
      </c>
      <c r="DX10" s="607" t="str">
        <f t="shared" si="68"/>
        <v/>
      </c>
      <c r="DY10" s="607" t="str">
        <f t="shared" si="69"/>
        <v/>
      </c>
    </row>
    <row r="11" spans="1:129" ht="20.100000000000001" customHeight="1">
      <c r="A11" s="608">
        <f>'Student Profile'!A8</f>
        <v>4</v>
      </c>
      <c r="B11" s="608">
        <f>'Student Profile'!B8</f>
        <v>2223</v>
      </c>
      <c r="C11" s="609" t="str">
        <f>IF('Student Profile'!C8="","",'Student Profile'!C8)</f>
        <v>Krishna</v>
      </c>
      <c r="D11" s="307"/>
      <c r="E11" s="607" t="str">
        <f t="shared" si="13"/>
        <v/>
      </c>
      <c r="F11" s="307"/>
      <c r="G11" s="607" t="str">
        <f t="shared" si="14"/>
        <v/>
      </c>
      <c r="H11" s="307"/>
      <c r="I11" s="607" t="str">
        <f t="shared" si="15"/>
        <v/>
      </c>
      <c r="J11" s="307"/>
      <c r="K11" s="607" t="str">
        <f t="shared" si="16"/>
        <v/>
      </c>
      <c r="L11" s="307"/>
      <c r="M11" s="607" t="str">
        <f t="shared" si="17"/>
        <v/>
      </c>
      <c r="N11" s="307"/>
      <c r="O11" s="607" t="str">
        <f t="shared" si="18"/>
        <v/>
      </c>
      <c r="P11" s="607" t="str">
        <f t="shared" si="19"/>
        <v/>
      </c>
      <c r="Q11" s="607" t="str">
        <f t="shared" si="20"/>
        <v/>
      </c>
      <c r="R11" s="607" t="str">
        <f t="shared" si="21"/>
        <v/>
      </c>
      <c r="S11" s="416"/>
      <c r="T11" s="436">
        <f>'Student Profile'!A8</f>
        <v>4</v>
      </c>
      <c r="U11" s="437" t="str">
        <f>IF('Student Profile'!C8="","",'Student Profile'!C8)</f>
        <v>Krishna</v>
      </c>
      <c r="V11" s="362"/>
      <c r="W11" s="362"/>
      <c r="X11" s="362"/>
      <c r="Y11" s="362"/>
      <c r="Z11" s="362"/>
      <c r="AA11" s="362"/>
      <c r="AB11" s="362"/>
      <c r="AC11" s="362"/>
      <c r="AD11" s="362"/>
      <c r="AE11" s="362"/>
      <c r="AF11" s="362"/>
      <c r="AG11" s="362"/>
      <c r="AH11" s="362"/>
      <c r="AI11" s="362"/>
      <c r="AJ11" s="362"/>
      <c r="AK11" s="362"/>
      <c r="AL11" s="610" t="str">
        <f t="shared" si="22"/>
        <v/>
      </c>
      <c r="AM11" s="607" t="str">
        <f t="shared" si="23"/>
        <v/>
      </c>
      <c r="AN11" s="607" t="str">
        <f t="shared" si="24"/>
        <v/>
      </c>
      <c r="AO11" s="419"/>
      <c r="AP11" s="439">
        <f>'Student Profile'!A8</f>
        <v>4</v>
      </c>
      <c r="AQ11" s="436">
        <f t="shared" si="25"/>
        <v>4</v>
      </c>
      <c r="AR11" s="437" t="str">
        <f t="shared" si="1"/>
        <v>Krishna</v>
      </c>
      <c r="AS11" s="362"/>
      <c r="AT11" s="607" t="str">
        <f t="shared" si="26"/>
        <v/>
      </c>
      <c r="AU11" s="362"/>
      <c r="AV11" s="607" t="str">
        <f t="shared" si="27"/>
        <v/>
      </c>
      <c r="AW11" s="362"/>
      <c r="AX11" s="607" t="str">
        <f t="shared" si="28"/>
        <v/>
      </c>
      <c r="AY11" s="362"/>
      <c r="AZ11" s="607" t="str">
        <f t="shared" si="29"/>
        <v/>
      </c>
      <c r="BA11" s="362"/>
      <c r="BB11" s="607" t="str">
        <f t="shared" si="30"/>
        <v/>
      </c>
      <c r="BC11" s="362"/>
      <c r="BD11" s="607" t="str">
        <f t="shared" si="31"/>
        <v/>
      </c>
      <c r="BE11" s="607" t="str">
        <f t="shared" si="32"/>
        <v/>
      </c>
      <c r="BF11" s="607" t="str">
        <f t="shared" si="33"/>
        <v/>
      </c>
      <c r="BG11" s="607" t="str">
        <f t="shared" si="34"/>
        <v/>
      </c>
      <c r="BH11" s="414"/>
      <c r="BI11" s="621">
        <f t="shared" si="35"/>
        <v>4</v>
      </c>
      <c r="BJ11" s="622" t="str">
        <f t="shared" si="36"/>
        <v>Krishna</v>
      </c>
      <c r="BK11" s="362"/>
      <c r="BL11" s="607" t="str">
        <f t="shared" si="37"/>
        <v/>
      </c>
      <c r="BM11" s="362"/>
      <c r="BN11" s="607" t="str">
        <f t="shared" si="38"/>
        <v/>
      </c>
      <c r="BO11" s="362"/>
      <c r="BP11" s="607" t="str">
        <f t="shared" si="39"/>
        <v/>
      </c>
      <c r="BQ11" s="362"/>
      <c r="BR11" s="607" t="str">
        <f t="shared" si="40"/>
        <v/>
      </c>
      <c r="BS11" s="362"/>
      <c r="BT11" s="607" t="str">
        <f t="shared" si="41"/>
        <v/>
      </c>
      <c r="BU11" s="362"/>
      <c r="BV11" s="607" t="str">
        <f t="shared" si="42"/>
        <v/>
      </c>
      <c r="BW11" s="607" t="str">
        <f t="shared" si="43"/>
        <v/>
      </c>
      <c r="BX11" s="607" t="str">
        <f t="shared" si="44"/>
        <v/>
      </c>
      <c r="BY11" s="607" t="str">
        <f t="shared" si="45"/>
        <v/>
      </c>
      <c r="BZ11" s="440"/>
      <c r="CA11" s="418"/>
      <c r="CB11" s="623">
        <f t="shared" si="46"/>
        <v>4</v>
      </c>
      <c r="CC11" s="622" t="str">
        <f t="shared" si="47"/>
        <v>Krishna</v>
      </c>
      <c r="CD11" s="470"/>
      <c r="CE11" s="470"/>
      <c r="CF11" s="470"/>
      <c r="CG11" s="470"/>
      <c r="CH11" s="470"/>
      <c r="CI11" s="470"/>
      <c r="CJ11" s="470"/>
      <c r="CK11" s="470"/>
      <c r="CL11" s="470"/>
      <c r="CM11" s="470"/>
      <c r="CN11" s="470"/>
      <c r="CO11" s="470"/>
      <c r="CP11" s="470"/>
      <c r="CQ11" s="470"/>
      <c r="CR11" s="470"/>
      <c r="CS11" s="470"/>
      <c r="CT11" s="610" t="str">
        <f t="shared" si="48"/>
        <v/>
      </c>
      <c r="CU11" s="607" t="str">
        <f t="shared" si="49"/>
        <v/>
      </c>
      <c r="CV11" s="607" t="str">
        <f t="shared" si="50"/>
        <v/>
      </c>
      <c r="CW11" s="423"/>
      <c r="CX11" s="416"/>
      <c r="CY11" s="621">
        <f t="shared" si="51"/>
        <v>4</v>
      </c>
      <c r="CZ11" s="622" t="str">
        <f t="shared" si="52"/>
        <v>Krishna</v>
      </c>
      <c r="DA11" s="362"/>
      <c r="DB11" s="607" t="str">
        <f t="shared" si="53"/>
        <v/>
      </c>
      <c r="DC11" s="362"/>
      <c r="DD11" s="607" t="str">
        <f t="shared" si="54"/>
        <v/>
      </c>
      <c r="DE11" s="362"/>
      <c r="DF11" s="607" t="str">
        <f t="shared" si="55"/>
        <v/>
      </c>
      <c r="DG11" s="362"/>
      <c r="DH11" s="607" t="str">
        <f t="shared" si="56"/>
        <v/>
      </c>
      <c r="DI11" s="362"/>
      <c r="DJ11" s="607" t="str">
        <f t="shared" si="57"/>
        <v/>
      </c>
      <c r="DK11" s="362"/>
      <c r="DL11" s="607" t="str">
        <f t="shared" si="58"/>
        <v/>
      </c>
      <c r="DM11" s="607" t="str">
        <f t="shared" si="59"/>
        <v/>
      </c>
      <c r="DN11" s="607" t="str">
        <f t="shared" si="60"/>
        <v/>
      </c>
      <c r="DO11" s="607" t="str">
        <f t="shared" si="61"/>
        <v/>
      </c>
      <c r="DP11" s="442"/>
      <c r="DQ11" s="418"/>
      <c r="DR11" s="610">
        <f t="shared" si="62"/>
        <v>4</v>
      </c>
      <c r="DS11" s="624" t="str">
        <f t="shared" si="63"/>
        <v>Krishna</v>
      </c>
      <c r="DT11" s="607" t="str">
        <f t="shared" si="64"/>
        <v/>
      </c>
      <c r="DU11" s="607" t="str">
        <f t="shared" si="65"/>
        <v/>
      </c>
      <c r="DV11" s="607" t="str">
        <f t="shared" si="66"/>
        <v/>
      </c>
      <c r="DW11" s="607" t="str">
        <f t="shared" si="67"/>
        <v/>
      </c>
      <c r="DX11" s="607" t="str">
        <f t="shared" si="68"/>
        <v/>
      </c>
      <c r="DY11" s="607" t="str">
        <f t="shared" si="69"/>
        <v/>
      </c>
    </row>
    <row r="12" spans="1:129" ht="20.100000000000001" customHeight="1">
      <c r="A12" s="608">
        <f>'Student Profile'!A9</f>
        <v>5</v>
      </c>
      <c r="B12" s="608">
        <f>'Student Profile'!B9</f>
        <v>3333</v>
      </c>
      <c r="C12" s="609" t="str">
        <f>IF('Student Profile'!C9="","",'Student Profile'!C9)</f>
        <v>S. Mounika</v>
      </c>
      <c r="D12" s="307"/>
      <c r="E12" s="607" t="str">
        <f t="shared" si="13"/>
        <v/>
      </c>
      <c r="F12" s="307"/>
      <c r="G12" s="607" t="str">
        <f t="shared" si="14"/>
        <v/>
      </c>
      <c r="H12" s="307"/>
      <c r="I12" s="607" t="str">
        <f t="shared" si="15"/>
        <v/>
      </c>
      <c r="J12" s="307"/>
      <c r="K12" s="607" t="str">
        <f t="shared" si="16"/>
        <v/>
      </c>
      <c r="L12" s="307"/>
      <c r="M12" s="607" t="str">
        <f t="shared" si="17"/>
        <v/>
      </c>
      <c r="N12" s="307"/>
      <c r="O12" s="607" t="str">
        <f t="shared" si="18"/>
        <v/>
      </c>
      <c r="P12" s="607" t="str">
        <f t="shared" si="19"/>
        <v/>
      </c>
      <c r="Q12" s="607" t="str">
        <f t="shared" si="20"/>
        <v/>
      </c>
      <c r="R12" s="607" t="str">
        <f t="shared" si="21"/>
        <v/>
      </c>
      <c r="S12" s="416"/>
      <c r="T12" s="436">
        <f>'Student Profile'!A9</f>
        <v>5</v>
      </c>
      <c r="U12" s="437" t="str">
        <f>IF('Student Profile'!C9="","",'Student Profile'!C9)</f>
        <v>S. Mounika</v>
      </c>
      <c r="V12" s="362"/>
      <c r="W12" s="362"/>
      <c r="X12" s="362"/>
      <c r="Y12" s="362"/>
      <c r="Z12" s="362"/>
      <c r="AA12" s="362"/>
      <c r="AB12" s="362"/>
      <c r="AC12" s="362"/>
      <c r="AD12" s="362"/>
      <c r="AE12" s="362"/>
      <c r="AF12" s="362"/>
      <c r="AG12" s="362"/>
      <c r="AH12" s="362"/>
      <c r="AI12" s="362"/>
      <c r="AJ12" s="362"/>
      <c r="AK12" s="362"/>
      <c r="AL12" s="610" t="str">
        <f t="shared" si="22"/>
        <v/>
      </c>
      <c r="AM12" s="607" t="str">
        <f t="shared" si="23"/>
        <v/>
      </c>
      <c r="AN12" s="607" t="str">
        <f t="shared" si="24"/>
        <v/>
      </c>
      <c r="AO12" s="419"/>
      <c r="AP12" s="439">
        <f>'Student Profile'!A9</f>
        <v>5</v>
      </c>
      <c r="AQ12" s="436">
        <f t="shared" si="25"/>
        <v>5</v>
      </c>
      <c r="AR12" s="437" t="str">
        <f t="shared" si="1"/>
        <v>S. Mounika</v>
      </c>
      <c r="AS12" s="362"/>
      <c r="AT12" s="607" t="str">
        <f t="shared" si="26"/>
        <v/>
      </c>
      <c r="AU12" s="362"/>
      <c r="AV12" s="607" t="str">
        <f t="shared" si="27"/>
        <v/>
      </c>
      <c r="AW12" s="362"/>
      <c r="AX12" s="607" t="str">
        <f t="shared" si="28"/>
        <v/>
      </c>
      <c r="AY12" s="362"/>
      <c r="AZ12" s="607" t="str">
        <f t="shared" si="29"/>
        <v/>
      </c>
      <c r="BA12" s="362"/>
      <c r="BB12" s="607" t="str">
        <f t="shared" si="30"/>
        <v/>
      </c>
      <c r="BC12" s="362"/>
      <c r="BD12" s="607" t="str">
        <f t="shared" si="31"/>
        <v/>
      </c>
      <c r="BE12" s="607" t="str">
        <f t="shared" si="32"/>
        <v/>
      </c>
      <c r="BF12" s="607" t="str">
        <f t="shared" si="33"/>
        <v/>
      </c>
      <c r="BG12" s="607" t="str">
        <f t="shared" si="34"/>
        <v/>
      </c>
      <c r="BH12" s="414"/>
      <c r="BI12" s="621">
        <f t="shared" si="35"/>
        <v>5</v>
      </c>
      <c r="BJ12" s="622" t="str">
        <f t="shared" si="36"/>
        <v>S. Mounika</v>
      </c>
      <c r="BK12" s="362"/>
      <c r="BL12" s="607" t="str">
        <f t="shared" si="37"/>
        <v/>
      </c>
      <c r="BM12" s="362"/>
      <c r="BN12" s="607" t="str">
        <f t="shared" si="38"/>
        <v/>
      </c>
      <c r="BO12" s="362"/>
      <c r="BP12" s="607" t="str">
        <f t="shared" si="39"/>
        <v/>
      </c>
      <c r="BQ12" s="362"/>
      <c r="BR12" s="607" t="str">
        <f t="shared" si="40"/>
        <v/>
      </c>
      <c r="BS12" s="362"/>
      <c r="BT12" s="607" t="str">
        <f t="shared" si="41"/>
        <v/>
      </c>
      <c r="BU12" s="362"/>
      <c r="BV12" s="607" t="str">
        <f t="shared" si="42"/>
        <v/>
      </c>
      <c r="BW12" s="607" t="str">
        <f t="shared" si="43"/>
        <v/>
      </c>
      <c r="BX12" s="607" t="str">
        <f t="shared" si="44"/>
        <v/>
      </c>
      <c r="BY12" s="607" t="str">
        <f t="shared" si="45"/>
        <v/>
      </c>
      <c r="BZ12" s="440"/>
      <c r="CA12" s="418"/>
      <c r="CB12" s="623">
        <f t="shared" si="46"/>
        <v>5</v>
      </c>
      <c r="CC12" s="622" t="str">
        <f t="shared" si="47"/>
        <v>S. Mounika</v>
      </c>
      <c r="CD12" s="470"/>
      <c r="CE12" s="470"/>
      <c r="CF12" s="470"/>
      <c r="CG12" s="470"/>
      <c r="CH12" s="470"/>
      <c r="CI12" s="470"/>
      <c r="CJ12" s="470"/>
      <c r="CK12" s="470"/>
      <c r="CL12" s="470"/>
      <c r="CM12" s="470"/>
      <c r="CN12" s="470"/>
      <c r="CO12" s="470"/>
      <c r="CP12" s="470"/>
      <c r="CQ12" s="470"/>
      <c r="CR12" s="470"/>
      <c r="CS12" s="470"/>
      <c r="CT12" s="610" t="str">
        <f t="shared" si="48"/>
        <v/>
      </c>
      <c r="CU12" s="607" t="str">
        <f t="shared" si="49"/>
        <v/>
      </c>
      <c r="CV12" s="607" t="str">
        <f t="shared" si="50"/>
        <v/>
      </c>
      <c r="CW12" s="423"/>
      <c r="CX12" s="416"/>
      <c r="CY12" s="621">
        <f t="shared" si="51"/>
        <v>5</v>
      </c>
      <c r="CZ12" s="622" t="str">
        <f t="shared" si="52"/>
        <v>S. Mounika</v>
      </c>
      <c r="DA12" s="362"/>
      <c r="DB12" s="607" t="str">
        <f t="shared" si="53"/>
        <v/>
      </c>
      <c r="DC12" s="362"/>
      <c r="DD12" s="607" t="str">
        <f t="shared" si="54"/>
        <v/>
      </c>
      <c r="DE12" s="362"/>
      <c r="DF12" s="607" t="str">
        <f t="shared" si="55"/>
        <v/>
      </c>
      <c r="DG12" s="362"/>
      <c r="DH12" s="607" t="str">
        <f t="shared" si="56"/>
        <v/>
      </c>
      <c r="DI12" s="362"/>
      <c r="DJ12" s="607" t="str">
        <f t="shared" si="57"/>
        <v/>
      </c>
      <c r="DK12" s="362"/>
      <c r="DL12" s="607" t="str">
        <f t="shared" si="58"/>
        <v/>
      </c>
      <c r="DM12" s="607" t="str">
        <f t="shared" si="59"/>
        <v/>
      </c>
      <c r="DN12" s="607" t="str">
        <f t="shared" si="60"/>
        <v/>
      </c>
      <c r="DO12" s="607" t="str">
        <f t="shared" si="61"/>
        <v/>
      </c>
      <c r="DP12" s="442"/>
      <c r="DQ12" s="418"/>
      <c r="DR12" s="610">
        <f t="shared" si="62"/>
        <v>5</v>
      </c>
      <c r="DS12" s="624" t="str">
        <f t="shared" si="63"/>
        <v>S. Mounika</v>
      </c>
      <c r="DT12" s="607" t="str">
        <f t="shared" si="64"/>
        <v/>
      </c>
      <c r="DU12" s="607" t="str">
        <f t="shared" si="65"/>
        <v/>
      </c>
      <c r="DV12" s="607" t="str">
        <f t="shared" si="66"/>
        <v/>
      </c>
      <c r="DW12" s="607" t="str">
        <f t="shared" si="67"/>
        <v/>
      </c>
      <c r="DX12" s="607" t="str">
        <f t="shared" si="68"/>
        <v/>
      </c>
      <c r="DY12" s="607" t="str">
        <f t="shared" si="69"/>
        <v/>
      </c>
    </row>
    <row r="13" spans="1:129" ht="20.100000000000001" customHeight="1">
      <c r="A13" s="608">
        <f>'Student Profile'!A10</f>
        <v>6</v>
      </c>
      <c r="B13" s="608">
        <f>'Student Profile'!B10</f>
        <v>4444</v>
      </c>
      <c r="C13" s="609" t="str">
        <f>IF('Student Profile'!C10="","",'Student Profile'!C10)</f>
        <v>Sera</v>
      </c>
      <c r="D13" s="307"/>
      <c r="E13" s="607" t="str">
        <f t="shared" si="13"/>
        <v/>
      </c>
      <c r="F13" s="307"/>
      <c r="G13" s="607" t="str">
        <f t="shared" si="14"/>
        <v/>
      </c>
      <c r="H13" s="307"/>
      <c r="I13" s="607" t="str">
        <f t="shared" si="15"/>
        <v/>
      </c>
      <c r="J13" s="307"/>
      <c r="K13" s="607" t="str">
        <f t="shared" si="16"/>
        <v/>
      </c>
      <c r="L13" s="307"/>
      <c r="M13" s="607" t="str">
        <f t="shared" si="17"/>
        <v/>
      </c>
      <c r="N13" s="307"/>
      <c r="O13" s="607" t="str">
        <f t="shared" si="18"/>
        <v/>
      </c>
      <c r="P13" s="607" t="str">
        <f t="shared" si="19"/>
        <v/>
      </c>
      <c r="Q13" s="607" t="str">
        <f t="shared" si="20"/>
        <v/>
      </c>
      <c r="R13" s="607" t="str">
        <f t="shared" si="21"/>
        <v/>
      </c>
      <c r="S13" s="416"/>
      <c r="T13" s="436">
        <f>'Student Profile'!A10</f>
        <v>6</v>
      </c>
      <c r="U13" s="437" t="str">
        <f>IF('Student Profile'!C10="","",'Student Profile'!C10)</f>
        <v>Sera</v>
      </c>
      <c r="V13" s="362"/>
      <c r="W13" s="362"/>
      <c r="X13" s="362"/>
      <c r="Y13" s="362"/>
      <c r="Z13" s="362"/>
      <c r="AA13" s="362"/>
      <c r="AB13" s="362"/>
      <c r="AC13" s="362"/>
      <c r="AD13" s="362"/>
      <c r="AE13" s="362"/>
      <c r="AF13" s="362"/>
      <c r="AG13" s="362"/>
      <c r="AH13" s="362"/>
      <c r="AI13" s="362"/>
      <c r="AJ13" s="362"/>
      <c r="AK13" s="362"/>
      <c r="AL13" s="610" t="str">
        <f t="shared" si="22"/>
        <v/>
      </c>
      <c r="AM13" s="607" t="str">
        <f t="shared" si="23"/>
        <v/>
      </c>
      <c r="AN13" s="607" t="str">
        <f t="shared" si="24"/>
        <v/>
      </c>
      <c r="AO13" s="419"/>
      <c r="AP13" s="439">
        <f>'Student Profile'!A10</f>
        <v>6</v>
      </c>
      <c r="AQ13" s="436">
        <f t="shared" si="25"/>
        <v>6</v>
      </c>
      <c r="AR13" s="437" t="str">
        <f t="shared" si="1"/>
        <v>Sera</v>
      </c>
      <c r="AS13" s="362"/>
      <c r="AT13" s="607" t="str">
        <f t="shared" si="26"/>
        <v/>
      </c>
      <c r="AU13" s="362"/>
      <c r="AV13" s="607" t="str">
        <f t="shared" si="27"/>
        <v/>
      </c>
      <c r="AW13" s="362"/>
      <c r="AX13" s="607" t="str">
        <f t="shared" si="28"/>
        <v/>
      </c>
      <c r="AY13" s="362"/>
      <c r="AZ13" s="607" t="str">
        <f t="shared" si="29"/>
        <v/>
      </c>
      <c r="BA13" s="362"/>
      <c r="BB13" s="607" t="str">
        <f t="shared" si="30"/>
        <v/>
      </c>
      <c r="BC13" s="362"/>
      <c r="BD13" s="607" t="str">
        <f t="shared" si="31"/>
        <v/>
      </c>
      <c r="BE13" s="607" t="str">
        <f t="shared" si="32"/>
        <v/>
      </c>
      <c r="BF13" s="607" t="str">
        <f t="shared" si="33"/>
        <v/>
      </c>
      <c r="BG13" s="607" t="str">
        <f t="shared" si="34"/>
        <v/>
      </c>
      <c r="BH13" s="414"/>
      <c r="BI13" s="621">
        <f t="shared" si="35"/>
        <v>6</v>
      </c>
      <c r="BJ13" s="622" t="str">
        <f t="shared" si="36"/>
        <v>Sera</v>
      </c>
      <c r="BK13" s="362"/>
      <c r="BL13" s="607" t="str">
        <f t="shared" si="37"/>
        <v/>
      </c>
      <c r="BM13" s="362"/>
      <c r="BN13" s="607" t="str">
        <f t="shared" si="38"/>
        <v/>
      </c>
      <c r="BO13" s="362"/>
      <c r="BP13" s="607" t="str">
        <f t="shared" si="39"/>
        <v/>
      </c>
      <c r="BQ13" s="362"/>
      <c r="BR13" s="607" t="str">
        <f t="shared" si="40"/>
        <v/>
      </c>
      <c r="BS13" s="362"/>
      <c r="BT13" s="607" t="str">
        <f t="shared" si="41"/>
        <v/>
      </c>
      <c r="BU13" s="362"/>
      <c r="BV13" s="607" t="str">
        <f t="shared" si="42"/>
        <v/>
      </c>
      <c r="BW13" s="607" t="str">
        <f t="shared" si="43"/>
        <v/>
      </c>
      <c r="BX13" s="607" t="str">
        <f t="shared" si="44"/>
        <v/>
      </c>
      <c r="BY13" s="607" t="str">
        <f t="shared" si="45"/>
        <v/>
      </c>
      <c r="BZ13" s="440"/>
      <c r="CA13" s="418"/>
      <c r="CB13" s="623">
        <f t="shared" si="46"/>
        <v>6</v>
      </c>
      <c r="CC13" s="622" t="str">
        <f t="shared" si="47"/>
        <v>Sera</v>
      </c>
      <c r="CD13" s="470"/>
      <c r="CE13" s="470"/>
      <c r="CF13" s="470"/>
      <c r="CG13" s="470"/>
      <c r="CH13" s="470"/>
      <c r="CI13" s="470"/>
      <c r="CJ13" s="470"/>
      <c r="CK13" s="470"/>
      <c r="CL13" s="470"/>
      <c r="CM13" s="470"/>
      <c r="CN13" s="470"/>
      <c r="CO13" s="470"/>
      <c r="CP13" s="470"/>
      <c r="CQ13" s="470"/>
      <c r="CR13" s="470"/>
      <c r="CS13" s="470"/>
      <c r="CT13" s="610" t="str">
        <f t="shared" si="48"/>
        <v/>
      </c>
      <c r="CU13" s="607" t="str">
        <f t="shared" si="49"/>
        <v/>
      </c>
      <c r="CV13" s="607" t="str">
        <f t="shared" si="50"/>
        <v/>
      </c>
      <c r="CW13" s="438">
        <f>SUM(CG13:CV13)</f>
        <v>0</v>
      </c>
      <c r="CX13" s="416"/>
      <c r="CY13" s="621">
        <f t="shared" si="51"/>
        <v>6</v>
      </c>
      <c r="CZ13" s="622" t="str">
        <f t="shared" si="52"/>
        <v>Sera</v>
      </c>
      <c r="DA13" s="362"/>
      <c r="DB13" s="607" t="str">
        <f t="shared" si="53"/>
        <v/>
      </c>
      <c r="DC13" s="362"/>
      <c r="DD13" s="607" t="str">
        <f t="shared" si="54"/>
        <v/>
      </c>
      <c r="DE13" s="362"/>
      <c r="DF13" s="607" t="str">
        <f t="shared" si="55"/>
        <v/>
      </c>
      <c r="DG13" s="362"/>
      <c r="DH13" s="607" t="str">
        <f t="shared" si="56"/>
        <v/>
      </c>
      <c r="DI13" s="362"/>
      <c r="DJ13" s="607" t="str">
        <f t="shared" si="57"/>
        <v/>
      </c>
      <c r="DK13" s="362"/>
      <c r="DL13" s="607" t="str">
        <f t="shared" si="58"/>
        <v/>
      </c>
      <c r="DM13" s="607" t="str">
        <f t="shared" si="59"/>
        <v/>
      </c>
      <c r="DN13" s="607" t="str">
        <f t="shared" si="60"/>
        <v/>
      </c>
      <c r="DO13" s="607" t="str">
        <f t="shared" si="61"/>
        <v/>
      </c>
      <c r="DP13" s="442"/>
      <c r="DQ13" s="418"/>
      <c r="DR13" s="610">
        <f t="shared" si="62"/>
        <v>6</v>
      </c>
      <c r="DS13" s="624" t="str">
        <f t="shared" si="63"/>
        <v>Sera</v>
      </c>
      <c r="DT13" s="607" t="str">
        <f t="shared" si="64"/>
        <v/>
      </c>
      <c r="DU13" s="607" t="str">
        <f t="shared" si="65"/>
        <v/>
      </c>
      <c r="DV13" s="607" t="str">
        <f t="shared" si="66"/>
        <v/>
      </c>
      <c r="DW13" s="607" t="str">
        <f t="shared" si="67"/>
        <v/>
      </c>
      <c r="DX13" s="607" t="str">
        <f t="shared" si="68"/>
        <v/>
      </c>
      <c r="DY13" s="607" t="str">
        <f t="shared" si="69"/>
        <v/>
      </c>
    </row>
    <row r="14" spans="1:129" ht="20.100000000000001" customHeight="1">
      <c r="A14" s="608">
        <f>'Student Profile'!A11</f>
        <v>7</v>
      </c>
      <c r="B14" s="608">
        <f>'Student Profile'!B11</f>
        <v>0</v>
      </c>
      <c r="C14" s="609" t="str">
        <f>IF('Student Profile'!C11="","",'Student Profile'!C11)</f>
        <v>Meena</v>
      </c>
      <c r="D14" s="307"/>
      <c r="E14" s="607" t="str">
        <f t="shared" si="13"/>
        <v/>
      </c>
      <c r="F14" s="307"/>
      <c r="G14" s="607" t="str">
        <f t="shared" si="14"/>
        <v/>
      </c>
      <c r="H14" s="307"/>
      <c r="I14" s="607" t="str">
        <f t="shared" si="15"/>
        <v/>
      </c>
      <c r="J14" s="307"/>
      <c r="K14" s="607" t="str">
        <f t="shared" si="16"/>
        <v/>
      </c>
      <c r="L14" s="307"/>
      <c r="M14" s="607" t="str">
        <f t="shared" si="17"/>
        <v/>
      </c>
      <c r="N14" s="307"/>
      <c r="O14" s="607" t="str">
        <f t="shared" si="18"/>
        <v/>
      </c>
      <c r="P14" s="607" t="str">
        <f t="shared" si="19"/>
        <v/>
      </c>
      <c r="Q14" s="607" t="str">
        <f t="shared" si="20"/>
        <v/>
      </c>
      <c r="R14" s="607" t="str">
        <f t="shared" si="21"/>
        <v/>
      </c>
      <c r="S14" s="416"/>
      <c r="T14" s="436">
        <f>'Student Profile'!A11</f>
        <v>7</v>
      </c>
      <c r="U14" s="437" t="str">
        <f>IF('Student Profile'!C11="","",'Student Profile'!C11)</f>
        <v>Meena</v>
      </c>
      <c r="V14" s="362"/>
      <c r="W14" s="362"/>
      <c r="X14" s="362"/>
      <c r="Y14" s="362"/>
      <c r="Z14" s="362"/>
      <c r="AA14" s="362"/>
      <c r="AB14" s="362"/>
      <c r="AC14" s="362"/>
      <c r="AD14" s="362"/>
      <c r="AE14" s="362"/>
      <c r="AF14" s="362"/>
      <c r="AG14" s="362"/>
      <c r="AH14" s="362"/>
      <c r="AI14" s="362"/>
      <c r="AJ14" s="362"/>
      <c r="AK14" s="362"/>
      <c r="AL14" s="610" t="str">
        <f t="shared" si="22"/>
        <v/>
      </c>
      <c r="AM14" s="607" t="str">
        <f t="shared" si="23"/>
        <v/>
      </c>
      <c r="AN14" s="607" t="str">
        <f t="shared" si="24"/>
        <v/>
      </c>
      <c r="AO14" s="419"/>
      <c r="AP14" s="439">
        <f>'Student Profile'!A11</f>
        <v>7</v>
      </c>
      <c r="AQ14" s="436">
        <f t="shared" si="25"/>
        <v>7</v>
      </c>
      <c r="AR14" s="437" t="str">
        <f t="shared" si="1"/>
        <v>Meena</v>
      </c>
      <c r="AS14" s="362"/>
      <c r="AT14" s="607" t="str">
        <f t="shared" si="26"/>
        <v/>
      </c>
      <c r="AU14" s="362"/>
      <c r="AV14" s="607" t="str">
        <f t="shared" si="27"/>
        <v/>
      </c>
      <c r="AW14" s="362"/>
      <c r="AX14" s="607" t="str">
        <f t="shared" si="28"/>
        <v/>
      </c>
      <c r="AY14" s="362"/>
      <c r="AZ14" s="607" t="str">
        <f t="shared" si="29"/>
        <v/>
      </c>
      <c r="BA14" s="362"/>
      <c r="BB14" s="607" t="str">
        <f t="shared" si="30"/>
        <v/>
      </c>
      <c r="BC14" s="362"/>
      <c r="BD14" s="607" t="str">
        <f t="shared" si="31"/>
        <v/>
      </c>
      <c r="BE14" s="607" t="str">
        <f t="shared" si="32"/>
        <v/>
      </c>
      <c r="BF14" s="607" t="str">
        <f t="shared" si="33"/>
        <v/>
      </c>
      <c r="BG14" s="607" t="str">
        <f t="shared" si="34"/>
        <v/>
      </c>
      <c r="BH14" s="414"/>
      <c r="BI14" s="621">
        <f t="shared" si="35"/>
        <v>7</v>
      </c>
      <c r="BJ14" s="622" t="str">
        <f t="shared" si="36"/>
        <v>Meena</v>
      </c>
      <c r="BK14" s="362"/>
      <c r="BL14" s="607" t="str">
        <f t="shared" si="37"/>
        <v/>
      </c>
      <c r="BM14" s="362"/>
      <c r="BN14" s="607" t="str">
        <f t="shared" si="38"/>
        <v/>
      </c>
      <c r="BO14" s="362"/>
      <c r="BP14" s="607" t="str">
        <f t="shared" si="39"/>
        <v/>
      </c>
      <c r="BQ14" s="362"/>
      <c r="BR14" s="607" t="str">
        <f t="shared" si="40"/>
        <v/>
      </c>
      <c r="BS14" s="362"/>
      <c r="BT14" s="607" t="str">
        <f t="shared" si="41"/>
        <v/>
      </c>
      <c r="BU14" s="362"/>
      <c r="BV14" s="607" t="str">
        <f t="shared" si="42"/>
        <v/>
      </c>
      <c r="BW14" s="607" t="str">
        <f t="shared" si="43"/>
        <v/>
      </c>
      <c r="BX14" s="607" t="str">
        <f t="shared" si="44"/>
        <v/>
      </c>
      <c r="BY14" s="607" t="str">
        <f t="shared" si="45"/>
        <v/>
      </c>
      <c r="BZ14" s="440"/>
      <c r="CA14" s="418"/>
      <c r="CB14" s="623">
        <f t="shared" si="46"/>
        <v>7</v>
      </c>
      <c r="CC14" s="622" t="str">
        <f t="shared" si="47"/>
        <v>Meena</v>
      </c>
      <c r="CD14" s="470"/>
      <c r="CE14" s="470"/>
      <c r="CF14" s="470"/>
      <c r="CG14" s="470"/>
      <c r="CH14" s="470"/>
      <c r="CI14" s="470"/>
      <c r="CJ14" s="470"/>
      <c r="CK14" s="470"/>
      <c r="CL14" s="470"/>
      <c r="CM14" s="470"/>
      <c r="CN14" s="470"/>
      <c r="CO14" s="470"/>
      <c r="CP14" s="470"/>
      <c r="CQ14" s="470"/>
      <c r="CR14" s="470"/>
      <c r="CS14" s="470"/>
      <c r="CT14" s="610" t="str">
        <f t="shared" si="48"/>
        <v/>
      </c>
      <c r="CU14" s="607" t="str">
        <f t="shared" si="49"/>
        <v/>
      </c>
      <c r="CV14" s="607" t="str">
        <f t="shared" si="50"/>
        <v/>
      </c>
      <c r="CW14" s="423"/>
      <c r="CX14" s="416"/>
      <c r="CY14" s="621">
        <f t="shared" si="51"/>
        <v>7</v>
      </c>
      <c r="CZ14" s="622" t="str">
        <f t="shared" si="52"/>
        <v>Meena</v>
      </c>
      <c r="DA14" s="362"/>
      <c r="DB14" s="607" t="str">
        <f t="shared" si="53"/>
        <v/>
      </c>
      <c r="DC14" s="362"/>
      <c r="DD14" s="607" t="str">
        <f t="shared" si="54"/>
        <v/>
      </c>
      <c r="DE14" s="362"/>
      <c r="DF14" s="607" t="str">
        <f t="shared" si="55"/>
        <v/>
      </c>
      <c r="DG14" s="362"/>
      <c r="DH14" s="607" t="str">
        <f t="shared" si="56"/>
        <v/>
      </c>
      <c r="DI14" s="362"/>
      <c r="DJ14" s="607" t="str">
        <f t="shared" si="57"/>
        <v/>
      </c>
      <c r="DK14" s="362"/>
      <c r="DL14" s="607" t="str">
        <f t="shared" si="58"/>
        <v/>
      </c>
      <c r="DM14" s="607" t="str">
        <f t="shared" si="59"/>
        <v/>
      </c>
      <c r="DN14" s="607" t="str">
        <f t="shared" si="60"/>
        <v/>
      </c>
      <c r="DO14" s="607" t="str">
        <f t="shared" si="61"/>
        <v/>
      </c>
      <c r="DP14" s="442"/>
      <c r="DQ14" s="418"/>
      <c r="DR14" s="610">
        <f t="shared" si="62"/>
        <v>7</v>
      </c>
      <c r="DS14" s="624" t="str">
        <f t="shared" si="63"/>
        <v>Meena</v>
      </c>
      <c r="DT14" s="607" t="str">
        <f t="shared" si="64"/>
        <v/>
      </c>
      <c r="DU14" s="607" t="str">
        <f t="shared" si="65"/>
        <v/>
      </c>
      <c r="DV14" s="607" t="str">
        <f t="shared" si="66"/>
        <v/>
      </c>
      <c r="DW14" s="607" t="str">
        <f t="shared" si="67"/>
        <v/>
      </c>
      <c r="DX14" s="607" t="str">
        <f t="shared" si="68"/>
        <v/>
      </c>
      <c r="DY14" s="607" t="str">
        <f t="shared" si="69"/>
        <v/>
      </c>
    </row>
    <row r="15" spans="1:129" ht="20.100000000000001" customHeight="1">
      <c r="A15" s="608">
        <f>'Student Profile'!A12</f>
        <v>8</v>
      </c>
      <c r="B15" s="608">
        <f>'Student Profile'!B12</f>
        <v>0</v>
      </c>
      <c r="C15" s="609" t="str">
        <f>IF('Student Profile'!C12="","",'Student Profile'!C12)</f>
        <v>Adi</v>
      </c>
      <c r="D15" s="307"/>
      <c r="E15" s="607" t="str">
        <f t="shared" si="13"/>
        <v/>
      </c>
      <c r="F15" s="307"/>
      <c r="G15" s="607" t="str">
        <f t="shared" si="14"/>
        <v/>
      </c>
      <c r="H15" s="307"/>
      <c r="I15" s="607" t="str">
        <f t="shared" si="15"/>
        <v/>
      </c>
      <c r="J15" s="307"/>
      <c r="K15" s="607" t="str">
        <f t="shared" si="16"/>
        <v/>
      </c>
      <c r="L15" s="307"/>
      <c r="M15" s="607" t="str">
        <f t="shared" si="17"/>
        <v/>
      </c>
      <c r="N15" s="307"/>
      <c r="O15" s="607" t="str">
        <f t="shared" si="18"/>
        <v/>
      </c>
      <c r="P15" s="607" t="str">
        <f t="shared" si="19"/>
        <v/>
      </c>
      <c r="Q15" s="607" t="str">
        <f t="shared" si="20"/>
        <v/>
      </c>
      <c r="R15" s="607" t="str">
        <f t="shared" si="21"/>
        <v/>
      </c>
      <c r="S15" s="416"/>
      <c r="T15" s="436">
        <f>'Student Profile'!A12</f>
        <v>8</v>
      </c>
      <c r="U15" s="437" t="str">
        <f>IF('Student Profile'!C12="","",'Student Profile'!C12)</f>
        <v>Adi</v>
      </c>
      <c r="V15" s="362"/>
      <c r="W15" s="362"/>
      <c r="X15" s="362"/>
      <c r="Y15" s="362"/>
      <c r="Z15" s="362"/>
      <c r="AA15" s="362"/>
      <c r="AB15" s="362"/>
      <c r="AC15" s="362"/>
      <c r="AD15" s="362"/>
      <c r="AE15" s="362"/>
      <c r="AF15" s="362"/>
      <c r="AG15" s="362"/>
      <c r="AH15" s="362"/>
      <c r="AI15" s="362"/>
      <c r="AJ15" s="362"/>
      <c r="AK15" s="362"/>
      <c r="AL15" s="610" t="str">
        <f t="shared" si="22"/>
        <v/>
      </c>
      <c r="AM15" s="607" t="str">
        <f t="shared" si="23"/>
        <v/>
      </c>
      <c r="AN15" s="607" t="str">
        <f t="shared" si="24"/>
        <v/>
      </c>
      <c r="AO15" s="419"/>
      <c r="AP15" s="439">
        <f>'Student Profile'!A12</f>
        <v>8</v>
      </c>
      <c r="AQ15" s="436">
        <f t="shared" si="25"/>
        <v>8</v>
      </c>
      <c r="AR15" s="437" t="str">
        <f t="shared" si="1"/>
        <v>Adi</v>
      </c>
      <c r="AS15" s="362"/>
      <c r="AT15" s="607" t="str">
        <f t="shared" si="26"/>
        <v/>
      </c>
      <c r="AU15" s="362"/>
      <c r="AV15" s="607" t="str">
        <f t="shared" si="27"/>
        <v/>
      </c>
      <c r="AW15" s="362"/>
      <c r="AX15" s="607" t="str">
        <f t="shared" si="28"/>
        <v/>
      </c>
      <c r="AY15" s="362"/>
      <c r="AZ15" s="607" t="str">
        <f t="shared" si="29"/>
        <v/>
      </c>
      <c r="BA15" s="362"/>
      <c r="BB15" s="607" t="str">
        <f t="shared" si="30"/>
        <v/>
      </c>
      <c r="BC15" s="362"/>
      <c r="BD15" s="607" t="str">
        <f t="shared" si="31"/>
        <v/>
      </c>
      <c r="BE15" s="607" t="str">
        <f t="shared" si="32"/>
        <v/>
      </c>
      <c r="BF15" s="607" t="str">
        <f t="shared" si="33"/>
        <v/>
      </c>
      <c r="BG15" s="607" t="str">
        <f t="shared" si="34"/>
        <v/>
      </c>
      <c r="BH15" s="414"/>
      <c r="BI15" s="621">
        <f t="shared" si="35"/>
        <v>8</v>
      </c>
      <c r="BJ15" s="622" t="str">
        <f t="shared" si="36"/>
        <v>Adi</v>
      </c>
      <c r="BK15" s="362"/>
      <c r="BL15" s="607" t="str">
        <f t="shared" si="37"/>
        <v/>
      </c>
      <c r="BM15" s="362"/>
      <c r="BN15" s="607" t="str">
        <f t="shared" si="38"/>
        <v/>
      </c>
      <c r="BO15" s="362"/>
      <c r="BP15" s="607" t="str">
        <f t="shared" si="39"/>
        <v/>
      </c>
      <c r="BQ15" s="362"/>
      <c r="BR15" s="607" t="str">
        <f t="shared" si="40"/>
        <v/>
      </c>
      <c r="BS15" s="362"/>
      <c r="BT15" s="607" t="str">
        <f t="shared" si="41"/>
        <v/>
      </c>
      <c r="BU15" s="362"/>
      <c r="BV15" s="607" t="str">
        <f t="shared" si="42"/>
        <v/>
      </c>
      <c r="BW15" s="607" t="str">
        <f t="shared" si="43"/>
        <v/>
      </c>
      <c r="BX15" s="607" t="str">
        <f t="shared" si="44"/>
        <v/>
      </c>
      <c r="BY15" s="607" t="str">
        <f t="shared" si="45"/>
        <v/>
      </c>
      <c r="BZ15" s="444"/>
      <c r="CA15" s="418"/>
      <c r="CB15" s="623">
        <f t="shared" si="46"/>
        <v>8</v>
      </c>
      <c r="CC15" s="622" t="str">
        <f t="shared" si="47"/>
        <v>Adi</v>
      </c>
      <c r="CD15" s="470"/>
      <c r="CE15" s="470"/>
      <c r="CF15" s="470"/>
      <c r="CG15" s="470"/>
      <c r="CH15" s="470"/>
      <c r="CI15" s="470"/>
      <c r="CJ15" s="470"/>
      <c r="CK15" s="470"/>
      <c r="CL15" s="470"/>
      <c r="CM15" s="470"/>
      <c r="CN15" s="470"/>
      <c r="CO15" s="470"/>
      <c r="CP15" s="470"/>
      <c r="CQ15" s="470"/>
      <c r="CR15" s="470"/>
      <c r="CS15" s="470"/>
      <c r="CT15" s="610" t="str">
        <f t="shared" si="48"/>
        <v/>
      </c>
      <c r="CU15" s="607" t="str">
        <f t="shared" si="49"/>
        <v/>
      </c>
      <c r="CV15" s="607" t="str">
        <f t="shared" si="50"/>
        <v/>
      </c>
      <c r="CW15" s="445" t="e">
        <f t="shared" ref="CW15" si="70">LOOKUP(CV15*10,$A$92:$A$96,$B$92:$B$96)</f>
        <v>#VALUE!</v>
      </c>
      <c r="CX15" s="416"/>
      <c r="CY15" s="621">
        <f t="shared" si="51"/>
        <v>8</v>
      </c>
      <c r="CZ15" s="622" t="str">
        <f t="shared" si="52"/>
        <v>Adi</v>
      </c>
      <c r="DA15" s="362"/>
      <c r="DB15" s="607" t="str">
        <f t="shared" si="53"/>
        <v/>
      </c>
      <c r="DC15" s="362"/>
      <c r="DD15" s="607" t="str">
        <f t="shared" si="54"/>
        <v/>
      </c>
      <c r="DE15" s="362"/>
      <c r="DF15" s="607" t="str">
        <f t="shared" si="55"/>
        <v/>
      </c>
      <c r="DG15" s="362"/>
      <c r="DH15" s="607" t="str">
        <f t="shared" si="56"/>
        <v/>
      </c>
      <c r="DI15" s="362"/>
      <c r="DJ15" s="607" t="str">
        <f t="shared" si="57"/>
        <v/>
      </c>
      <c r="DK15" s="362"/>
      <c r="DL15" s="607" t="str">
        <f t="shared" si="58"/>
        <v/>
      </c>
      <c r="DM15" s="607" t="str">
        <f t="shared" si="59"/>
        <v/>
      </c>
      <c r="DN15" s="607" t="str">
        <f t="shared" si="60"/>
        <v/>
      </c>
      <c r="DO15" s="607" t="str">
        <f t="shared" si="61"/>
        <v/>
      </c>
      <c r="DP15" s="442"/>
      <c r="DQ15" s="418"/>
      <c r="DR15" s="610">
        <f t="shared" si="62"/>
        <v>8</v>
      </c>
      <c r="DS15" s="624" t="str">
        <f t="shared" si="63"/>
        <v>Adi</v>
      </c>
      <c r="DT15" s="607" t="str">
        <f t="shared" si="64"/>
        <v/>
      </c>
      <c r="DU15" s="607" t="str">
        <f t="shared" si="65"/>
        <v/>
      </c>
      <c r="DV15" s="607" t="str">
        <f t="shared" si="66"/>
        <v/>
      </c>
      <c r="DW15" s="607" t="str">
        <f t="shared" si="67"/>
        <v/>
      </c>
      <c r="DX15" s="607" t="str">
        <f t="shared" si="68"/>
        <v/>
      </c>
      <c r="DY15" s="607" t="str">
        <f t="shared" si="69"/>
        <v/>
      </c>
    </row>
    <row r="16" spans="1:129" ht="20.100000000000001" customHeight="1">
      <c r="A16" s="608">
        <f>'Student Profile'!A13</f>
        <v>9</v>
      </c>
      <c r="B16" s="608">
        <f>'Student Profile'!B13</f>
        <v>0</v>
      </c>
      <c r="C16" s="609" t="str">
        <f>IF('Student Profile'!C13="","",'Student Profile'!C13)</f>
        <v>S. Mounika</v>
      </c>
      <c r="D16" s="307"/>
      <c r="E16" s="607" t="str">
        <f t="shared" si="13"/>
        <v/>
      </c>
      <c r="F16" s="307"/>
      <c r="G16" s="607" t="str">
        <f t="shared" si="14"/>
        <v/>
      </c>
      <c r="H16" s="307"/>
      <c r="I16" s="607" t="str">
        <f t="shared" si="15"/>
        <v/>
      </c>
      <c r="J16" s="307"/>
      <c r="K16" s="607" t="str">
        <f t="shared" si="16"/>
        <v/>
      </c>
      <c r="L16" s="307"/>
      <c r="M16" s="607" t="str">
        <f t="shared" si="17"/>
        <v/>
      </c>
      <c r="N16" s="307"/>
      <c r="O16" s="607" t="str">
        <f t="shared" si="18"/>
        <v/>
      </c>
      <c r="P16" s="607" t="str">
        <f t="shared" si="19"/>
        <v/>
      </c>
      <c r="Q16" s="607" t="str">
        <f t="shared" si="20"/>
        <v/>
      </c>
      <c r="R16" s="607" t="str">
        <f t="shared" si="21"/>
        <v/>
      </c>
      <c r="S16" s="416"/>
      <c r="T16" s="436">
        <f>'Student Profile'!A13</f>
        <v>9</v>
      </c>
      <c r="U16" s="437" t="str">
        <f>IF('Student Profile'!C13="","",'Student Profile'!C13)</f>
        <v>S. Mounika</v>
      </c>
      <c r="V16" s="362"/>
      <c r="W16" s="362"/>
      <c r="X16" s="362"/>
      <c r="Y16" s="362"/>
      <c r="Z16" s="362"/>
      <c r="AA16" s="362"/>
      <c r="AB16" s="362"/>
      <c r="AC16" s="362"/>
      <c r="AD16" s="362"/>
      <c r="AE16" s="362"/>
      <c r="AF16" s="362"/>
      <c r="AG16" s="362"/>
      <c r="AH16" s="362"/>
      <c r="AI16" s="362"/>
      <c r="AJ16" s="362"/>
      <c r="AK16" s="362"/>
      <c r="AL16" s="610" t="str">
        <f t="shared" si="22"/>
        <v/>
      </c>
      <c r="AM16" s="607" t="str">
        <f t="shared" si="23"/>
        <v/>
      </c>
      <c r="AN16" s="607" t="str">
        <f t="shared" si="24"/>
        <v/>
      </c>
      <c r="AO16" s="419"/>
      <c r="AP16" s="439">
        <f>'Student Profile'!A13</f>
        <v>9</v>
      </c>
      <c r="AQ16" s="436">
        <f t="shared" si="25"/>
        <v>9</v>
      </c>
      <c r="AR16" s="437" t="str">
        <f t="shared" si="1"/>
        <v>S. Mounika</v>
      </c>
      <c r="AS16" s="362"/>
      <c r="AT16" s="607" t="str">
        <f t="shared" si="26"/>
        <v/>
      </c>
      <c r="AU16" s="362"/>
      <c r="AV16" s="607" t="str">
        <f t="shared" si="27"/>
        <v/>
      </c>
      <c r="AW16" s="362"/>
      <c r="AX16" s="607" t="str">
        <f t="shared" si="28"/>
        <v/>
      </c>
      <c r="AY16" s="362"/>
      <c r="AZ16" s="607" t="str">
        <f t="shared" si="29"/>
        <v/>
      </c>
      <c r="BA16" s="362"/>
      <c r="BB16" s="607" t="str">
        <f t="shared" si="30"/>
        <v/>
      </c>
      <c r="BC16" s="362"/>
      <c r="BD16" s="607" t="str">
        <f t="shared" si="31"/>
        <v/>
      </c>
      <c r="BE16" s="607" t="str">
        <f t="shared" si="32"/>
        <v/>
      </c>
      <c r="BF16" s="607" t="str">
        <f t="shared" si="33"/>
        <v/>
      </c>
      <c r="BG16" s="607" t="str">
        <f t="shared" si="34"/>
        <v/>
      </c>
      <c r="BH16" s="414"/>
      <c r="BI16" s="621">
        <f t="shared" si="35"/>
        <v>9</v>
      </c>
      <c r="BJ16" s="622" t="str">
        <f t="shared" si="36"/>
        <v>S. Mounika</v>
      </c>
      <c r="BK16" s="362"/>
      <c r="BL16" s="607" t="str">
        <f t="shared" si="37"/>
        <v/>
      </c>
      <c r="BM16" s="362"/>
      <c r="BN16" s="607" t="str">
        <f t="shared" si="38"/>
        <v/>
      </c>
      <c r="BO16" s="362"/>
      <c r="BP16" s="607" t="str">
        <f t="shared" si="39"/>
        <v/>
      </c>
      <c r="BQ16" s="362"/>
      <c r="BR16" s="607" t="str">
        <f t="shared" si="40"/>
        <v/>
      </c>
      <c r="BS16" s="362"/>
      <c r="BT16" s="607" t="str">
        <f t="shared" si="41"/>
        <v/>
      </c>
      <c r="BU16" s="362"/>
      <c r="BV16" s="607" t="str">
        <f t="shared" si="42"/>
        <v/>
      </c>
      <c r="BW16" s="607" t="str">
        <f t="shared" si="43"/>
        <v/>
      </c>
      <c r="BX16" s="607" t="str">
        <f t="shared" si="44"/>
        <v/>
      </c>
      <c r="BY16" s="607" t="str">
        <f t="shared" si="45"/>
        <v/>
      </c>
      <c r="BZ16" s="444"/>
      <c r="CA16" s="418"/>
      <c r="CB16" s="623">
        <f t="shared" si="46"/>
        <v>9</v>
      </c>
      <c r="CC16" s="622" t="str">
        <f t="shared" si="47"/>
        <v>S. Mounika</v>
      </c>
      <c r="CD16" s="470"/>
      <c r="CE16" s="470"/>
      <c r="CF16" s="470"/>
      <c r="CG16" s="470"/>
      <c r="CH16" s="470"/>
      <c r="CI16" s="470"/>
      <c r="CJ16" s="470"/>
      <c r="CK16" s="470"/>
      <c r="CL16" s="470"/>
      <c r="CM16" s="470"/>
      <c r="CN16" s="470"/>
      <c r="CO16" s="470"/>
      <c r="CP16" s="470"/>
      <c r="CQ16" s="470"/>
      <c r="CR16" s="470"/>
      <c r="CS16" s="470"/>
      <c r="CT16" s="610" t="str">
        <f t="shared" si="48"/>
        <v/>
      </c>
      <c r="CU16" s="607" t="str">
        <f t="shared" si="49"/>
        <v/>
      </c>
      <c r="CV16" s="607" t="str">
        <f t="shared" si="50"/>
        <v/>
      </c>
      <c r="CW16" s="423"/>
      <c r="CX16" s="416"/>
      <c r="CY16" s="621">
        <f t="shared" si="51"/>
        <v>9</v>
      </c>
      <c r="CZ16" s="622" t="str">
        <f t="shared" si="52"/>
        <v>S. Mounika</v>
      </c>
      <c r="DA16" s="362"/>
      <c r="DB16" s="607" t="str">
        <f t="shared" si="53"/>
        <v/>
      </c>
      <c r="DC16" s="362"/>
      <c r="DD16" s="607" t="str">
        <f t="shared" si="54"/>
        <v/>
      </c>
      <c r="DE16" s="362"/>
      <c r="DF16" s="607" t="str">
        <f t="shared" si="55"/>
        <v/>
      </c>
      <c r="DG16" s="362"/>
      <c r="DH16" s="607" t="str">
        <f t="shared" si="56"/>
        <v/>
      </c>
      <c r="DI16" s="362"/>
      <c r="DJ16" s="607" t="str">
        <f t="shared" si="57"/>
        <v/>
      </c>
      <c r="DK16" s="362"/>
      <c r="DL16" s="607" t="str">
        <f t="shared" si="58"/>
        <v/>
      </c>
      <c r="DM16" s="607" t="str">
        <f t="shared" si="59"/>
        <v/>
      </c>
      <c r="DN16" s="607" t="str">
        <f t="shared" si="60"/>
        <v/>
      </c>
      <c r="DO16" s="607" t="str">
        <f t="shared" si="61"/>
        <v/>
      </c>
      <c r="DP16" s="442"/>
      <c r="DQ16" s="418"/>
      <c r="DR16" s="610">
        <f t="shared" si="62"/>
        <v>9</v>
      </c>
      <c r="DS16" s="624" t="str">
        <f t="shared" si="63"/>
        <v>S. Mounika</v>
      </c>
      <c r="DT16" s="607" t="str">
        <f t="shared" si="64"/>
        <v/>
      </c>
      <c r="DU16" s="607" t="str">
        <f t="shared" si="65"/>
        <v/>
      </c>
      <c r="DV16" s="607" t="str">
        <f t="shared" si="66"/>
        <v/>
      </c>
      <c r="DW16" s="607" t="str">
        <f t="shared" si="67"/>
        <v/>
      </c>
      <c r="DX16" s="607" t="str">
        <f t="shared" si="68"/>
        <v/>
      </c>
      <c r="DY16" s="607" t="str">
        <f t="shared" si="69"/>
        <v/>
      </c>
    </row>
    <row r="17" spans="1:129" ht="20.100000000000001" customHeight="1">
      <c r="A17" s="608">
        <f>'Student Profile'!A14</f>
        <v>10</v>
      </c>
      <c r="B17" s="608">
        <f>'Student Profile'!B14</f>
        <v>0</v>
      </c>
      <c r="C17" s="609" t="str">
        <f>IF('Student Profile'!C14="","",'Student Profile'!C14)</f>
        <v>S. Mounika</v>
      </c>
      <c r="D17" s="307"/>
      <c r="E17" s="607" t="str">
        <f t="shared" si="13"/>
        <v/>
      </c>
      <c r="F17" s="307"/>
      <c r="G17" s="607" t="str">
        <f t="shared" si="14"/>
        <v/>
      </c>
      <c r="H17" s="307"/>
      <c r="I17" s="607" t="str">
        <f t="shared" si="15"/>
        <v/>
      </c>
      <c r="J17" s="307"/>
      <c r="K17" s="607" t="str">
        <f t="shared" si="16"/>
        <v/>
      </c>
      <c r="L17" s="307"/>
      <c r="M17" s="607" t="str">
        <f t="shared" si="17"/>
        <v/>
      </c>
      <c r="N17" s="307"/>
      <c r="O17" s="607" t="str">
        <f t="shared" si="18"/>
        <v/>
      </c>
      <c r="P17" s="607" t="str">
        <f t="shared" si="19"/>
        <v/>
      </c>
      <c r="Q17" s="607" t="str">
        <f t="shared" si="20"/>
        <v/>
      </c>
      <c r="R17" s="607" t="str">
        <f t="shared" si="21"/>
        <v/>
      </c>
      <c r="S17" s="416"/>
      <c r="T17" s="436">
        <f>'Student Profile'!A14</f>
        <v>10</v>
      </c>
      <c r="U17" s="437" t="str">
        <f>IF('Student Profile'!C14="","",'Student Profile'!C14)</f>
        <v>S. Mounika</v>
      </c>
      <c r="V17" s="362"/>
      <c r="W17" s="362"/>
      <c r="X17" s="362"/>
      <c r="Y17" s="362"/>
      <c r="Z17" s="362"/>
      <c r="AA17" s="362"/>
      <c r="AB17" s="362"/>
      <c r="AC17" s="362"/>
      <c r="AD17" s="362"/>
      <c r="AE17" s="362"/>
      <c r="AF17" s="362"/>
      <c r="AG17" s="362"/>
      <c r="AH17" s="362"/>
      <c r="AI17" s="362"/>
      <c r="AJ17" s="362"/>
      <c r="AK17" s="362"/>
      <c r="AL17" s="610" t="str">
        <f t="shared" si="22"/>
        <v/>
      </c>
      <c r="AM17" s="607" t="str">
        <f t="shared" si="23"/>
        <v/>
      </c>
      <c r="AN17" s="607" t="str">
        <f t="shared" si="24"/>
        <v/>
      </c>
      <c r="AO17" s="419"/>
      <c r="AP17" s="439">
        <f>'Student Profile'!A14</f>
        <v>10</v>
      </c>
      <c r="AQ17" s="436">
        <f t="shared" si="25"/>
        <v>10</v>
      </c>
      <c r="AR17" s="437" t="str">
        <f t="shared" si="1"/>
        <v>S. Mounika</v>
      </c>
      <c r="AS17" s="362"/>
      <c r="AT17" s="607" t="str">
        <f t="shared" si="26"/>
        <v/>
      </c>
      <c r="AU17" s="362"/>
      <c r="AV17" s="607" t="str">
        <f t="shared" si="27"/>
        <v/>
      </c>
      <c r="AW17" s="362"/>
      <c r="AX17" s="607" t="str">
        <f t="shared" si="28"/>
        <v/>
      </c>
      <c r="AY17" s="362"/>
      <c r="AZ17" s="607" t="str">
        <f t="shared" si="29"/>
        <v/>
      </c>
      <c r="BA17" s="362"/>
      <c r="BB17" s="607" t="str">
        <f t="shared" si="30"/>
        <v/>
      </c>
      <c r="BC17" s="362"/>
      <c r="BD17" s="607" t="str">
        <f t="shared" si="31"/>
        <v/>
      </c>
      <c r="BE17" s="607" t="str">
        <f t="shared" si="32"/>
        <v/>
      </c>
      <c r="BF17" s="607" t="str">
        <f t="shared" si="33"/>
        <v/>
      </c>
      <c r="BG17" s="607" t="str">
        <f t="shared" si="34"/>
        <v/>
      </c>
      <c r="BH17" s="414"/>
      <c r="BI17" s="621">
        <f t="shared" si="35"/>
        <v>10</v>
      </c>
      <c r="BJ17" s="622" t="str">
        <f t="shared" si="36"/>
        <v>S. Mounika</v>
      </c>
      <c r="BK17" s="362"/>
      <c r="BL17" s="607" t="str">
        <f t="shared" si="37"/>
        <v/>
      </c>
      <c r="BM17" s="362"/>
      <c r="BN17" s="607" t="str">
        <f t="shared" si="38"/>
        <v/>
      </c>
      <c r="BO17" s="362"/>
      <c r="BP17" s="607" t="str">
        <f t="shared" si="39"/>
        <v/>
      </c>
      <c r="BQ17" s="362"/>
      <c r="BR17" s="607" t="str">
        <f t="shared" si="40"/>
        <v/>
      </c>
      <c r="BS17" s="362"/>
      <c r="BT17" s="607" t="str">
        <f t="shared" si="41"/>
        <v/>
      </c>
      <c r="BU17" s="362"/>
      <c r="BV17" s="607" t="str">
        <f t="shared" si="42"/>
        <v/>
      </c>
      <c r="BW17" s="607" t="str">
        <f t="shared" si="43"/>
        <v/>
      </c>
      <c r="BX17" s="607" t="str">
        <f t="shared" si="44"/>
        <v/>
      </c>
      <c r="BY17" s="607" t="str">
        <f t="shared" si="45"/>
        <v/>
      </c>
      <c r="BZ17" s="444"/>
      <c r="CA17" s="418"/>
      <c r="CB17" s="623">
        <f t="shared" si="46"/>
        <v>10</v>
      </c>
      <c r="CC17" s="622" t="str">
        <f t="shared" si="47"/>
        <v>S. Mounika</v>
      </c>
      <c r="CD17" s="470"/>
      <c r="CE17" s="470"/>
      <c r="CF17" s="470"/>
      <c r="CG17" s="470"/>
      <c r="CH17" s="470"/>
      <c r="CI17" s="470"/>
      <c r="CJ17" s="470"/>
      <c r="CK17" s="470"/>
      <c r="CL17" s="470"/>
      <c r="CM17" s="470"/>
      <c r="CN17" s="470"/>
      <c r="CO17" s="470"/>
      <c r="CP17" s="470"/>
      <c r="CQ17" s="470"/>
      <c r="CR17" s="470"/>
      <c r="CS17" s="470"/>
      <c r="CT17" s="610" t="str">
        <f t="shared" si="48"/>
        <v/>
      </c>
      <c r="CU17" s="607" t="str">
        <f t="shared" si="49"/>
        <v/>
      </c>
      <c r="CV17" s="607" t="str">
        <f t="shared" si="50"/>
        <v/>
      </c>
      <c r="CW17" s="423"/>
      <c r="CX17" s="416"/>
      <c r="CY17" s="621">
        <f t="shared" si="51"/>
        <v>10</v>
      </c>
      <c r="CZ17" s="622" t="str">
        <f t="shared" si="52"/>
        <v>S. Mounika</v>
      </c>
      <c r="DA17" s="362"/>
      <c r="DB17" s="607" t="str">
        <f t="shared" si="53"/>
        <v/>
      </c>
      <c r="DC17" s="362"/>
      <c r="DD17" s="607" t="str">
        <f t="shared" si="54"/>
        <v/>
      </c>
      <c r="DE17" s="362"/>
      <c r="DF17" s="607" t="str">
        <f t="shared" si="55"/>
        <v/>
      </c>
      <c r="DG17" s="362"/>
      <c r="DH17" s="607" t="str">
        <f t="shared" si="56"/>
        <v/>
      </c>
      <c r="DI17" s="362"/>
      <c r="DJ17" s="607" t="str">
        <f t="shared" si="57"/>
        <v/>
      </c>
      <c r="DK17" s="362"/>
      <c r="DL17" s="607" t="str">
        <f t="shared" si="58"/>
        <v/>
      </c>
      <c r="DM17" s="607" t="str">
        <f t="shared" si="59"/>
        <v/>
      </c>
      <c r="DN17" s="607" t="str">
        <f t="shared" si="60"/>
        <v/>
      </c>
      <c r="DO17" s="607" t="str">
        <f t="shared" si="61"/>
        <v/>
      </c>
      <c r="DP17" s="442"/>
      <c r="DQ17" s="418"/>
      <c r="DR17" s="610">
        <f t="shared" si="62"/>
        <v>10</v>
      </c>
      <c r="DS17" s="624" t="str">
        <f t="shared" si="63"/>
        <v>S. Mounika</v>
      </c>
      <c r="DT17" s="607" t="str">
        <f t="shared" si="64"/>
        <v/>
      </c>
      <c r="DU17" s="607" t="str">
        <f t="shared" si="65"/>
        <v/>
      </c>
      <c r="DV17" s="607" t="str">
        <f t="shared" si="66"/>
        <v/>
      </c>
      <c r="DW17" s="607" t="str">
        <f t="shared" si="67"/>
        <v/>
      </c>
      <c r="DX17" s="607" t="str">
        <f t="shared" si="68"/>
        <v/>
      </c>
      <c r="DY17" s="607" t="str">
        <f t="shared" si="69"/>
        <v/>
      </c>
    </row>
    <row r="18" spans="1:129" ht="20.100000000000001" customHeight="1">
      <c r="A18" s="608">
        <f>'Student Profile'!A15</f>
        <v>11</v>
      </c>
      <c r="B18" s="608">
        <f>'Student Profile'!B15</f>
        <v>0</v>
      </c>
      <c r="C18" s="609" t="str">
        <f>IF('Student Profile'!C15="","",'Student Profile'!C15)</f>
        <v>S. Mounika</v>
      </c>
      <c r="D18" s="307"/>
      <c r="E18" s="607" t="str">
        <f t="shared" si="13"/>
        <v/>
      </c>
      <c r="F18" s="307"/>
      <c r="G18" s="607" t="str">
        <f t="shared" si="14"/>
        <v/>
      </c>
      <c r="H18" s="307"/>
      <c r="I18" s="607" t="str">
        <f t="shared" si="15"/>
        <v/>
      </c>
      <c r="J18" s="307"/>
      <c r="K18" s="607" t="str">
        <f t="shared" si="16"/>
        <v/>
      </c>
      <c r="L18" s="307"/>
      <c r="M18" s="607" t="str">
        <f t="shared" si="17"/>
        <v/>
      </c>
      <c r="N18" s="307"/>
      <c r="O18" s="607" t="str">
        <f t="shared" si="18"/>
        <v/>
      </c>
      <c r="P18" s="607" t="str">
        <f t="shared" si="19"/>
        <v/>
      </c>
      <c r="Q18" s="607" t="str">
        <f t="shared" si="20"/>
        <v/>
      </c>
      <c r="R18" s="607" t="str">
        <f t="shared" si="21"/>
        <v/>
      </c>
      <c r="S18" s="416"/>
      <c r="T18" s="436">
        <f>'Student Profile'!A15</f>
        <v>11</v>
      </c>
      <c r="U18" s="437" t="str">
        <f>IF('Student Profile'!C15="","",'Student Profile'!C15)</f>
        <v>S. Mounika</v>
      </c>
      <c r="V18" s="362"/>
      <c r="W18" s="362"/>
      <c r="X18" s="362"/>
      <c r="Y18" s="362"/>
      <c r="Z18" s="362"/>
      <c r="AA18" s="362"/>
      <c r="AB18" s="362"/>
      <c r="AC18" s="362"/>
      <c r="AD18" s="362"/>
      <c r="AE18" s="362"/>
      <c r="AF18" s="362"/>
      <c r="AG18" s="362"/>
      <c r="AH18" s="362"/>
      <c r="AI18" s="362"/>
      <c r="AJ18" s="362"/>
      <c r="AK18" s="362"/>
      <c r="AL18" s="610" t="str">
        <f t="shared" si="22"/>
        <v/>
      </c>
      <c r="AM18" s="607" t="str">
        <f t="shared" si="23"/>
        <v/>
      </c>
      <c r="AN18" s="607" t="str">
        <f t="shared" si="24"/>
        <v/>
      </c>
      <c r="AO18" s="419"/>
      <c r="AP18" s="439">
        <f>'Student Profile'!A15</f>
        <v>11</v>
      </c>
      <c r="AQ18" s="436">
        <f t="shared" si="25"/>
        <v>11</v>
      </c>
      <c r="AR18" s="437" t="str">
        <f t="shared" si="1"/>
        <v>S. Mounika</v>
      </c>
      <c r="AS18" s="362"/>
      <c r="AT18" s="607" t="str">
        <f t="shared" si="26"/>
        <v/>
      </c>
      <c r="AU18" s="362"/>
      <c r="AV18" s="607" t="str">
        <f t="shared" si="27"/>
        <v/>
      </c>
      <c r="AW18" s="362"/>
      <c r="AX18" s="607" t="str">
        <f t="shared" si="28"/>
        <v/>
      </c>
      <c r="AY18" s="362"/>
      <c r="AZ18" s="607" t="str">
        <f t="shared" si="29"/>
        <v/>
      </c>
      <c r="BA18" s="362"/>
      <c r="BB18" s="607" t="str">
        <f t="shared" si="30"/>
        <v/>
      </c>
      <c r="BC18" s="362"/>
      <c r="BD18" s="607" t="str">
        <f t="shared" si="31"/>
        <v/>
      </c>
      <c r="BE18" s="607" t="str">
        <f t="shared" si="32"/>
        <v/>
      </c>
      <c r="BF18" s="607" t="str">
        <f t="shared" si="33"/>
        <v/>
      </c>
      <c r="BG18" s="607" t="str">
        <f t="shared" si="34"/>
        <v/>
      </c>
      <c r="BH18" s="414"/>
      <c r="BI18" s="621">
        <f t="shared" si="35"/>
        <v>11</v>
      </c>
      <c r="BJ18" s="622" t="str">
        <f t="shared" si="36"/>
        <v>S. Mounika</v>
      </c>
      <c r="BK18" s="362"/>
      <c r="BL18" s="607" t="str">
        <f t="shared" si="37"/>
        <v/>
      </c>
      <c r="BM18" s="362"/>
      <c r="BN18" s="607" t="str">
        <f t="shared" si="38"/>
        <v/>
      </c>
      <c r="BO18" s="362"/>
      <c r="BP18" s="607" t="str">
        <f t="shared" si="39"/>
        <v/>
      </c>
      <c r="BQ18" s="362"/>
      <c r="BR18" s="607" t="str">
        <f t="shared" si="40"/>
        <v/>
      </c>
      <c r="BS18" s="362"/>
      <c r="BT18" s="607" t="str">
        <f t="shared" si="41"/>
        <v/>
      </c>
      <c r="BU18" s="362"/>
      <c r="BV18" s="607" t="str">
        <f t="shared" si="42"/>
        <v/>
      </c>
      <c r="BW18" s="607" t="str">
        <f t="shared" si="43"/>
        <v/>
      </c>
      <c r="BX18" s="607" t="str">
        <f t="shared" si="44"/>
        <v/>
      </c>
      <c r="BY18" s="607" t="str">
        <f t="shared" si="45"/>
        <v/>
      </c>
      <c r="BZ18" s="444"/>
      <c r="CA18" s="418"/>
      <c r="CB18" s="623">
        <f t="shared" si="46"/>
        <v>11</v>
      </c>
      <c r="CC18" s="622" t="str">
        <f t="shared" si="47"/>
        <v>S. Mounika</v>
      </c>
      <c r="CD18" s="470"/>
      <c r="CE18" s="470"/>
      <c r="CF18" s="470"/>
      <c r="CG18" s="470"/>
      <c r="CH18" s="470"/>
      <c r="CI18" s="470"/>
      <c r="CJ18" s="470"/>
      <c r="CK18" s="470"/>
      <c r="CL18" s="470"/>
      <c r="CM18" s="470"/>
      <c r="CN18" s="470"/>
      <c r="CO18" s="470"/>
      <c r="CP18" s="470"/>
      <c r="CQ18" s="470"/>
      <c r="CR18" s="470"/>
      <c r="CS18" s="470"/>
      <c r="CT18" s="610" t="str">
        <f t="shared" si="48"/>
        <v/>
      </c>
      <c r="CU18" s="607" t="str">
        <f t="shared" si="49"/>
        <v/>
      </c>
      <c r="CV18" s="607" t="str">
        <f t="shared" si="50"/>
        <v/>
      </c>
      <c r="CW18" s="423"/>
      <c r="CX18" s="416"/>
      <c r="CY18" s="621">
        <f t="shared" si="51"/>
        <v>11</v>
      </c>
      <c r="CZ18" s="622" t="str">
        <f t="shared" si="52"/>
        <v>S. Mounika</v>
      </c>
      <c r="DA18" s="362"/>
      <c r="DB18" s="607" t="str">
        <f t="shared" si="53"/>
        <v/>
      </c>
      <c r="DC18" s="362"/>
      <c r="DD18" s="607" t="str">
        <f t="shared" si="54"/>
        <v/>
      </c>
      <c r="DE18" s="362"/>
      <c r="DF18" s="607" t="str">
        <f t="shared" si="55"/>
        <v/>
      </c>
      <c r="DG18" s="362"/>
      <c r="DH18" s="607" t="str">
        <f t="shared" si="56"/>
        <v/>
      </c>
      <c r="DI18" s="362"/>
      <c r="DJ18" s="607" t="str">
        <f t="shared" si="57"/>
        <v/>
      </c>
      <c r="DK18" s="362"/>
      <c r="DL18" s="607" t="str">
        <f t="shared" si="58"/>
        <v/>
      </c>
      <c r="DM18" s="607" t="str">
        <f t="shared" si="59"/>
        <v/>
      </c>
      <c r="DN18" s="607" t="str">
        <f t="shared" si="60"/>
        <v/>
      </c>
      <c r="DO18" s="607" t="str">
        <f t="shared" si="61"/>
        <v/>
      </c>
      <c r="DP18" s="442"/>
      <c r="DQ18" s="418"/>
      <c r="DR18" s="610">
        <f t="shared" si="62"/>
        <v>11</v>
      </c>
      <c r="DS18" s="624" t="str">
        <f t="shared" si="63"/>
        <v>S. Mounika</v>
      </c>
      <c r="DT18" s="607" t="str">
        <f t="shared" si="64"/>
        <v/>
      </c>
      <c r="DU18" s="607" t="str">
        <f t="shared" si="65"/>
        <v/>
      </c>
      <c r="DV18" s="607" t="str">
        <f t="shared" si="66"/>
        <v/>
      </c>
      <c r="DW18" s="607" t="str">
        <f t="shared" si="67"/>
        <v/>
      </c>
      <c r="DX18" s="607" t="str">
        <f t="shared" si="68"/>
        <v/>
      </c>
      <c r="DY18" s="607" t="str">
        <f t="shared" si="69"/>
        <v/>
      </c>
    </row>
    <row r="19" spans="1:129" ht="20.100000000000001" customHeight="1">
      <c r="A19" s="608">
        <f>'Student Profile'!A16</f>
        <v>12</v>
      </c>
      <c r="B19" s="608">
        <f>'Student Profile'!B16</f>
        <v>0</v>
      </c>
      <c r="C19" s="609" t="str">
        <f>IF('Student Profile'!C16="","",'Student Profile'!C16)</f>
        <v>S. Mounika</v>
      </c>
      <c r="D19" s="307"/>
      <c r="E19" s="607" t="str">
        <f t="shared" si="13"/>
        <v/>
      </c>
      <c r="F19" s="307"/>
      <c r="G19" s="607" t="str">
        <f t="shared" si="14"/>
        <v/>
      </c>
      <c r="H19" s="307"/>
      <c r="I19" s="607" t="str">
        <f t="shared" si="15"/>
        <v/>
      </c>
      <c r="J19" s="307"/>
      <c r="K19" s="607" t="str">
        <f t="shared" si="16"/>
        <v/>
      </c>
      <c r="L19" s="307"/>
      <c r="M19" s="607" t="str">
        <f t="shared" si="17"/>
        <v/>
      </c>
      <c r="N19" s="307"/>
      <c r="O19" s="607" t="str">
        <f t="shared" si="18"/>
        <v/>
      </c>
      <c r="P19" s="607" t="str">
        <f t="shared" si="19"/>
        <v/>
      </c>
      <c r="Q19" s="607" t="str">
        <f t="shared" si="20"/>
        <v/>
      </c>
      <c r="R19" s="607" t="str">
        <f t="shared" si="21"/>
        <v/>
      </c>
      <c r="S19" s="416"/>
      <c r="T19" s="436">
        <f>'Student Profile'!A16</f>
        <v>12</v>
      </c>
      <c r="U19" s="437" t="str">
        <f>IF('Student Profile'!C16="","",'Student Profile'!C16)</f>
        <v>S. Mounika</v>
      </c>
      <c r="V19" s="362"/>
      <c r="W19" s="362"/>
      <c r="X19" s="362"/>
      <c r="Y19" s="362"/>
      <c r="Z19" s="362"/>
      <c r="AA19" s="362"/>
      <c r="AB19" s="362"/>
      <c r="AC19" s="362"/>
      <c r="AD19" s="362"/>
      <c r="AE19" s="362"/>
      <c r="AF19" s="362"/>
      <c r="AG19" s="362"/>
      <c r="AH19" s="362"/>
      <c r="AI19" s="362"/>
      <c r="AJ19" s="362"/>
      <c r="AK19" s="362"/>
      <c r="AL19" s="610" t="str">
        <f t="shared" si="22"/>
        <v/>
      </c>
      <c r="AM19" s="607" t="str">
        <f t="shared" si="23"/>
        <v/>
      </c>
      <c r="AN19" s="607" t="str">
        <f t="shared" si="24"/>
        <v/>
      </c>
      <c r="AO19" s="419"/>
      <c r="AP19" s="439">
        <f>'Student Profile'!A16</f>
        <v>12</v>
      </c>
      <c r="AQ19" s="436">
        <f t="shared" si="25"/>
        <v>12</v>
      </c>
      <c r="AR19" s="437" t="str">
        <f t="shared" si="1"/>
        <v>S. Mounika</v>
      </c>
      <c r="AS19" s="362"/>
      <c r="AT19" s="607" t="str">
        <f t="shared" si="26"/>
        <v/>
      </c>
      <c r="AU19" s="362"/>
      <c r="AV19" s="607" t="str">
        <f t="shared" si="27"/>
        <v/>
      </c>
      <c r="AW19" s="362"/>
      <c r="AX19" s="607" t="str">
        <f t="shared" si="28"/>
        <v/>
      </c>
      <c r="AY19" s="362"/>
      <c r="AZ19" s="607" t="str">
        <f t="shared" si="29"/>
        <v/>
      </c>
      <c r="BA19" s="362"/>
      <c r="BB19" s="607" t="str">
        <f t="shared" si="30"/>
        <v/>
      </c>
      <c r="BC19" s="362"/>
      <c r="BD19" s="607" t="str">
        <f t="shared" si="31"/>
        <v/>
      </c>
      <c r="BE19" s="607" t="str">
        <f t="shared" si="32"/>
        <v/>
      </c>
      <c r="BF19" s="607" t="str">
        <f t="shared" si="33"/>
        <v/>
      </c>
      <c r="BG19" s="607" t="str">
        <f t="shared" si="34"/>
        <v/>
      </c>
      <c r="BH19" s="414"/>
      <c r="BI19" s="621">
        <f t="shared" si="35"/>
        <v>12</v>
      </c>
      <c r="BJ19" s="622" t="str">
        <f t="shared" si="36"/>
        <v>S. Mounika</v>
      </c>
      <c r="BK19" s="362"/>
      <c r="BL19" s="607" t="str">
        <f t="shared" si="37"/>
        <v/>
      </c>
      <c r="BM19" s="362"/>
      <c r="BN19" s="607" t="str">
        <f t="shared" si="38"/>
        <v/>
      </c>
      <c r="BO19" s="362"/>
      <c r="BP19" s="607" t="str">
        <f t="shared" si="39"/>
        <v/>
      </c>
      <c r="BQ19" s="362"/>
      <c r="BR19" s="607" t="str">
        <f t="shared" si="40"/>
        <v/>
      </c>
      <c r="BS19" s="362"/>
      <c r="BT19" s="607" t="str">
        <f t="shared" si="41"/>
        <v/>
      </c>
      <c r="BU19" s="362"/>
      <c r="BV19" s="607" t="str">
        <f t="shared" si="42"/>
        <v/>
      </c>
      <c r="BW19" s="607" t="str">
        <f t="shared" si="43"/>
        <v/>
      </c>
      <c r="BX19" s="607" t="str">
        <f t="shared" si="44"/>
        <v/>
      </c>
      <c r="BY19" s="607" t="str">
        <f t="shared" si="45"/>
        <v/>
      </c>
      <c r="BZ19" s="444"/>
      <c r="CA19" s="418"/>
      <c r="CB19" s="623">
        <f t="shared" si="46"/>
        <v>12</v>
      </c>
      <c r="CC19" s="622" t="str">
        <f t="shared" si="47"/>
        <v>S. Mounika</v>
      </c>
      <c r="CD19" s="470"/>
      <c r="CE19" s="470"/>
      <c r="CF19" s="470"/>
      <c r="CG19" s="470"/>
      <c r="CH19" s="470"/>
      <c r="CI19" s="470"/>
      <c r="CJ19" s="470"/>
      <c r="CK19" s="470"/>
      <c r="CL19" s="470"/>
      <c r="CM19" s="470"/>
      <c r="CN19" s="470"/>
      <c r="CO19" s="470"/>
      <c r="CP19" s="470"/>
      <c r="CQ19" s="470"/>
      <c r="CR19" s="470"/>
      <c r="CS19" s="470"/>
      <c r="CT19" s="610" t="str">
        <f t="shared" si="48"/>
        <v/>
      </c>
      <c r="CU19" s="607" t="str">
        <f t="shared" si="49"/>
        <v/>
      </c>
      <c r="CV19" s="607" t="str">
        <f t="shared" si="50"/>
        <v/>
      </c>
      <c r="CW19" s="423"/>
      <c r="CX19" s="416"/>
      <c r="CY19" s="621">
        <f t="shared" si="51"/>
        <v>12</v>
      </c>
      <c r="CZ19" s="622" t="str">
        <f t="shared" si="52"/>
        <v>S. Mounika</v>
      </c>
      <c r="DA19" s="362"/>
      <c r="DB19" s="607" t="str">
        <f t="shared" si="53"/>
        <v/>
      </c>
      <c r="DC19" s="362"/>
      <c r="DD19" s="607" t="str">
        <f t="shared" si="54"/>
        <v/>
      </c>
      <c r="DE19" s="362"/>
      <c r="DF19" s="607" t="str">
        <f t="shared" si="55"/>
        <v/>
      </c>
      <c r="DG19" s="362"/>
      <c r="DH19" s="607" t="str">
        <f t="shared" si="56"/>
        <v/>
      </c>
      <c r="DI19" s="362"/>
      <c r="DJ19" s="607" t="str">
        <f t="shared" si="57"/>
        <v/>
      </c>
      <c r="DK19" s="362"/>
      <c r="DL19" s="607" t="str">
        <f t="shared" si="58"/>
        <v/>
      </c>
      <c r="DM19" s="607" t="str">
        <f t="shared" si="59"/>
        <v/>
      </c>
      <c r="DN19" s="607" t="str">
        <f t="shared" si="60"/>
        <v/>
      </c>
      <c r="DO19" s="607" t="str">
        <f t="shared" si="61"/>
        <v/>
      </c>
      <c r="DP19" s="442"/>
      <c r="DQ19" s="418"/>
      <c r="DR19" s="610">
        <f t="shared" si="62"/>
        <v>12</v>
      </c>
      <c r="DS19" s="624" t="str">
        <f t="shared" si="63"/>
        <v>S. Mounika</v>
      </c>
      <c r="DT19" s="607" t="str">
        <f t="shared" si="64"/>
        <v/>
      </c>
      <c r="DU19" s="607" t="str">
        <f t="shared" si="65"/>
        <v/>
      </c>
      <c r="DV19" s="607" t="str">
        <f t="shared" si="66"/>
        <v/>
      </c>
      <c r="DW19" s="607" t="str">
        <f t="shared" si="67"/>
        <v/>
      </c>
      <c r="DX19" s="607" t="str">
        <f t="shared" si="68"/>
        <v/>
      </c>
      <c r="DY19" s="607" t="str">
        <f t="shared" si="69"/>
        <v/>
      </c>
    </row>
    <row r="20" spans="1:129" ht="20.100000000000001" customHeight="1">
      <c r="A20" s="608">
        <f>'Student Profile'!A17</f>
        <v>13</v>
      </c>
      <c r="B20" s="608">
        <f>'Student Profile'!B17</f>
        <v>0</v>
      </c>
      <c r="C20" s="609" t="str">
        <f>IF('Student Profile'!C17="","",'Student Profile'!C17)</f>
        <v>S. Mounika</v>
      </c>
      <c r="D20" s="307"/>
      <c r="E20" s="607" t="str">
        <f t="shared" si="13"/>
        <v/>
      </c>
      <c r="F20" s="307"/>
      <c r="G20" s="607" t="str">
        <f t="shared" si="14"/>
        <v/>
      </c>
      <c r="H20" s="307"/>
      <c r="I20" s="607" t="str">
        <f t="shared" si="15"/>
        <v/>
      </c>
      <c r="J20" s="307"/>
      <c r="K20" s="607" t="str">
        <f t="shared" si="16"/>
        <v/>
      </c>
      <c r="L20" s="307"/>
      <c r="M20" s="607" t="str">
        <f t="shared" si="17"/>
        <v/>
      </c>
      <c r="N20" s="307"/>
      <c r="O20" s="607" t="str">
        <f t="shared" si="18"/>
        <v/>
      </c>
      <c r="P20" s="607" t="str">
        <f t="shared" si="19"/>
        <v/>
      </c>
      <c r="Q20" s="607" t="str">
        <f t="shared" si="20"/>
        <v/>
      </c>
      <c r="R20" s="607" t="str">
        <f t="shared" si="21"/>
        <v/>
      </c>
      <c r="S20" s="416"/>
      <c r="T20" s="436">
        <f>'Student Profile'!A17</f>
        <v>13</v>
      </c>
      <c r="U20" s="437" t="str">
        <f>IF('Student Profile'!C17="","",'Student Profile'!C17)</f>
        <v>S. Mounika</v>
      </c>
      <c r="V20" s="362"/>
      <c r="W20" s="362"/>
      <c r="X20" s="362"/>
      <c r="Y20" s="362"/>
      <c r="Z20" s="362"/>
      <c r="AA20" s="362"/>
      <c r="AB20" s="362"/>
      <c r="AC20" s="362"/>
      <c r="AD20" s="362"/>
      <c r="AE20" s="362"/>
      <c r="AF20" s="362"/>
      <c r="AG20" s="362"/>
      <c r="AH20" s="362"/>
      <c r="AI20" s="362"/>
      <c r="AJ20" s="362"/>
      <c r="AK20" s="362"/>
      <c r="AL20" s="610" t="str">
        <f t="shared" si="22"/>
        <v/>
      </c>
      <c r="AM20" s="607" t="str">
        <f t="shared" si="23"/>
        <v/>
      </c>
      <c r="AN20" s="607" t="str">
        <f t="shared" si="24"/>
        <v/>
      </c>
      <c r="AO20" s="419"/>
      <c r="AP20" s="439">
        <f>'Student Profile'!A17</f>
        <v>13</v>
      </c>
      <c r="AQ20" s="436">
        <f t="shared" si="25"/>
        <v>13</v>
      </c>
      <c r="AR20" s="437" t="str">
        <f t="shared" si="1"/>
        <v>S. Mounika</v>
      </c>
      <c r="AS20" s="362"/>
      <c r="AT20" s="607" t="str">
        <f t="shared" si="26"/>
        <v/>
      </c>
      <c r="AU20" s="362"/>
      <c r="AV20" s="607" t="str">
        <f t="shared" si="27"/>
        <v/>
      </c>
      <c r="AW20" s="362"/>
      <c r="AX20" s="607" t="str">
        <f t="shared" si="28"/>
        <v/>
      </c>
      <c r="AY20" s="362"/>
      <c r="AZ20" s="607" t="str">
        <f t="shared" si="29"/>
        <v/>
      </c>
      <c r="BA20" s="362"/>
      <c r="BB20" s="607" t="str">
        <f t="shared" si="30"/>
        <v/>
      </c>
      <c r="BC20" s="362"/>
      <c r="BD20" s="607" t="str">
        <f t="shared" si="31"/>
        <v/>
      </c>
      <c r="BE20" s="607" t="str">
        <f t="shared" si="32"/>
        <v/>
      </c>
      <c r="BF20" s="607" t="str">
        <f t="shared" si="33"/>
        <v/>
      </c>
      <c r="BG20" s="607" t="str">
        <f t="shared" si="34"/>
        <v/>
      </c>
      <c r="BH20" s="414"/>
      <c r="BI20" s="621">
        <f t="shared" si="35"/>
        <v>13</v>
      </c>
      <c r="BJ20" s="622" t="str">
        <f t="shared" si="36"/>
        <v>S. Mounika</v>
      </c>
      <c r="BK20" s="362"/>
      <c r="BL20" s="607" t="str">
        <f t="shared" si="37"/>
        <v/>
      </c>
      <c r="BM20" s="362"/>
      <c r="BN20" s="607" t="str">
        <f t="shared" si="38"/>
        <v/>
      </c>
      <c r="BO20" s="362"/>
      <c r="BP20" s="607" t="str">
        <f t="shared" si="39"/>
        <v/>
      </c>
      <c r="BQ20" s="362"/>
      <c r="BR20" s="607" t="str">
        <f t="shared" si="40"/>
        <v/>
      </c>
      <c r="BS20" s="362"/>
      <c r="BT20" s="607" t="str">
        <f t="shared" si="41"/>
        <v/>
      </c>
      <c r="BU20" s="362"/>
      <c r="BV20" s="607" t="str">
        <f t="shared" si="42"/>
        <v/>
      </c>
      <c r="BW20" s="607" t="str">
        <f t="shared" si="43"/>
        <v/>
      </c>
      <c r="BX20" s="607" t="str">
        <f t="shared" si="44"/>
        <v/>
      </c>
      <c r="BY20" s="607" t="str">
        <f t="shared" si="45"/>
        <v/>
      </c>
      <c r="BZ20" s="444"/>
      <c r="CA20" s="418"/>
      <c r="CB20" s="623">
        <f t="shared" si="46"/>
        <v>13</v>
      </c>
      <c r="CC20" s="622" t="str">
        <f t="shared" si="47"/>
        <v>S. Mounika</v>
      </c>
      <c r="CD20" s="470"/>
      <c r="CE20" s="470"/>
      <c r="CF20" s="470"/>
      <c r="CG20" s="470"/>
      <c r="CH20" s="470"/>
      <c r="CI20" s="470"/>
      <c r="CJ20" s="470"/>
      <c r="CK20" s="470"/>
      <c r="CL20" s="470"/>
      <c r="CM20" s="470"/>
      <c r="CN20" s="470"/>
      <c r="CO20" s="470"/>
      <c r="CP20" s="470"/>
      <c r="CQ20" s="470"/>
      <c r="CR20" s="470"/>
      <c r="CS20" s="470"/>
      <c r="CT20" s="610" t="str">
        <f t="shared" si="48"/>
        <v/>
      </c>
      <c r="CU20" s="607" t="str">
        <f t="shared" si="49"/>
        <v/>
      </c>
      <c r="CV20" s="607" t="str">
        <f t="shared" si="50"/>
        <v/>
      </c>
      <c r="CW20" s="423"/>
      <c r="CX20" s="416"/>
      <c r="CY20" s="621">
        <f t="shared" si="51"/>
        <v>13</v>
      </c>
      <c r="CZ20" s="622" t="str">
        <f t="shared" si="52"/>
        <v>S. Mounika</v>
      </c>
      <c r="DA20" s="362"/>
      <c r="DB20" s="607" t="str">
        <f t="shared" si="53"/>
        <v/>
      </c>
      <c r="DC20" s="362"/>
      <c r="DD20" s="607" t="str">
        <f t="shared" si="54"/>
        <v/>
      </c>
      <c r="DE20" s="362"/>
      <c r="DF20" s="607" t="str">
        <f t="shared" si="55"/>
        <v/>
      </c>
      <c r="DG20" s="362"/>
      <c r="DH20" s="607" t="str">
        <f t="shared" si="56"/>
        <v/>
      </c>
      <c r="DI20" s="362"/>
      <c r="DJ20" s="607" t="str">
        <f t="shared" si="57"/>
        <v/>
      </c>
      <c r="DK20" s="362"/>
      <c r="DL20" s="607" t="str">
        <f t="shared" si="58"/>
        <v/>
      </c>
      <c r="DM20" s="607" t="str">
        <f t="shared" si="59"/>
        <v/>
      </c>
      <c r="DN20" s="607" t="str">
        <f t="shared" si="60"/>
        <v/>
      </c>
      <c r="DO20" s="607" t="str">
        <f t="shared" si="61"/>
        <v/>
      </c>
      <c r="DP20" s="442"/>
      <c r="DQ20" s="418"/>
      <c r="DR20" s="610">
        <f t="shared" si="62"/>
        <v>13</v>
      </c>
      <c r="DS20" s="624" t="str">
        <f t="shared" si="63"/>
        <v>S. Mounika</v>
      </c>
      <c r="DT20" s="607" t="str">
        <f t="shared" si="64"/>
        <v/>
      </c>
      <c r="DU20" s="607" t="str">
        <f t="shared" si="65"/>
        <v/>
      </c>
      <c r="DV20" s="607" t="str">
        <f t="shared" si="66"/>
        <v/>
      </c>
      <c r="DW20" s="607" t="str">
        <f t="shared" si="67"/>
        <v/>
      </c>
      <c r="DX20" s="607" t="str">
        <f t="shared" si="68"/>
        <v/>
      </c>
      <c r="DY20" s="607" t="str">
        <f t="shared" si="69"/>
        <v/>
      </c>
    </row>
    <row r="21" spans="1:129" ht="20.100000000000001" customHeight="1">
      <c r="A21" s="608">
        <f>'Student Profile'!A18</f>
        <v>14</v>
      </c>
      <c r="B21" s="608">
        <f>'Student Profile'!B18</f>
        <v>0</v>
      </c>
      <c r="C21" s="609" t="str">
        <f>IF('Student Profile'!C18="","",'Student Profile'!C18)</f>
        <v>S. Mounika</v>
      </c>
      <c r="D21" s="307"/>
      <c r="E21" s="607" t="str">
        <f t="shared" si="13"/>
        <v/>
      </c>
      <c r="F21" s="307"/>
      <c r="G21" s="607" t="str">
        <f t="shared" si="14"/>
        <v/>
      </c>
      <c r="H21" s="307"/>
      <c r="I21" s="607" t="str">
        <f t="shared" si="15"/>
        <v/>
      </c>
      <c r="J21" s="307"/>
      <c r="K21" s="607" t="str">
        <f t="shared" si="16"/>
        <v/>
      </c>
      <c r="L21" s="307"/>
      <c r="M21" s="607" t="str">
        <f t="shared" si="17"/>
        <v/>
      </c>
      <c r="N21" s="307"/>
      <c r="O21" s="607" t="str">
        <f t="shared" si="18"/>
        <v/>
      </c>
      <c r="P21" s="607" t="str">
        <f t="shared" si="19"/>
        <v/>
      </c>
      <c r="Q21" s="607" t="str">
        <f t="shared" si="20"/>
        <v/>
      </c>
      <c r="R21" s="607" t="str">
        <f t="shared" si="21"/>
        <v/>
      </c>
      <c r="S21" s="416"/>
      <c r="T21" s="436">
        <f>'Student Profile'!A18</f>
        <v>14</v>
      </c>
      <c r="U21" s="437" t="str">
        <f>IF('Student Profile'!C18="","",'Student Profile'!C18)</f>
        <v>S. Mounika</v>
      </c>
      <c r="V21" s="362"/>
      <c r="W21" s="362"/>
      <c r="X21" s="362"/>
      <c r="Y21" s="362"/>
      <c r="Z21" s="362"/>
      <c r="AA21" s="362"/>
      <c r="AB21" s="362"/>
      <c r="AC21" s="362"/>
      <c r="AD21" s="362"/>
      <c r="AE21" s="362"/>
      <c r="AF21" s="362"/>
      <c r="AG21" s="362"/>
      <c r="AH21" s="362"/>
      <c r="AI21" s="362"/>
      <c r="AJ21" s="362"/>
      <c r="AK21" s="362"/>
      <c r="AL21" s="610" t="str">
        <f t="shared" si="22"/>
        <v/>
      </c>
      <c r="AM21" s="607" t="str">
        <f t="shared" si="23"/>
        <v/>
      </c>
      <c r="AN21" s="607" t="str">
        <f t="shared" si="24"/>
        <v/>
      </c>
      <c r="AO21" s="419"/>
      <c r="AP21" s="439">
        <f>'Student Profile'!A18</f>
        <v>14</v>
      </c>
      <c r="AQ21" s="436">
        <f t="shared" si="25"/>
        <v>14</v>
      </c>
      <c r="AR21" s="437" t="str">
        <f t="shared" si="1"/>
        <v>S. Mounika</v>
      </c>
      <c r="AS21" s="362"/>
      <c r="AT21" s="607" t="str">
        <f t="shared" si="26"/>
        <v/>
      </c>
      <c r="AU21" s="362"/>
      <c r="AV21" s="607" t="str">
        <f t="shared" si="27"/>
        <v/>
      </c>
      <c r="AW21" s="362"/>
      <c r="AX21" s="607" t="str">
        <f t="shared" si="28"/>
        <v/>
      </c>
      <c r="AY21" s="362"/>
      <c r="AZ21" s="607" t="str">
        <f t="shared" si="29"/>
        <v/>
      </c>
      <c r="BA21" s="362"/>
      <c r="BB21" s="607" t="str">
        <f t="shared" si="30"/>
        <v/>
      </c>
      <c r="BC21" s="362"/>
      <c r="BD21" s="607" t="str">
        <f t="shared" si="31"/>
        <v/>
      </c>
      <c r="BE21" s="607" t="str">
        <f t="shared" si="32"/>
        <v/>
      </c>
      <c r="BF21" s="607" t="str">
        <f t="shared" si="33"/>
        <v/>
      </c>
      <c r="BG21" s="607" t="str">
        <f t="shared" si="34"/>
        <v/>
      </c>
      <c r="BH21" s="414"/>
      <c r="BI21" s="621">
        <f t="shared" si="35"/>
        <v>14</v>
      </c>
      <c r="BJ21" s="622" t="str">
        <f t="shared" si="36"/>
        <v>S. Mounika</v>
      </c>
      <c r="BK21" s="362"/>
      <c r="BL21" s="607" t="str">
        <f t="shared" si="37"/>
        <v/>
      </c>
      <c r="BM21" s="362"/>
      <c r="BN21" s="607" t="str">
        <f t="shared" si="38"/>
        <v/>
      </c>
      <c r="BO21" s="362"/>
      <c r="BP21" s="607" t="str">
        <f t="shared" si="39"/>
        <v/>
      </c>
      <c r="BQ21" s="362"/>
      <c r="BR21" s="607" t="str">
        <f t="shared" si="40"/>
        <v/>
      </c>
      <c r="BS21" s="362"/>
      <c r="BT21" s="607" t="str">
        <f t="shared" si="41"/>
        <v/>
      </c>
      <c r="BU21" s="362"/>
      <c r="BV21" s="607" t="str">
        <f t="shared" si="42"/>
        <v/>
      </c>
      <c r="BW21" s="607" t="str">
        <f t="shared" si="43"/>
        <v/>
      </c>
      <c r="BX21" s="607" t="str">
        <f t="shared" si="44"/>
        <v/>
      </c>
      <c r="BY21" s="607" t="str">
        <f t="shared" si="45"/>
        <v/>
      </c>
      <c r="BZ21" s="444"/>
      <c r="CA21" s="418"/>
      <c r="CB21" s="623">
        <f t="shared" si="46"/>
        <v>14</v>
      </c>
      <c r="CC21" s="622" t="str">
        <f t="shared" si="47"/>
        <v>S. Mounika</v>
      </c>
      <c r="CD21" s="470"/>
      <c r="CE21" s="470"/>
      <c r="CF21" s="470"/>
      <c r="CG21" s="470"/>
      <c r="CH21" s="470"/>
      <c r="CI21" s="470"/>
      <c r="CJ21" s="470"/>
      <c r="CK21" s="470"/>
      <c r="CL21" s="470"/>
      <c r="CM21" s="470"/>
      <c r="CN21" s="470"/>
      <c r="CO21" s="470"/>
      <c r="CP21" s="470"/>
      <c r="CQ21" s="470"/>
      <c r="CR21" s="470"/>
      <c r="CS21" s="470"/>
      <c r="CT21" s="610" t="str">
        <f t="shared" si="48"/>
        <v/>
      </c>
      <c r="CU21" s="607" t="str">
        <f t="shared" si="49"/>
        <v/>
      </c>
      <c r="CV21" s="607" t="str">
        <f t="shared" si="50"/>
        <v/>
      </c>
      <c r="CW21" s="423"/>
      <c r="CX21" s="416"/>
      <c r="CY21" s="621">
        <f t="shared" si="51"/>
        <v>14</v>
      </c>
      <c r="CZ21" s="622" t="str">
        <f t="shared" si="52"/>
        <v>S. Mounika</v>
      </c>
      <c r="DA21" s="362"/>
      <c r="DB21" s="607" t="str">
        <f t="shared" si="53"/>
        <v/>
      </c>
      <c r="DC21" s="362"/>
      <c r="DD21" s="607" t="str">
        <f t="shared" si="54"/>
        <v/>
      </c>
      <c r="DE21" s="362"/>
      <c r="DF21" s="607" t="str">
        <f t="shared" si="55"/>
        <v/>
      </c>
      <c r="DG21" s="362"/>
      <c r="DH21" s="607" t="str">
        <f t="shared" si="56"/>
        <v/>
      </c>
      <c r="DI21" s="362"/>
      <c r="DJ21" s="607" t="str">
        <f t="shared" si="57"/>
        <v/>
      </c>
      <c r="DK21" s="362"/>
      <c r="DL21" s="607" t="str">
        <f t="shared" si="58"/>
        <v/>
      </c>
      <c r="DM21" s="607" t="str">
        <f t="shared" si="59"/>
        <v/>
      </c>
      <c r="DN21" s="607" t="str">
        <f t="shared" si="60"/>
        <v/>
      </c>
      <c r="DO21" s="607" t="str">
        <f t="shared" si="61"/>
        <v/>
      </c>
      <c r="DP21" s="442"/>
      <c r="DQ21" s="418"/>
      <c r="DR21" s="610">
        <f t="shared" si="62"/>
        <v>14</v>
      </c>
      <c r="DS21" s="624" t="str">
        <f t="shared" si="63"/>
        <v>S. Mounika</v>
      </c>
      <c r="DT21" s="607" t="str">
        <f t="shared" si="64"/>
        <v/>
      </c>
      <c r="DU21" s="607" t="str">
        <f t="shared" si="65"/>
        <v/>
      </c>
      <c r="DV21" s="607" t="str">
        <f t="shared" si="66"/>
        <v/>
      </c>
      <c r="DW21" s="607" t="str">
        <f t="shared" si="67"/>
        <v/>
      </c>
      <c r="DX21" s="607" t="str">
        <f t="shared" si="68"/>
        <v/>
      </c>
      <c r="DY21" s="607" t="str">
        <f t="shared" si="69"/>
        <v/>
      </c>
    </row>
    <row r="22" spans="1:129" ht="20.100000000000001" customHeight="1">
      <c r="A22" s="608">
        <f>'Student Profile'!A19</f>
        <v>15</v>
      </c>
      <c r="B22" s="608">
        <f>'Student Profile'!B19</f>
        <v>0</v>
      </c>
      <c r="C22" s="609" t="str">
        <f>IF('Student Profile'!C19="","",'Student Profile'!C19)</f>
        <v>S. Mounika</v>
      </c>
      <c r="D22" s="307"/>
      <c r="E22" s="607" t="str">
        <f t="shared" si="13"/>
        <v/>
      </c>
      <c r="F22" s="307"/>
      <c r="G22" s="607" t="str">
        <f t="shared" si="14"/>
        <v/>
      </c>
      <c r="H22" s="307"/>
      <c r="I22" s="607" t="str">
        <f t="shared" si="15"/>
        <v/>
      </c>
      <c r="J22" s="307"/>
      <c r="K22" s="607" t="str">
        <f t="shared" si="16"/>
        <v/>
      </c>
      <c r="L22" s="307"/>
      <c r="M22" s="607" t="str">
        <f t="shared" si="17"/>
        <v/>
      </c>
      <c r="N22" s="307"/>
      <c r="O22" s="607" t="str">
        <f t="shared" si="18"/>
        <v/>
      </c>
      <c r="P22" s="607" t="str">
        <f t="shared" si="19"/>
        <v/>
      </c>
      <c r="Q22" s="607" t="str">
        <f t="shared" si="20"/>
        <v/>
      </c>
      <c r="R22" s="607" t="str">
        <f t="shared" si="21"/>
        <v/>
      </c>
      <c r="S22" s="416"/>
      <c r="T22" s="436">
        <f>'Student Profile'!A19</f>
        <v>15</v>
      </c>
      <c r="U22" s="437" t="str">
        <f>IF('Student Profile'!C19="","",'Student Profile'!C19)</f>
        <v>S. Mounika</v>
      </c>
      <c r="V22" s="362"/>
      <c r="W22" s="362"/>
      <c r="X22" s="362"/>
      <c r="Y22" s="362"/>
      <c r="Z22" s="362"/>
      <c r="AA22" s="362"/>
      <c r="AB22" s="362"/>
      <c r="AC22" s="362"/>
      <c r="AD22" s="362"/>
      <c r="AE22" s="362"/>
      <c r="AF22" s="362"/>
      <c r="AG22" s="362"/>
      <c r="AH22" s="362"/>
      <c r="AI22" s="362"/>
      <c r="AJ22" s="362"/>
      <c r="AK22" s="362"/>
      <c r="AL22" s="610" t="str">
        <f t="shared" si="22"/>
        <v/>
      </c>
      <c r="AM22" s="607" t="str">
        <f t="shared" si="23"/>
        <v/>
      </c>
      <c r="AN22" s="607" t="str">
        <f t="shared" si="24"/>
        <v/>
      </c>
      <c r="AO22" s="419"/>
      <c r="AP22" s="439">
        <f>'Student Profile'!A19</f>
        <v>15</v>
      </c>
      <c r="AQ22" s="436">
        <f t="shared" si="25"/>
        <v>15</v>
      </c>
      <c r="AR22" s="437" t="str">
        <f t="shared" si="1"/>
        <v>S. Mounika</v>
      </c>
      <c r="AS22" s="362"/>
      <c r="AT22" s="607" t="str">
        <f t="shared" si="26"/>
        <v/>
      </c>
      <c r="AU22" s="362"/>
      <c r="AV22" s="607" t="str">
        <f t="shared" si="27"/>
        <v/>
      </c>
      <c r="AW22" s="362"/>
      <c r="AX22" s="607" t="str">
        <f t="shared" si="28"/>
        <v/>
      </c>
      <c r="AY22" s="362"/>
      <c r="AZ22" s="607" t="str">
        <f t="shared" si="29"/>
        <v/>
      </c>
      <c r="BA22" s="362"/>
      <c r="BB22" s="607" t="str">
        <f t="shared" si="30"/>
        <v/>
      </c>
      <c r="BC22" s="362"/>
      <c r="BD22" s="607" t="str">
        <f t="shared" si="31"/>
        <v/>
      </c>
      <c r="BE22" s="607" t="str">
        <f t="shared" si="32"/>
        <v/>
      </c>
      <c r="BF22" s="607" t="str">
        <f t="shared" si="33"/>
        <v/>
      </c>
      <c r="BG22" s="607" t="str">
        <f t="shared" si="34"/>
        <v/>
      </c>
      <c r="BH22" s="414"/>
      <c r="BI22" s="621">
        <f t="shared" si="35"/>
        <v>15</v>
      </c>
      <c r="BJ22" s="622" t="str">
        <f t="shared" si="36"/>
        <v>S. Mounika</v>
      </c>
      <c r="BK22" s="362"/>
      <c r="BL22" s="607" t="str">
        <f t="shared" si="37"/>
        <v/>
      </c>
      <c r="BM22" s="362"/>
      <c r="BN22" s="607" t="str">
        <f t="shared" si="38"/>
        <v/>
      </c>
      <c r="BO22" s="362"/>
      <c r="BP22" s="607" t="str">
        <f t="shared" si="39"/>
        <v/>
      </c>
      <c r="BQ22" s="362"/>
      <c r="BR22" s="607" t="str">
        <f t="shared" si="40"/>
        <v/>
      </c>
      <c r="BS22" s="362"/>
      <c r="BT22" s="607" t="str">
        <f t="shared" si="41"/>
        <v/>
      </c>
      <c r="BU22" s="362"/>
      <c r="BV22" s="607" t="str">
        <f t="shared" si="42"/>
        <v/>
      </c>
      <c r="BW22" s="607" t="str">
        <f t="shared" si="43"/>
        <v/>
      </c>
      <c r="BX22" s="607" t="str">
        <f t="shared" si="44"/>
        <v/>
      </c>
      <c r="BY22" s="607" t="str">
        <f t="shared" si="45"/>
        <v/>
      </c>
      <c r="BZ22" s="444"/>
      <c r="CA22" s="418"/>
      <c r="CB22" s="623">
        <f t="shared" si="46"/>
        <v>15</v>
      </c>
      <c r="CC22" s="622" t="str">
        <f t="shared" si="47"/>
        <v>S. Mounika</v>
      </c>
      <c r="CD22" s="470"/>
      <c r="CE22" s="470"/>
      <c r="CF22" s="470"/>
      <c r="CG22" s="470"/>
      <c r="CH22" s="470"/>
      <c r="CI22" s="470"/>
      <c r="CJ22" s="470"/>
      <c r="CK22" s="470"/>
      <c r="CL22" s="470"/>
      <c r="CM22" s="470"/>
      <c r="CN22" s="470"/>
      <c r="CO22" s="470"/>
      <c r="CP22" s="470"/>
      <c r="CQ22" s="470"/>
      <c r="CR22" s="470"/>
      <c r="CS22" s="470"/>
      <c r="CT22" s="610" t="str">
        <f t="shared" si="48"/>
        <v/>
      </c>
      <c r="CU22" s="607" t="str">
        <f t="shared" si="49"/>
        <v/>
      </c>
      <c r="CV22" s="607" t="str">
        <f t="shared" si="50"/>
        <v/>
      </c>
      <c r="CW22" s="423"/>
      <c r="CX22" s="416"/>
      <c r="CY22" s="621">
        <f t="shared" si="51"/>
        <v>15</v>
      </c>
      <c r="CZ22" s="622" t="str">
        <f t="shared" si="52"/>
        <v>S. Mounika</v>
      </c>
      <c r="DA22" s="362"/>
      <c r="DB22" s="607" t="str">
        <f t="shared" si="53"/>
        <v/>
      </c>
      <c r="DC22" s="362"/>
      <c r="DD22" s="607" t="str">
        <f t="shared" si="54"/>
        <v/>
      </c>
      <c r="DE22" s="362"/>
      <c r="DF22" s="607" t="str">
        <f t="shared" si="55"/>
        <v/>
      </c>
      <c r="DG22" s="362"/>
      <c r="DH22" s="607" t="str">
        <f t="shared" si="56"/>
        <v/>
      </c>
      <c r="DI22" s="362"/>
      <c r="DJ22" s="607" t="str">
        <f t="shared" si="57"/>
        <v/>
      </c>
      <c r="DK22" s="362"/>
      <c r="DL22" s="607" t="str">
        <f t="shared" si="58"/>
        <v/>
      </c>
      <c r="DM22" s="607" t="str">
        <f t="shared" si="59"/>
        <v/>
      </c>
      <c r="DN22" s="607" t="str">
        <f t="shared" si="60"/>
        <v/>
      </c>
      <c r="DO22" s="607" t="str">
        <f t="shared" si="61"/>
        <v/>
      </c>
      <c r="DP22" s="442"/>
      <c r="DQ22" s="418"/>
      <c r="DR22" s="610">
        <f t="shared" si="62"/>
        <v>15</v>
      </c>
      <c r="DS22" s="624" t="str">
        <f t="shared" si="63"/>
        <v>S. Mounika</v>
      </c>
      <c r="DT22" s="607" t="str">
        <f t="shared" si="64"/>
        <v/>
      </c>
      <c r="DU22" s="607" t="str">
        <f t="shared" si="65"/>
        <v/>
      </c>
      <c r="DV22" s="607" t="str">
        <f t="shared" si="66"/>
        <v/>
      </c>
      <c r="DW22" s="607" t="str">
        <f t="shared" si="67"/>
        <v/>
      </c>
      <c r="DX22" s="607" t="str">
        <f t="shared" si="68"/>
        <v/>
      </c>
      <c r="DY22" s="607" t="str">
        <f t="shared" si="69"/>
        <v/>
      </c>
    </row>
    <row r="23" spans="1:129" ht="20.100000000000001" customHeight="1">
      <c r="A23" s="608">
        <f>'Student Profile'!A20</f>
        <v>16</v>
      </c>
      <c r="B23" s="608">
        <f>'Student Profile'!B20</f>
        <v>0</v>
      </c>
      <c r="C23" s="609" t="str">
        <f>IF('Student Profile'!C20="","",'Student Profile'!C20)</f>
        <v>Seema</v>
      </c>
      <c r="D23" s="307"/>
      <c r="E23" s="607" t="str">
        <f t="shared" si="13"/>
        <v/>
      </c>
      <c r="F23" s="307"/>
      <c r="G23" s="607" t="str">
        <f t="shared" si="14"/>
        <v/>
      </c>
      <c r="H23" s="307"/>
      <c r="I23" s="607" t="str">
        <f t="shared" si="15"/>
        <v/>
      </c>
      <c r="J23" s="307"/>
      <c r="K23" s="607" t="str">
        <f t="shared" si="16"/>
        <v/>
      </c>
      <c r="L23" s="307"/>
      <c r="M23" s="607" t="str">
        <f t="shared" si="17"/>
        <v/>
      </c>
      <c r="N23" s="307"/>
      <c r="O23" s="607" t="str">
        <f t="shared" si="18"/>
        <v/>
      </c>
      <c r="P23" s="607" t="str">
        <f t="shared" si="19"/>
        <v/>
      </c>
      <c r="Q23" s="607" t="str">
        <f t="shared" si="20"/>
        <v/>
      </c>
      <c r="R23" s="607" t="str">
        <f t="shared" si="21"/>
        <v/>
      </c>
      <c r="S23" s="416"/>
      <c r="T23" s="436">
        <f>'Student Profile'!A20</f>
        <v>16</v>
      </c>
      <c r="U23" s="437" t="str">
        <f>IF('Student Profile'!C20="","",'Student Profile'!C20)</f>
        <v>Seema</v>
      </c>
      <c r="V23" s="362"/>
      <c r="W23" s="362"/>
      <c r="X23" s="362"/>
      <c r="Y23" s="362"/>
      <c r="Z23" s="362"/>
      <c r="AA23" s="362"/>
      <c r="AB23" s="362"/>
      <c r="AC23" s="362"/>
      <c r="AD23" s="362"/>
      <c r="AE23" s="362"/>
      <c r="AF23" s="362"/>
      <c r="AG23" s="362"/>
      <c r="AH23" s="362"/>
      <c r="AI23" s="362"/>
      <c r="AJ23" s="362"/>
      <c r="AK23" s="362"/>
      <c r="AL23" s="610" t="str">
        <f t="shared" si="22"/>
        <v/>
      </c>
      <c r="AM23" s="607" t="str">
        <f t="shared" si="23"/>
        <v/>
      </c>
      <c r="AN23" s="607" t="str">
        <f t="shared" si="24"/>
        <v/>
      </c>
      <c r="AO23" s="419"/>
      <c r="AP23" s="439">
        <f>'Student Profile'!A20</f>
        <v>16</v>
      </c>
      <c r="AQ23" s="436">
        <f t="shared" si="25"/>
        <v>16</v>
      </c>
      <c r="AR23" s="437" t="str">
        <f t="shared" si="1"/>
        <v>Seema</v>
      </c>
      <c r="AS23" s="362"/>
      <c r="AT23" s="607" t="str">
        <f t="shared" si="26"/>
        <v/>
      </c>
      <c r="AU23" s="362"/>
      <c r="AV23" s="607" t="str">
        <f t="shared" si="27"/>
        <v/>
      </c>
      <c r="AW23" s="362"/>
      <c r="AX23" s="607" t="str">
        <f t="shared" si="28"/>
        <v/>
      </c>
      <c r="AY23" s="362"/>
      <c r="AZ23" s="607" t="str">
        <f t="shared" si="29"/>
        <v/>
      </c>
      <c r="BA23" s="362"/>
      <c r="BB23" s="607" t="str">
        <f t="shared" si="30"/>
        <v/>
      </c>
      <c r="BC23" s="362"/>
      <c r="BD23" s="607" t="str">
        <f t="shared" si="31"/>
        <v/>
      </c>
      <c r="BE23" s="607" t="str">
        <f t="shared" si="32"/>
        <v/>
      </c>
      <c r="BF23" s="607" t="str">
        <f t="shared" si="33"/>
        <v/>
      </c>
      <c r="BG23" s="607" t="str">
        <f t="shared" si="34"/>
        <v/>
      </c>
      <c r="BH23" s="414"/>
      <c r="BI23" s="621">
        <f t="shared" si="35"/>
        <v>16</v>
      </c>
      <c r="BJ23" s="622" t="str">
        <f t="shared" si="36"/>
        <v>Seema</v>
      </c>
      <c r="BK23" s="362"/>
      <c r="BL23" s="607" t="str">
        <f t="shared" si="37"/>
        <v/>
      </c>
      <c r="BM23" s="362"/>
      <c r="BN23" s="607" t="str">
        <f t="shared" si="38"/>
        <v/>
      </c>
      <c r="BO23" s="362"/>
      <c r="BP23" s="607" t="str">
        <f t="shared" si="39"/>
        <v/>
      </c>
      <c r="BQ23" s="362"/>
      <c r="BR23" s="607" t="str">
        <f t="shared" si="40"/>
        <v/>
      </c>
      <c r="BS23" s="362"/>
      <c r="BT23" s="607" t="str">
        <f t="shared" si="41"/>
        <v/>
      </c>
      <c r="BU23" s="362"/>
      <c r="BV23" s="607" t="str">
        <f t="shared" si="42"/>
        <v/>
      </c>
      <c r="BW23" s="607" t="str">
        <f t="shared" si="43"/>
        <v/>
      </c>
      <c r="BX23" s="607" t="str">
        <f t="shared" si="44"/>
        <v/>
      </c>
      <c r="BY23" s="607" t="str">
        <f t="shared" si="45"/>
        <v/>
      </c>
      <c r="BZ23" s="444"/>
      <c r="CA23" s="418">
        <v>1</v>
      </c>
      <c r="CB23" s="623">
        <f t="shared" si="46"/>
        <v>16</v>
      </c>
      <c r="CC23" s="622" t="str">
        <f t="shared" si="47"/>
        <v>Seema</v>
      </c>
      <c r="CD23" s="470"/>
      <c r="CE23" s="470"/>
      <c r="CF23" s="470"/>
      <c r="CG23" s="470"/>
      <c r="CH23" s="470"/>
      <c r="CI23" s="470"/>
      <c r="CJ23" s="470"/>
      <c r="CK23" s="470"/>
      <c r="CL23" s="470"/>
      <c r="CM23" s="470"/>
      <c r="CN23" s="470"/>
      <c r="CO23" s="470"/>
      <c r="CP23" s="470"/>
      <c r="CQ23" s="470"/>
      <c r="CR23" s="470"/>
      <c r="CS23" s="470"/>
      <c r="CT23" s="610" t="str">
        <f t="shared" si="48"/>
        <v/>
      </c>
      <c r="CU23" s="607" t="str">
        <f t="shared" si="49"/>
        <v/>
      </c>
      <c r="CV23" s="607" t="str">
        <f t="shared" si="50"/>
        <v/>
      </c>
      <c r="CW23" s="423"/>
      <c r="CX23" s="416"/>
      <c r="CY23" s="621">
        <f t="shared" si="51"/>
        <v>16</v>
      </c>
      <c r="CZ23" s="622" t="str">
        <f t="shared" si="52"/>
        <v>Seema</v>
      </c>
      <c r="DA23" s="362"/>
      <c r="DB23" s="607" t="str">
        <f t="shared" si="53"/>
        <v/>
      </c>
      <c r="DC23" s="362"/>
      <c r="DD23" s="607" t="str">
        <f t="shared" si="54"/>
        <v/>
      </c>
      <c r="DE23" s="362"/>
      <c r="DF23" s="607" t="str">
        <f t="shared" si="55"/>
        <v/>
      </c>
      <c r="DG23" s="362"/>
      <c r="DH23" s="607" t="str">
        <f t="shared" si="56"/>
        <v/>
      </c>
      <c r="DI23" s="362"/>
      <c r="DJ23" s="607" t="str">
        <f t="shared" si="57"/>
        <v/>
      </c>
      <c r="DK23" s="362"/>
      <c r="DL23" s="607" t="str">
        <f t="shared" si="58"/>
        <v/>
      </c>
      <c r="DM23" s="607" t="str">
        <f t="shared" si="59"/>
        <v/>
      </c>
      <c r="DN23" s="607" t="str">
        <f t="shared" si="60"/>
        <v/>
      </c>
      <c r="DO23" s="607" t="str">
        <f t="shared" si="61"/>
        <v/>
      </c>
      <c r="DP23" s="442"/>
      <c r="DQ23" s="418">
        <v>1</v>
      </c>
      <c r="DR23" s="610">
        <f t="shared" si="62"/>
        <v>16</v>
      </c>
      <c r="DS23" s="624" t="str">
        <f t="shared" si="63"/>
        <v>Seema</v>
      </c>
      <c r="DT23" s="607" t="str">
        <f t="shared" si="64"/>
        <v/>
      </c>
      <c r="DU23" s="607" t="str">
        <f t="shared" si="65"/>
        <v/>
      </c>
      <c r="DV23" s="607" t="str">
        <f t="shared" si="66"/>
        <v/>
      </c>
      <c r="DW23" s="607" t="str">
        <f t="shared" si="67"/>
        <v/>
      </c>
      <c r="DX23" s="607" t="str">
        <f t="shared" si="68"/>
        <v/>
      </c>
      <c r="DY23" s="607" t="str">
        <f t="shared" si="69"/>
        <v/>
      </c>
    </row>
    <row r="24" spans="1:129" ht="20.100000000000001" customHeight="1">
      <c r="A24" s="608">
        <f>'Student Profile'!A21</f>
        <v>17</v>
      </c>
      <c r="B24" s="608">
        <f>'Student Profile'!B21</f>
        <v>0</v>
      </c>
      <c r="C24" s="609" t="str">
        <f>IF('Student Profile'!C21="","",'Student Profile'!C21)</f>
        <v>S. Mounika</v>
      </c>
      <c r="D24" s="307"/>
      <c r="E24" s="607" t="str">
        <f t="shared" si="13"/>
        <v/>
      </c>
      <c r="F24" s="307"/>
      <c r="G24" s="607" t="str">
        <f t="shared" si="14"/>
        <v/>
      </c>
      <c r="H24" s="307"/>
      <c r="I24" s="607" t="str">
        <f t="shared" si="15"/>
        <v/>
      </c>
      <c r="J24" s="307"/>
      <c r="K24" s="607" t="str">
        <f t="shared" si="16"/>
        <v/>
      </c>
      <c r="L24" s="307"/>
      <c r="M24" s="607" t="str">
        <f t="shared" si="17"/>
        <v/>
      </c>
      <c r="N24" s="307"/>
      <c r="O24" s="607" t="str">
        <f t="shared" si="18"/>
        <v/>
      </c>
      <c r="P24" s="607" t="str">
        <f t="shared" si="19"/>
        <v/>
      </c>
      <c r="Q24" s="607" t="str">
        <f t="shared" si="20"/>
        <v/>
      </c>
      <c r="R24" s="607" t="str">
        <f t="shared" si="21"/>
        <v/>
      </c>
      <c r="S24" s="416"/>
      <c r="T24" s="436">
        <f>'Student Profile'!A21</f>
        <v>17</v>
      </c>
      <c r="U24" s="437" t="str">
        <f>IF('Student Profile'!C21="","",'Student Profile'!C21)</f>
        <v>S. Mounika</v>
      </c>
      <c r="V24" s="362"/>
      <c r="W24" s="362"/>
      <c r="X24" s="362"/>
      <c r="Y24" s="362"/>
      <c r="Z24" s="362"/>
      <c r="AA24" s="362"/>
      <c r="AB24" s="362"/>
      <c r="AC24" s="362"/>
      <c r="AD24" s="362"/>
      <c r="AE24" s="362"/>
      <c r="AF24" s="362"/>
      <c r="AG24" s="362"/>
      <c r="AH24" s="362"/>
      <c r="AI24" s="362"/>
      <c r="AJ24" s="362"/>
      <c r="AK24" s="362"/>
      <c r="AL24" s="610" t="str">
        <f t="shared" si="22"/>
        <v/>
      </c>
      <c r="AM24" s="607" t="str">
        <f t="shared" si="23"/>
        <v/>
      </c>
      <c r="AN24" s="607" t="str">
        <f t="shared" si="24"/>
        <v/>
      </c>
      <c r="AO24" s="419"/>
      <c r="AP24" s="439">
        <f>'Student Profile'!A21</f>
        <v>17</v>
      </c>
      <c r="AQ24" s="436">
        <f t="shared" si="25"/>
        <v>17</v>
      </c>
      <c r="AR24" s="437" t="str">
        <f t="shared" si="1"/>
        <v>S. Mounika</v>
      </c>
      <c r="AS24" s="362"/>
      <c r="AT24" s="607" t="str">
        <f t="shared" si="26"/>
        <v/>
      </c>
      <c r="AU24" s="362"/>
      <c r="AV24" s="607" t="str">
        <f t="shared" si="27"/>
        <v/>
      </c>
      <c r="AW24" s="362"/>
      <c r="AX24" s="607" t="str">
        <f t="shared" si="28"/>
        <v/>
      </c>
      <c r="AY24" s="362"/>
      <c r="AZ24" s="607" t="str">
        <f t="shared" si="29"/>
        <v/>
      </c>
      <c r="BA24" s="362"/>
      <c r="BB24" s="607" t="str">
        <f t="shared" si="30"/>
        <v/>
      </c>
      <c r="BC24" s="362"/>
      <c r="BD24" s="607" t="str">
        <f t="shared" si="31"/>
        <v/>
      </c>
      <c r="BE24" s="607" t="str">
        <f t="shared" si="32"/>
        <v/>
      </c>
      <c r="BF24" s="607" t="str">
        <f t="shared" si="33"/>
        <v/>
      </c>
      <c r="BG24" s="607" t="str">
        <f t="shared" si="34"/>
        <v/>
      </c>
      <c r="BH24" s="414"/>
      <c r="BI24" s="621">
        <f t="shared" si="35"/>
        <v>17</v>
      </c>
      <c r="BJ24" s="622" t="str">
        <f t="shared" si="36"/>
        <v>S. Mounika</v>
      </c>
      <c r="BK24" s="362"/>
      <c r="BL24" s="607" t="str">
        <f t="shared" si="37"/>
        <v/>
      </c>
      <c r="BM24" s="362"/>
      <c r="BN24" s="607" t="str">
        <f t="shared" si="38"/>
        <v/>
      </c>
      <c r="BO24" s="362"/>
      <c r="BP24" s="607" t="str">
        <f t="shared" si="39"/>
        <v/>
      </c>
      <c r="BQ24" s="362"/>
      <c r="BR24" s="607" t="str">
        <f t="shared" si="40"/>
        <v/>
      </c>
      <c r="BS24" s="362"/>
      <c r="BT24" s="607" t="str">
        <f t="shared" si="41"/>
        <v/>
      </c>
      <c r="BU24" s="362"/>
      <c r="BV24" s="607" t="str">
        <f t="shared" si="42"/>
        <v/>
      </c>
      <c r="BW24" s="607" t="str">
        <f t="shared" si="43"/>
        <v/>
      </c>
      <c r="BX24" s="607" t="str">
        <f t="shared" si="44"/>
        <v/>
      </c>
      <c r="BY24" s="607" t="str">
        <f t="shared" si="45"/>
        <v/>
      </c>
      <c r="BZ24" s="444"/>
      <c r="CA24" s="418"/>
      <c r="CB24" s="623">
        <f t="shared" si="46"/>
        <v>17</v>
      </c>
      <c r="CC24" s="622" t="str">
        <f t="shared" si="47"/>
        <v>S. Mounika</v>
      </c>
      <c r="CD24" s="470"/>
      <c r="CE24" s="470"/>
      <c r="CF24" s="470"/>
      <c r="CG24" s="470"/>
      <c r="CH24" s="470"/>
      <c r="CI24" s="470"/>
      <c r="CJ24" s="470"/>
      <c r="CK24" s="470"/>
      <c r="CL24" s="470"/>
      <c r="CM24" s="470"/>
      <c r="CN24" s="470"/>
      <c r="CO24" s="470"/>
      <c r="CP24" s="470"/>
      <c r="CQ24" s="470"/>
      <c r="CR24" s="470"/>
      <c r="CS24" s="470"/>
      <c r="CT24" s="610" t="str">
        <f t="shared" si="48"/>
        <v/>
      </c>
      <c r="CU24" s="607" t="str">
        <f t="shared" si="49"/>
        <v/>
      </c>
      <c r="CV24" s="607" t="str">
        <f t="shared" si="50"/>
        <v/>
      </c>
      <c r="CW24" s="423"/>
      <c r="CX24" s="416"/>
      <c r="CY24" s="621">
        <f t="shared" si="51"/>
        <v>17</v>
      </c>
      <c r="CZ24" s="622" t="str">
        <f t="shared" si="52"/>
        <v>S. Mounika</v>
      </c>
      <c r="DA24" s="362"/>
      <c r="DB24" s="607" t="str">
        <f t="shared" si="53"/>
        <v/>
      </c>
      <c r="DC24" s="362"/>
      <c r="DD24" s="607" t="str">
        <f t="shared" si="54"/>
        <v/>
      </c>
      <c r="DE24" s="362"/>
      <c r="DF24" s="607" t="str">
        <f t="shared" si="55"/>
        <v/>
      </c>
      <c r="DG24" s="362"/>
      <c r="DH24" s="607" t="str">
        <f t="shared" si="56"/>
        <v/>
      </c>
      <c r="DI24" s="362"/>
      <c r="DJ24" s="607" t="str">
        <f t="shared" si="57"/>
        <v/>
      </c>
      <c r="DK24" s="362"/>
      <c r="DL24" s="607" t="str">
        <f t="shared" si="58"/>
        <v/>
      </c>
      <c r="DM24" s="607" t="str">
        <f t="shared" si="59"/>
        <v/>
      </c>
      <c r="DN24" s="607" t="str">
        <f t="shared" si="60"/>
        <v/>
      </c>
      <c r="DO24" s="607" t="str">
        <f t="shared" si="61"/>
        <v/>
      </c>
      <c r="DP24" s="442"/>
      <c r="DQ24" s="418"/>
      <c r="DR24" s="610">
        <f t="shared" si="62"/>
        <v>17</v>
      </c>
      <c r="DS24" s="624" t="str">
        <f t="shared" si="63"/>
        <v>S. Mounika</v>
      </c>
      <c r="DT24" s="607" t="str">
        <f t="shared" si="64"/>
        <v/>
      </c>
      <c r="DU24" s="607" t="str">
        <f t="shared" si="65"/>
        <v/>
      </c>
      <c r="DV24" s="607" t="str">
        <f t="shared" si="66"/>
        <v/>
      </c>
      <c r="DW24" s="607" t="str">
        <f t="shared" si="67"/>
        <v/>
      </c>
      <c r="DX24" s="607" t="str">
        <f t="shared" si="68"/>
        <v/>
      </c>
      <c r="DY24" s="607" t="str">
        <f t="shared" si="69"/>
        <v/>
      </c>
    </row>
    <row r="25" spans="1:129" ht="20.100000000000001" customHeight="1">
      <c r="A25" s="608">
        <f>'Student Profile'!A22</f>
        <v>18</v>
      </c>
      <c r="B25" s="608">
        <f>'Student Profile'!B22</f>
        <v>0</v>
      </c>
      <c r="C25" s="609" t="str">
        <f>IF('Student Profile'!C22="","",'Student Profile'!C22)</f>
        <v>S. Mounika</v>
      </c>
      <c r="D25" s="307"/>
      <c r="E25" s="607" t="str">
        <f t="shared" si="13"/>
        <v/>
      </c>
      <c r="F25" s="307"/>
      <c r="G25" s="607" t="str">
        <f t="shared" si="14"/>
        <v/>
      </c>
      <c r="H25" s="307"/>
      <c r="I25" s="607" t="str">
        <f t="shared" si="15"/>
        <v/>
      </c>
      <c r="J25" s="307"/>
      <c r="K25" s="607" t="str">
        <f t="shared" si="16"/>
        <v/>
      </c>
      <c r="L25" s="307"/>
      <c r="M25" s="607" t="str">
        <f t="shared" si="17"/>
        <v/>
      </c>
      <c r="N25" s="307"/>
      <c r="O25" s="607" t="str">
        <f t="shared" si="18"/>
        <v/>
      </c>
      <c r="P25" s="607" t="str">
        <f t="shared" si="19"/>
        <v/>
      </c>
      <c r="Q25" s="607" t="str">
        <f t="shared" si="20"/>
        <v/>
      </c>
      <c r="R25" s="607" t="str">
        <f t="shared" si="21"/>
        <v/>
      </c>
      <c r="S25" s="416"/>
      <c r="T25" s="436">
        <f>'Student Profile'!A22</f>
        <v>18</v>
      </c>
      <c r="U25" s="437" t="str">
        <f>IF('Student Profile'!C22="","",'Student Profile'!C22)</f>
        <v>S. Mounika</v>
      </c>
      <c r="V25" s="362"/>
      <c r="W25" s="362"/>
      <c r="X25" s="362"/>
      <c r="Y25" s="362"/>
      <c r="Z25" s="362"/>
      <c r="AA25" s="362"/>
      <c r="AB25" s="362"/>
      <c r="AC25" s="362"/>
      <c r="AD25" s="362"/>
      <c r="AE25" s="362"/>
      <c r="AF25" s="362"/>
      <c r="AG25" s="362"/>
      <c r="AH25" s="362"/>
      <c r="AI25" s="362"/>
      <c r="AJ25" s="362"/>
      <c r="AK25" s="362"/>
      <c r="AL25" s="610" t="str">
        <f t="shared" si="22"/>
        <v/>
      </c>
      <c r="AM25" s="607" t="str">
        <f t="shared" si="23"/>
        <v/>
      </c>
      <c r="AN25" s="607" t="str">
        <f t="shared" si="24"/>
        <v/>
      </c>
      <c r="AO25" s="419"/>
      <c r="AP25" s="439">
        <f>'Student Profile'!A22</f>
        <v>18</v>
      </c>
      <c r="AQ25" s="436">
        <f t="shared" si="25"/>
        <v>18</v>
      </c>
      <c r="AR25" s="437" t="str">
        <f t="shared" si="1"/>
        <v>S. Mounika</v>
      </c>
      <c r="AS25" s="362"/>
      <c r="AT25" s="607" t="str">
        <f t="shared" si="26"/>
        <v/>
      </c>
      <c r="AU25" s="362"/>
      <c r="AV25" s="607" t="str">
        <f t="shared" si="27"/>
        <v/>
      </c>
      <c r="AW25" s="362"/>
      <c r="AX25" s="607" t="str">
        <f t="shared" si="28"/>
        <v/>
      </c>
      <c r="AY25" s="362"/>
      <c r="AZ25" s="607" t="str">
        <f t="shared" si="29"/>
        <v/>
      </c>
      <c r="BA25" s="362"/>
      <c r="BB25" s="607" t="str">
        <f t="shared" si="30"/>
        <v/>
      </c>
      <c r="BC25" s="362"/>
      <c r="BD25" s="607" t="str">
        <f t="shared" si="31"/>
        <v/>
      </c>
      <c r="BE25" s="607" t="str">
        <f t="shared" si="32"/>
        <v/>
      </c>
      <c r="BF25" s="607" t="str">
        <f t="shared" si="33"/>
        <v/>
      </c>
      <c r="BG25" s="607" t="str">
        <f t="shared" si="34"/>
        <v/>
      </c>
      <c r="BH25" s="414"/>
      <c r="BI25" s="621">
        <f t="shared" si="35"/>
        <v>18</v>
      </c>
      <c r="BJ25" s="622" t="str">
        <f t="shared" si="36"/>
        <v>S. Mounika</v>
      </c>
      <c r="BK25" s="362"/>
      <c r="BL25" s="607" t="str">
        <f t="shared" si="37"/>
        <v/>
      </c>
      <c r="BM25" s="362"/>
      <c r="BN25" s="607" t="str">
        <f t="shared" si="38"/>
        <v/>
      </c>
      <c r="BO25" s="362"/>
      <c r="BP25" s="607" t="str">
        <f t="shared" si="39"/>
        <v/>
      </c>
      <c r="BQ25" s="362"/>
      <c r="BR25" s="607" t="str">
        <f t="shared" si="40"/>
        <v/>
      </c>
      <c r="BS25" s="362"/>
      <c r="BT25" s="607" t="str">
        <f t="shared" si="41"/>
        <v/>
      </c>
      <c r="BU25" s="362"/>
      <c r="BV25" s="607" t="str">
        <f t="shared" si="42"/>
        <v/>
      </c>
      <c r="BW25" s="607" t="str">
        <f t="shared" si="43"/>
        <v/>
      </c>
      <c r="BX25" s="607" t="str">
        <f t="shared" si="44"/>
        <v/>
      </c>
      <c r="BY25" s="607" t="str">
        <f t="shared" si="45"/>
        <v/>
      </c>
      <c r="BZ25" s="444"/>
      <c r="CA25" s="418"/>
      <c r="CB25" s="623">
        <f t="shared" si="46"/>
        <v>18</v>
      </c>
      <c r="CC25" s="622" t="str">
        <f t="shared" si="47"/>
        <v>S. Mounika</v>
      </c>
      <c r="CD25" s="470"/>
      <c r="CE25" s="470"/>
      <c r="CF25" s="470"/>
      <c r="CG25" s="470"/>
      <c r="CH25" s="470"/>
      <c r="CI25" s="470"/>
      <c r="CJ25" s="470"/>
      <c r="CK25" s="470"/>
      <c r="CL25" s="470"/>
      <c r="CM25" s="470"/>
      <c r="CN25" s="470"/>
      <c r="CO25" s="470"/>
      <c r="CP25" s="470"/>
      <c r="CQ25" s="470"/>
      <c r="CR25" s="470"/>
      <c r="CS25" s="470"/>
      <c r="CT25" s="610" t="str">
        <f t="shared" si="48"/>
        <v/>
      </c>
      <c r="CU25" s="607" t="str">
        <f t="shared" si="49"/>
        <v/>
      </c>
      <c r="CV25" s="607" t="str">
        <f t="shared" si="50"/>
        <v/>
      </c>
      <c r="CW25" s="423"/>
      <c r="CX25" s="416"/>
      <c r="CY25" s="621">
        <f t="shared" si="51"/>
        <v>18</v>
      </c>
      <c r="CZ25" s="622" t="str">
        <f t="shared" si="52"/>
        <v>S. Mounika</v>
      </c>
      <c r="DA25" s="362"/>
      <c r="DB25" s="607" t="str">
        <f t="shared" si="53"/>
        <v/>
      </c>
      <c r="DC25" s="362"/>
      <c r="DD25" s="607" t="str">
        <f t="shared" si="54"/>
        <v/>
      </c>
      <c r="DE25" s="362"/>
      <c r="DF25" s="607" t="str">
        <f t="shared" si="55"/>
        <v/>
      </c>
      <c r="DG25" s="362"/>
      <c r="DH25" s="607" t="str">
        <f t="shared" si="56"/>
        <v/>
      </c>
      <c r="DI25" s="362"/>
      <c r="DJ25" s="607" t="str">
        <f t="shared" si="57"/>
        <v/>
      </c>
      <c r="DK25" s="362"/>
      <c r="DL25" s="607" t="str">
        <f t="shared" si="58"/>
        <v/>
      </c>
      <c r="DM25" s="607" t="str">
        <f t="shared" si="59"/>
        <v/>
      </c>
      <c r="DN25" s="607" t="str">
        <f t="shared" si="60"/>
        <v/>
      </c>
      <c r="DO25" s="607" t="str">
        <f t="shared" si="61"/>
        <v/>
      </c>
      <c r="DP25" s="442"/>
      <c r="DQ25" s="418"/>
      <c r="DR25" s="610">
        <f t="shared" si="62"/>
        <v>18</v>
      </c>
      <c r="DS25" s="624" t="str">
        <f t="shared" si="63"/>
        <v>S. Mounika</v>
      </c>
      <c r="DT25" s="607" t="str">
        <f t="shared" si="64"/>
        <v/>
      </c>
      <c r="DU25" s="607" t="str">
        <f t="shared" si="65"/>
        <v/>
      </c>
      <c r="DV25" s="607" t="str">
        <f t="shared" si="66"/>
        <v/>
      </c>
      <c r="DW25" s="607" t="str">
        <f t="shared" si="67"/>
        <v/>
      </c>
      <c r="DX25" s="607" t="str">
        <f t="shared" si="68"/>
        <v/>
      </c>
      <c r="DY25" s="607" t="str">
        <f t="shared" si="69"/>
        <v/>
      </c>
    </row>
    <row r="26" spans="1:129" ht="20.100000000000001" customHeight="1">
      <c r="A26" s="608">
        <f>'Student Profile'!A23</f>
        <v>19</v>
      </c>
      <c r="B26" s="608">
        <f>'Student Profile'!B23</f>
        <v>0</v>
      </c>
      <c r="C26" s="609" t="str">
        <f>IF('Student Profile'!C23="","",'Student Profile'!C23)</f>
        <v>S. Mounika</v>
      </c>
      <c r="D26" s="307"/>
      <c r="E26" s="607" t="str">
        <f t="shared" si="13"/>
        <v/>
      </c>
      <c r="F26" s="307"/>
      <c r="G26" s="607" t="str">
        <f t="shared" si="14"/>
        <v/>
      </c>
      <c r="H26" s="307"/>
      <c r="I26" s="607" t="str">
        <f t="shared" si="15"/>
        <v/>
      </c>
      <c r="J26" s="307"/>
      <c r="K26" s="607" t="str">
        <f t="shared" si="16"/>
        <v/>
      </c>
      <c r="L26" s="307"/>
      <c r="M26" s="607" t="str">
        <f t="shared" si="17"/>
        <v/>
      </c>
      <c r="N26" s="307"/>
      <c r="O26" s="607" t="str">
        <f t="shared" si="18"/>
        <v/>
      </c>
      <c r="P26" s="607" t="str">
        <f t="shared" si="19"/>
        <v/>
      </c>
      <c r="Q26" s="607" t="str">
        <f t="shared" si="20"/>
        <v/>
      </c>
      <c r="R26" s="607" t="str">
        <f t="shared" si="21"/>
        <v/>
      </c>
      <c r="S26" s="416"/>
      <c r="T26" s="436">
        <f>'Student Profile'!A23</f>
        <v>19</v>
      </c>
      <c r="U26" s="437" t="str">
        <f>IF('Student Profile'!C23="","",'Student Profile'!C23)</f>
        <v>S. Mounika</v>
      </c>
      <c r="V26" s="362"/>
      <c r="W26" s="362"/>
      <c r="X26" s="362"/>
      <c r="Y26" s="362"/>
      <c r="Z26" s="362"/>
      <c r="AA26" s="362"/>
      <c r="AB26" s="362"/>
      <c r="AC26" s="362"/>
      <c r="AD26" s="362"/>
      <c r="AE26" s="362"/>
      <c r="AF26" s="362"/>
      <c r="AG26" s="362"/>
      <c r="AH26" s="362"/>
      <c r="AI26" s="362"/>
      <c r="AJ26" s="362"/>
      <c r="AK26" s="362"/>
      <c r="AL26" s="610" t="str">
        <f t="shared" si="22"/>
        <v/>
      </c>
      <c r="AM26" s="607" t="str">
        <f t="shared" si="23"/>
        <v/>
      </c>
      <c r="AN26" s="607" t="str">
        <f t="shared" si="24"/>
        <v/>
      </c>
      <c r="AO26" s="419"/>
      <c r="AP26" s="439">
        <f>'Student Profile'!A23</f>
        <v>19</v>
      </c>
      <c r="AQ26" s="436">
        <f t="shared" si="25"/>
        <v>19</v>
      </c>
      <c r="AR26" s="437" t="str">
        <f t="shared" si="1"/>
        <v>S. Mounika</v>
      </c>
      <c r="AS26" s="362"/>
      <c r="AT26" s="607" t="str">
        <f t="shared" si="26"/>
        <v/>
      </c>
      <c r="AU26" s="362"/>
      <c r="AV26" s="607" t="str">
        <f t="shared" si="27"/>
        <v/>
      </c>
      <c r="AW26" s="362"/>
      <c r="AX26" s="607" t="str">
        <f t="shared" si="28"/>
        <v/>
      </c>
      <c r="AY26" s="362"/>
      <c r="AZ26" s="607" t="str">
        <f t="shared" si="29"/>
        <v/>
      </c>
      <c r="BA26" s="362"/>
      <c r="BB26" s="607" t="str">
        <f t="shared" si="30"/>
        <v/>
      </c>
      <c r="BC26" s="362"/>
      <c r="BD26" s="607" t="str">
        <f t="shared" si="31"/>
        <v/>
      </c>
      <c r="BE26" s="607" t="str">
        <f t="shared" si="32"/>
        <v/>
      </c>
      <c r="BF26" s="607" t="str">
        <f t="shared" si="33"/>
        <v/>
      </c>
      <c r="BG26" s="607" t="str">
        <f t="shared" si="34"/>
        <v/>
      </c>
      <c r="BH26" s="414"/>
      <c r="BI26" s="621">
        <f t="shared" si="35"/>
        <v>19</v>
      </c>
      <c r="BJ26" s="622" t="str">
        <f t="shared" si="36"/>
        <v>S. Mounika</v>
      </c>
      <c r="BK26" s="362"/>
      <c r="BL26" s="607" t="str">
        <f t="shared" si="37"/>
        <v/>
      </c>
      <c r="BM26" s="362"/>
      <c r="BN26" s="607" t="str">
        <f t="shared" si="38"/>
        <v/>
      </c>
      <c r="BO26" s="362"/>
      <c r="BP26" s="607" t="str">
        <f t="shared" si="39"/>
        <v/>
      </c>
      <c r="BQ26" s="362"/>
      <c r="BR26" s="607" t="str">
        <f t="shared" si="40"/>
        <v/>
      </c>
      <c r="BS26" s="362"/>
      <c r="BT26" s="607" t="str">
        <f t="shared" si="41"/>
        <v/>
      </c>
      <c r="BU26" s="362"/>
      <c r="BV26" s="607" t="str">
        <f t="shared" si="42"/>
        <v/>
      </c>
      <c r="BW26" s="607" t="str">
        <f t="shared" si="43"/>
        <v/>
      </c>
      <c r="BX26" s="607" t="str">
        <f t="shared" si="44"/>
        <v/>
      </c>
      <c r="BY26" s="607" t="str">
        <f t="shared" si="45"/>
        <v/>
      </c>
      <c r="BZ26" s="444"/>
      <c r="CA26" s="418"/>
      <c r="CB26" s="623">
        <f t="shared" si="46"/>
        <v>19</v>
      </c>
      <c r="CC26" s="622" t="str">
        <f t="shared" si="47"/>
        <v>S. Mounika</v>
      </c>
      <c r="CD26" s="470"/>
      <c r="CE26" s="470"/>
      <c r="CF26" s="470"/>
      <c r="CG26" s="470"/>
      <c r="CH26" s="470"/>
      <c r="CI26" s="470"/>
      <c r="CJ26" s="470"/>
      <c r="CK26" s="470"/>
      <c r="CL26" s="470"/>
      <c r="CM26" s="470"/>
      <c r="CN26" s="470"/>
      <c r="CO26" s="470"/>
      <c r="CP26" s="470"/>
      <c r="CQ26" s="470"/>
      <c r="CR26" s="470"/>
      <c r="CS26" s="470"/>
      <c r="CT26" s="610" t="str">
        <f t="shared" si="48"/>
        <v/>
      </c>
      <c r="CU26" s="607" t="str">
        <f t="shared" si="49"/>
        <v/>
      </c>
      <c r="CV26" s="607" t="str">
        <f t="shared" si="50"/>
        <v/>
      </c>
      <c r="CW26" s="423"/>
      <c r="CX26" s="416"/>
      <c r="CY26" s="621">
        <f t="shared" si="51"/>
        <v>19</v>
      </c>
      <c r="CZ26" s="622" t="str">
        <f t="shared" si="52"/>
        <v>S. Mounika</v>
      </c>
      <c r="DA26" s="362"/>
      <c r="DB26" s="607" t="str">
        <f t="shared" si="53"/>
        <v/>
      </c>
      <c r="DC26" s="362"/>
      <c r="DD26" s="607" t="str">
        <f t="shared" si="54"/>
        <v/>
      </c>
      <c r="DE26" s="362"/>
      <c r="DF26" s="607" t="str">
        <f t="shared" si="55"/>
        <v/>
      </c>
      <c r="DG26" s="362"/>
      <c r="DH26" s="607" t="str">
        <f t="shared" si="56"/>
        <v/>
      </c>
      <c r="DI26" s="362"/>
      <c r="DJ26" s="607" t="str">
        <f t="shared" si="57"/>
        <v/>
      </c>
      <c r="DK26" s="362"/>
      <c r="DL26" s="607" t="str">
        <f t="shared" si="58"/>
        <v/>
      </c>
      <c r="DM26" s="607" t="str">
        <f t="shared" si="59"/>
        <v/>
      </c>
      <c r="DN26" s="607" t="str">
        <f t="shared" si="60"/>
        <v/>
      </c>
      <c r="DO26" s="607" t="str">
        <f t="shared" si="61"/>
        <v/>
      </c>
      <c r="DP26" s="442"/>
      <c r="DQ26" s="418"/>
      <c r="DR26" s="610">
        <f t="shared" si="62"/>
        <v>19</v>
      </c>
      <c r="DS26" s="624" t="str">
        <f t="shared" si="63"/>
        <v>S. Mounika</v>
      </c>
      <c r="DT26" s="607" t="str">
        <f t="shared" si="64"/>
        <v/>
      </c>
      <c r="DU26" s="607" t="str">
        <f t="shared" si="65"/>
        <v/>
      </c>
      <c r="DV26" s="607" t="str">
        <f t="shared" si="66"/>
        <v/>
      </c>
      <c r="DW26" s="607" t="str">
        <f t="shared" si="67"/>
        <v/>
      </c>
      <c r="DX26" s="607" t="str">
        <f t="shared" si="68"/>
        <v/>
      </c>
      <c r="DY26" s="607" t="str">
        <f t="shared" si="69"/>
        <v/>
      </c>
    </row>
    <row r="27" spans="1:129" ht="20.100000000000001" customHeight="1">
      <c r="A27" s="608">
        <f>'Student Profile'!A24</f>
        <v>20</v>
      </c>
      <c r="B27" s="608">
        <f>'Student Profile'!B24</f>
        <v>0</v>
      </c>
      <c r="C27" s="609" t="str">
        <f>IF('Student Profile'!C24="","",'Student Profile'!C24)</f>
        <v>S. Mounika</v>
      </c>
      <c r="D27" s="307"/>
      <c r="E27" s="607" t="str">
        <f t="shared" si="13"/>
        <v/>
      </c>
      <c r="F27" s="307"/>
      <c r="G27" s="607" t="str">
        <f t="shared" si="14"/>
        <v/>
      </c>
      <c r="H27" s="307"/>
      <c r="I27" s="607" t="str">
        <f t="shared" si="15"/>
        <v/>
      </c>
      <c r="J27" s="307"/>
      <c r="K27" s="607" t="str">
        <f t="shared" si="16"/>
        <v/>
      </c>
      <c r="L27" s="307"/>
      <c r="M27" s="607" t="str">
        <f t="shared" si="17"/>
        <v/>
      </c>
      <c r="N27" s="307"/>
      <c r="O27" s="607" t="str">
        <f t="shared" si="18"/>
        <v/>
      </c>
      <c r="P27" s="607" t="str">
        <f t="shared" si="19"/>
        <v/>
      </c>
      <c r="Q27" s="607" t="str">
        <f t="shared" si="20"/>
        <v/>
      </c>
      <c r="R27" s="607" t="str">
        <f t="shared" si="21"/>
        <v/>
      </c>
      <c r="S27" s="416"/>
      <c r="T27" s="436">
        <f>'Student Profile'!A24</f>
        <v>20</v>
      </c>
      <c r="U27" s="437" t="str">
        <f>IF('Student Profile'!C24="","",'Student Profile'!C24)</f>
        <v>S. Mounika</v>
      </c>
      <c r="V27" s="362"/>
      <c r="W27" s="362"/>
      <c r="X27" s="362"/>
      <c r="Y27" s="362"/>
      <c r="Z27" s="362"/>
      <c r="AA27" s="362"/>
      <c r="AB27" s="362"/>
      <c r="AC27" s="362"/>
      <c r="AD27" s="362"/>
      <c r="AE27" s="362"/>
      <c r="AF27" s="362"/>
      <c r="AG27" s="362"/>
      <c r="AH27" s="362"/>
      <c r="AI27" s="362"/>
      <c r="AJ27" s="362"/>
      <c r="AK27" s="362"/>
      <c r="AL27" s="610" t="str">
        <f t="shared" si="22"/>
        <v/>
      </c>
      <c r="AM27" s="607" t="str">
        <f t="shared" si="23"/>
        <v/>
      </c>
      <c r="AN27" s="607" t="str">
        <f t="shared" si="24"/>
        <v/>
      </c>
      <c r="AO27" s="419"/>
      <c r="AP27" s="439">
        <f>'Student Profile'!A24</f>
        <v>20</v>
      </c>
      <c r="AQ27" s="436">
        <f t="shared" si="25"/>
        <v>20</v>
      </c>
      <c r="AR27" s="437" t="str">
        <f t="shared" si="1"/>
        <v>S. Mounika</v>
      </c>
      <c r="AS27" s="362"/>
      <c r="AT27" s="607" t="str">
        <f t="shared" si="26"/>
        <v/>
      </c>
      <c r="AU27" s="362"/>
      <c r="AV27" s="607" t="str">
        <f t="shared" si="27"/>
        <v/>
      </c>
      <c r="AW27" s="362"/>
      <c r="AX27" s="607" t="str">
        <f t="shared" si="28"/>
        <v/>
      </c>
      <c r="AY27" s="362"/>
      <c r="AZ27" s="607" t="str">
        <f t="shared" si="29"/>
        <v/>
      </c>
      <c r="BA27" s="362"/>
      <c r="BB27" s="607" t="str">
        <f t="shared" si="30"/>
        <v/>
      </c>
      <c r="BC27" s="362"/>
      <c r="BD27" s="607" t="str">
        <f t="shared" si="31"/>
        <v/>
      </c>
      <c r="BE27" s="607" t="str">
        <f t="shared" si="32"/>
        <v/>
      </c>
      <c r="BF27" s="607" t="str">
        <f t="shared" si="33"/>
        <v/>
      </c>
      <c r="BG27" s="607" t="str">
        <f t="shared" si="34"/>
        <v/>
      </c>
      <c r="BH27" s="414"/>
      <c r="BI27" s="621">
        <f t="shared" si="35"/>
        <v>20</v>
      </c>
      <c r="BJ27" s="622" t="str">
        <f t="shared" si="36"/>
        <v>S. Mounika</v>
      </c>
      <c r="BK27" s="362"/>
      <c r="BL27" s="607" t="str">
        <f t="shared" si="37"/>
        <v/>
      </c>
      <c r="BM27" s="362"/>
      <c r="BN27" s="607" t="str">
        <f t="shared" si="38"/>
        <v/>
      </c>
      <c r="BO27" s="362"/>
      <c r="BP27" s="607" t="str">
        <f t="shared" si="39"/>
        <v/>
      </c>
      <c r="BQ27" s="362"/>
      <c r="BR27" s="607" t="str">
        <f t="shared" si="40"/>
        <v/>
      </c>
      <c r="BS27" s="362"/>
      <c r="BT27" s="607" t="str">
        <f t="shared" si="41"/>
        <v/>
      </c>
      <c r="BU27" s="362"/>
      <c r="BV27" s="607" t="str">
        <f t="shared" si="42"/>
        <v/>
      </c>
      <c r="BW27" s="607" t="str">
        <f t="shared" si="43"/>
        <v/>
      </c>
      <c r="BX27" s="607" t="str">
        <f t="shared" si="44"/>
        <v/>
      </c>
      <c r="BY27" s="607" t="str">
        <f t="shared" si="45"/>
        <v/>
      </c>
      <c r="BZ27" s="444"/>
      <c r="CA27" s="418"/>
      <c r="CB27" s="623">
        <f t="shared" si="46"/>
        <v>20</v>
      </c>
      <c r="CC27" s="622" t="str">
        <f t="shared" si="47"/>
        <v>S. Mounika</v>
      </c>
      <c r="CD27" s="470"/>
      <c r="CE27" s="470"/>
      <c r="CF27" s="470"/>
      <c r="CG27" s="470"/>
      <c r="CH27" s="470"/>
      <c r="CI27" s="470"/>
      <c r="CJ27" s="470"/>
      <c r="CK27" s="470"/>
      <c r="CL27" s="470"/>
      <c r="CM27" s="470"/>
      <c r="CN27" s="470"/>
      <c r="CO27" s="470"/>
      <c r="CP27" s="470"/>
      <c r="CQ27" s="470"/>
      <c r="CR27" s="470"/>
      <c r="CS27" s="470"/>
      <c r="CT27" s="610" t="str">
        <f t="shared" si="48"/>
        <v/>
      </c>
      <c r="CU27" s="607" t="str">
        <f t="shared" si="49"/>
        <v/>
      </c>
      <c r="CV27" s="607" t="str">
        <f t="shared" si="50"/>
        <v/>
      </c>
      <c r="CW27" s="423"/>
      <c r="CX27" s="416"/>
      <c r="CY27" s="621">
        <f t="shared" si="51"/>
        <v>20</v>
      </c>
      <c r="CZ27" s="622" t="str">
        <f t="shared" si="52"/>
        <v>S. Mounika</v>
      </c>
      <c r="DA27" s="362"/>
      <c r="DB27" s="607" t="str">
        <f t="shared" si="53"/>
        <v/>
      </c>
      <c r="DC27" s="362"/>
      <c r="DD27" s="607" t="str">
        <f t="shared" si="54"/>
        <v/>
      </c>
      <c r="DE27" s="362"/>
      <c r="DF27" s="607" t="str">
        <f t="shared" si="55"/>
        <v/>
      </c>
      <c r="DG27" s="362"/>
      <c r="DH27" s="607" t="str">
        <f t="shared" si="56"/>
        <v/>
      </c>
      <c r="DI27" s="362"/>
      <c r="DJ27" s="607" t="str">
        <f t="shared" si="57"/>
        <v/>
      </c>
      <c r="DK27" s="362"/>
      <c r="DL27" s="607" t="str">
        <f t="shared" si="58"/>
        <v/>
      </c>
      <c r="DM27" s="607" t="str">
        <f t="shared" si="59"/>
        <v/>
      </c>
      <c r="DN27" s="607" t="str">
        <f t="shared" si="60"/>
        <v/>
      </c>
      <c r="DO27" s="607" t="str">
        <f t="shared" si="61"/>
        <v/>
      </c>
      <c r="DP27" s="442"/>
      <c r="DQ27" s="418"/>
      <c r="DR27" s="610">
        <f t="shared" si="62"/>
        <v>20</v>
      </c>
      <c r="DS27" s="624" t="str">
        <f t="shared" si="63"/>
        <v>S. Mounika</v>
      </c>
      <c r="DT27" s="607" t="str">
        <f t="shared" si="64"/>
        <v/>
      </c>
      <c r="DU27" s="607" t="str">
        <f t="shared" si="65"/>
        <v/>
      </c>
      <c r="DV27" s="607" t="str">
        <f t="shared" si="66"/>
        <v/>
      </c>
      <c r="DW27" s="607" t="str">
        <f t="shared" si="67"/>
        <v/>
      </c>
      <c r="DX27" s="607" t="str">
        <f t="shared" si="68"/>
        <v/>
      </c>
      <c r="DY27" s="607" t="str">
        <f t="shared" si="69"/>
        <v/>
      </c>
    </row>
    <row r="28" spans="1:129" ht="20.100000000000001" customHeight="1">
      <c r="A28" s="608">
        <f>'Student Profile'!A25</f>
        <v>21</v>
      </c>
      <c r="B28" s="608">
        <f>'Student Profile'!B25</f>
        <v>0</v>
      </c>
      <c r="C28" s="609" t="str">
        <f>IF('Student Profile'!C25="","",'Student Profile'!C25)</f>
        <v>S. Mounika</v>
      </c>
      <c r="D28" s="307"/>
      <c r="E28" s="607" t="str">
        <f t="shared" si="13"/>
        <v/>
      </c>
      <c r="F28" s="307"/>
      <c r="G28" s="607" t="str">
        <f t="shared" si="14"/>
        <v/>
      </c>
      <c r="H28" s="307"/>
      <c r="I28" s="607" t="str">
        <f t="shared" si="15"/>
        <v/>
      </c>
      <c r="J28" s="307"/>
      <c r="K28" s="607" t="str">
        <f t="shared" si="16"/>
        <v/>
      </c>
      <c r="L28" s="307"/>
      <c r="M28" s="607" t="str">
        <f t="shared" si="17"/>
        <v/>
      </c>
      <c r="N28" s="307"/>
      <c r="O28" s="607" t="str">
        <f t="shared" si="18"/>
        <v/>
      </c>
      <c r="P28" s="607" t="str">
        <f t="shared" si="19"/>
        <v/>
      </c>
      <c r="Q28" s="607" t="str">
        <f t="shared" si="20"/>
        <v/>
      </c>
      <c r="R28" s="607" t="str">
        <f t="shared" si="21"/>
        <v/>
      </c>
      <c r="S28" s="416"/>
      <c r="T28" s="436">
        <f>'Student Profile'!A25</f>
        <v>21</v>
      </c>
      <c r="U28" s="437" t="str">
        <f>IF('Student Profile'!C25="","",'Student Profile'!C25)</f>
        <v>S. Mounika</v>
      </c>
      <c r="V28" s="362"/>
      <c r="W28" s="362"/>
      <c r="X28" s="362"/>
      <c r="Y28" s="362"/>
      <c r="Z28" s="362"/>
      <c r="AA28" s="362"/>
      <c r="AB28" s="362"/>
      <c r="AC28" s="362"/>
      <c r="AD28" s="362"/>
      <c r="AE28" s="362"/>
      <c r="AF28" s="362"/>
      <c r="AG28" s="362"/>
      <c r="AH28" s="362"/>
      <c r="AI28" s="362"/>
      <c r="AJ28" s="362"/>
      <c r="AK28" s="362"/>
      <c r="AL28" s="610" t="str">
        <f t="shared" si="22"/>
        <v/>
      </c>
      <c r="AM28" s="607" t="str">
        <f t="shared" si="23"/>
        <v/>
      </c>
      <c r="AN28" s="607" t="str">
        <f t="shared" si="24"/>
        <v/>
      </c>
      <c r="AO28" s="419"/>
      <c r="AP28" s="439">
        <f>'Student Profile'!A25</f>
        <v>21</v>
      </c>
      <c r="AQ28" s="436">
        <f t="shared" si="25"/>
        <v>21</v>
      </c>
      <c r="AR28" s="437" t="str">
        <f t="shared" si="1"/>
        <v>S. Mounika</v>
      </c>
      <c r="AS28" s="362"/>
      <c r="AT28" s="607" t="str">
        <f t="shared" si="26"/>
        <v/>
      </c>
      <c r="AU28" s="362"/>
      <c r="AV28" s="607" t="str">
        <f t="shared" si="27"/>
        <v/>
      </c>
      <c r="AW28" s="362"/>
      <c r="AX28" s="607" t="str">
        <f t="shared" si="28"/>
        <v/>
      </c>
      <c r="AY28" s="362"/>
      <c r="AZ28" s="607" t="str">
        <f t="shared" si="29"/>
        <v/>
      </c>
      <c r="BA28" s="362"/>
      <c r="BB28" s="607" t="str">
        <f t="shared" si="30"/>
        <v/>
      </c>
      <c r="BC28" s="362"/>
      <c r="BD28" s="607" t="str">
        <f t="shared" si="31"/>
        <v/>
      </c>
      <c r="BE28" s="607" t="str">
        <f t="shared" si="32"/>
        <v/>
      </c>
      <c r="BF28" s="607" t="str">
        <f t="shared" si="33"/>
        <v/>
      </c>
      <c r="BG28" s="607" t="str">
        <f t="shared" si="34"/>
        <v/>
      </c>
      <c r="BH28" s="414"/>
      <c r="BI28" s="621">
        <f t="shared" si="35"/>
        <v>21</v>
      </c>
      <c r="BJ28" s="622" t="str">
        <f t="shared" si="36"/>
        <v>S. Mounika</v>
      </c>
      <c r="BK28" s="362"/>
      <c r="BL28" s="607" t="str">
        <f t="shared" si="37"/>
        <v/>
      </c>
      <c r="BM28" s="362"/>
      <c r="BN28" s="607" t="str">
        <f t="shared" si="38"/>
        <v/>
      </c>
      <c r="BO28" s="362"/>
      <c r="BP28" s="607" t="str">
        <f t="shared" si="39"/>
        <v/>
      </c>
      <c r="BQ28" s="362"/>
      <c r="BR28" s="607" t="str">
        <f t="shared" si="40"/>
        <v/>
      </c>
      <c r="BS28" s="362"/>
      <c r="BT28" s="607" t="str">
        <f t="shared" si="41"/>
        <v/>
      </c>
      <c r="BU28" s="362"/>
      <c r="BV28" s="607" t="str">
        <f t="shared" si="42"/>
        <v/>
      </c>
      <c r="BW28" s="607" t="str">
        <f t="shared" si="43"/>
        <v/>
      </c>
      <c r="BX28" s="607" t="str">
        <f t="shared" si="44"/>
        <v/>
      </c>
      <c r="BY28" s="607" t="str">
        <f t="shared" si="45"/>
        <v/>
      </c>
      <c r="BZ28" s="444"/>
      <c r="CA28" s="418"/>
      <c r="CB28" s="623">
        <f t="shared" si="46"/>
        <v>21</v>
      </c>
      <c r="CC28" s="622" t="str">
        <f t="shared" si="47"/>
        <v>S. Mounika</v>
      </c>
      <c r="CD28" s="470"/>
      <c r="CE28" s="470"/>
      <c r="CF28" s="470"/>
      <c r="CG28" s="470"/>
      <c r="CH28" s="470"/>
      <c r="CI28" s="470"/>
      <c r="CJ28" s="470"/>
      <c r="CK28" s="470"/>
      <c r="CL28" s="470"/>
      <c r="CM28" s="470"/>
      <c r="CN28" s="470"/>
      <c r="CO28" s="470"/>
      <c r="CP28" s="470"/>
      <c r="CQ28" s="470"/>
      <c r="CR28" s="470"/>
      <c r="CS28" s="470"/>
      <c r="CT28" s="610" t="str">
        <f t="shared" si="48"/>
        <v/>
      </c>
      <c r="CU28" s="607" t="str">
        <f t="shared" si="49"/>
        <v/>
      </c>
      <c r="CV28" s="607" t="str">
        <f t="shared" si="50"/>
        <v/>
      </c>
      <c r="CW28" s="423"/>
      <c r="CX28" s="416"/>
      <c r="CY28" s="621">
        <f t="shared" si="51"/>
        <v>21</v>
      </c>
      <c r="CZ28" s="622" t="str">
        <f t="shared" si="52"/>
        <v>S. Mounika</v>
      </c>
      <c r="DA28" s="362"/>
      <c r="DB28" s="607" t="str">
        <f t="shared" si="53"/>
        <v/>
      </c>
      <c r="DC28" s="362"/>
      <c r="DD28" s="607" t="str">
        <f t="shared" si="54"/>
        <v/>
      </c>
      <c r="DE28" s="362"/>
      <c r="DF28" s="607" t="str">
        <f t="shared" si="55"/>
        <v/>
      </c>
      <c r="DG28" s="362"/>
      <c r="DH28" s="607" t="str">
        <f t="shared" si="56"/>
        <v/>
      </c>
      <c r="DI28" s="362"/>
      <c r="DJ28" s="607" t="str">
        <f t="shared" si="57"/>
        <v/>
      </c>
      <c r="DK28" s="362"/>
      <c r="DL28" s="607" t="str">
        <f t="shared" si="58"/>
        <v/>
      </c>
      <c r="DM28" s="607" t="str">
        <f t="shared" si="59"/>
        <v/>
      </c>
      <c r="DN28" s="607" t="str">
        <f t="shared" si="60"/>
        <v/>
      </c>
      <c r="DO28" s="607" t="str">
        <f t="shared" si="61"/>
        <v/>
      </c>
      <c r="DP28" s="442"/>
      <c r="DQ28" s="418"/>
      <c r="DR28" s="610">
        <f t="shared" si="62"/>
        <v>21</v>
      </c>
      <c r="DS28" s="624" t="str">
        <f t="shared" si="63"/>
        <v>S. Mounika</v>
      </c>
      <c r="DT28" s="607" t="str">
        <f t="shared" si="64"/>
        <v/>
      </c>
      <c r="DU28" s="607" t="str">
        <f t="shared" si="65"/>
        <v/>
      </c>
      <c r="DV28" s="607" t="str">
        <f t="shared" si="66"/>
        <v/>
      </c>
      <c r="DW28" s="607" t="str">
        <f t="shared" si="67"/>
        <v/>
      </c>
      <c r="DX28" s="607" t="str">
        <f t="shared" si="68"/>
        <v/>
      </c>
      <c r="DY28" s="607" t="str">
        <f t="shared" si="69"/>
        <v/>
      </c>
    </row>
    <row r="29" spans="1:129" ht="20.100000000000001" customHeight="1">
      <c r="A29" s="608">
        <f>'Student Profile'!A26</f>
        <v>22</v>
      </c>
      <c r="B29" s="608">
        <f>'Student Profile'!B26</f>
        <v>0</v>
      </c>
      <c r="C29" s="609" t="str">
        <f>IF('Student Profile'!C26="","",'Student Profile'!C26)</f>
        <v>S. Mounika</v>
      </c>
      <c r="D29" s="307"/>
      <c r="E29" s="607" t="str">
        <f t="shared" si="13"/>
        <v/>
      </c>
      <c r="F29" s="307"/>
      <c r="G29" s="607" t="str">
        <f t="shared" si="14"/>
        <v/>
      </c>
      <c r="H29" s="307"/>
      <c r="I29" s="607" t="str">
        <f t="shared" si="15"/>
        <v/>
      </c>
      <c r="J29" s="307"/>
      <c r="K29" s="607" t="str">
        <f t="shared" si="16"/>
        <v/>
      </c>
      <c r="L29" s="307"/>
      <c r="M29" s="607" t="str">
        <f t="shared" si="17"/>
        <v/>
      </c>
      <c r="N29" s="307"/>
      <c r="O29" s="607" t="str">
        <f t="shared" si="18"/>
        <v/>
      </c>
      <c r="P29" s="607" t="str">
        <f t="shared" si="19"/>
        <v/>
      </c>
      <c r="Q29" s="607" t="str">
        <f t="shared" si="20"/>
        <v/>
      </c>
      <c r="R29" s="607" t="str">
        <f t="shared" si="21"/>
        <v/>
      </c>
      <c r="S29" s="416"/>
      <c r="T29" s="436">
        <f>'Student Profile'!A26</f>
        <v>22</v>
      </c>
      <c r="U29" s="437" t="str">
        <f>IF('Student Profile'!C26="","",'Student Profile'!C26)</f>
        <v>S. Mounika</v>
      </c>
      <c r="V29" s="362"/>
      <c r="W29" s="362"/>
      <c r="X29" s="362"/>
      <c r="Y29" s="362"/>
      <c r="Z29" s="362"/>
      <c r="AA29" s="362"/>
      <c r="AB29" s="362"/>
      <c r="AC29" s="362"/>
      <c r="AD29" s="362"/>
      <c r="AE29" s="362"/>
      <c r="AF29" s="362"/>
      <c r="AG29" s="362"/>
      <c r="AH29" s="362"/>
      <c r="AI29" s="362"/>
      <c r="AJ29" s="362"/>
      <c r="AK29" s="362"/>
      <c r="AL29" s="610" t="str">
        <f t="shared" si="22"/>
        <v/>
      </c>
      <c r="AM29" s="607" t="str">
        <f t="shared" si="23"/>
        <v/>
      </c>
      <c r="AN29" s="607" t="str">
        <f t="shared" si="24"/>
        <v/>
      </c>
      <c r="AO29" s="419"/>
      <c r="AP29" s="439">
        <f>'Student Profile'!A26</f>
        <v>22</v>
      </c>
      <c r="AQ29" s="436">
        <f t="shared" si="25"/>
        <v>22</v>
      </c>
      <c r="AR29" s="437" t="str">
        <f t="shared" si="1"/>
        <v>S. Mounika</v>
      </c>
      <c r="AS29" s="362"/>
      <c r="AT29" s="607" t="str">
        <f t="shared" si="26"/>
        <v/>
      </c>
      <c r="AU29" s="362"/>
      <c r="AV29" s="607" t="str">
        <f t="shared" si="27"/>
        <v/>
      </c>
      <c r="AW29" s="362"/>
      <c r="AX29" s="607" t="str">
        <f t="shared" si="28"/>
        <v/>
      </c>
      <c r="AY29" s="362"/>
      <c r="AZ29" s="607" t="str">
        <f t="shared" si="29"/>
        <v/>
      </c>
      <c r="BA29" s="362"/>
      <c r="BB29" s="607" t="str">
        <f t="shared" si="30"/>
        <v/>
      </c>
      <c r="BC29" s="362"/>
      <c r="BD29" s="607" t="str">
        <f t="shared" si="31"/>
        <v/>
      </c>
      <c r="BE29" s="607" t="str">
        <f t="shared" si="32"/>
        <v/>
      </c>
      <c r="BF29" s="607" t="str">
        <f t="shared" si="33"/>
        <v/>
      </c>
      <c r="BG29" s="607" t="str">
        <f t="shared" si="34"/>
        <v/>
      </c>
      <c r="BH29" s="414"/>
      <c r="BI29" s="621">
        <f t="shared" si="35"/>
        <v>22</v>
      </c>
      <c r="BJ29" s="622" t="str">
        <f t="shared" si="36"/>
        <v>S. Mounika</v>
      </c>
      <c r="BK29" s="362"/>
      <c r="BL29" s="607" t="str">
        <f t="shared" si="37"/>
        <v/>
      </c>
      <c r="BM29" s="362"/>
      <c r="BN29" s="607" t="str">
        <f t="shared" si="38"/>
        <v/>
      </c>
      <c r="BO29" s="362"/>
      <c r="BP29" s="607" t="str">
        <f t="shared" si="39"/>
        <v/>
      </c>
      <c r="BQ29" s="362"/>
      <c r="BR29" s="607" t="str">
        <f t="shared" si="40"/>
        <v/>
      </c>
      <c r="BS29" s="362"/>
      <c r="BT29" s="607" t="str">
        <f t="shared" si="41"/>
        <v/>
      </c>
      <c r="BU29" s="362"/>
      <c r="BV29" s="607" t="str">
        <f t="shared" si="42"/>
        <v/>
      </c>
      <c r="BW29" s="607" t="str">
        <f t="shared" si="43"/>
        <v/>
      </c>
      <c r="BX29" s="607" t="str">
        <f t="shared" si="44"/>
        <v/>
      </c>
      <c r="BY29" s="607" t="str">
        <f t="shared" si="45"/>
        <v/>
      </c>
      <c r="BZ29" s="444"/>
      <c r="CA29" s="418"/>
      <c r="CB29" s="623">
        <f t="shared" si="46"/>
        <v>22</v>
      </c>
      <c r="CC29" s="622" t="str">
        <f t="shared" si="47"/>
        <v>S. Mounika</v>
      </c>
      <c r="CD29" s="470"/>
      <c r="CE29" s="470"/>
      <c r="CF29" s="470"/>
      <c r="CG29" s="470"/>
      <c r="CH29" s="470"/>
      <c r="CI29" s="470"/>
      <c r="CJ29" s="470"/>
      <c r="CK29" s="470"/>
      <c r="CL29" s="470"/>
      <c r="CM29" s="470"/>
      <c r="CN29" s="470"/>
      <c r="CO29" s="470"/>
      <c r="CP29" s="470"/>
      <c r="CQ29" s="470"/>
      <c r="CR29" s="470"/>
      <c r="CS29" s="470"/>
      <c r="CT29" s="610" t="str">
        <f t="shared" si="48"/>
        <v/>
      </c>
      <c r="CU29" s="607" t="str">
        <f t="shared" si="49"/>
        <v/>
      </c>
      <c r="CV29" s="607" t="str">
        <f t="shared" si="50"/>
        <v/>
      </c>
      <c r="CW29" s="423"/>
      <c r="CX29" s="416"/>
      <c r="CY29" s="621">
        <f t="shared" si="51"/>
        <v>22</v>
      </c>
      <c r="CZ29" s="622" t="str">
        <f t="shared" si="52"/>
        <v>S. Mounika</v>
      </c>
      <c r="DA29" s="362"/>
      <c r="DB29" s="607" t="str">
        <f t="shared" si="53"/>
        <v/>
      </c>
      <c r="DC29" s="362"/>
      <c r="DD29" s="607" t="str">
        <f t="shared" si="54"/>
        <v/>
      </c>
      <c r="DE29" s="362"/>
      <c r="DF29" s="607" t="str">
        <f t="shared" si="55"/>
        <v/>
      </c>
      <c r="DG29" s="362"/>
      <c r="DH29" s="607" t="str">
        <f t="shared" si="56"/>
        <v/>
      </c>
      <c r="DI29" s="362"/>
      <c r="DJ29" s="607" t="str">
        <f t="shared" si="57"/>
        <v/>
      </c>
      <c r="DK29" s="362"/>
      <c r="DL29" s="607" t="str">
        <f t="shared" si="58"/>
        <v/>
      </c>
      <c r="DM29" s="607" t="str">
        <f t="shared" si="59"/>
        <v/>
      </c>
      <c r="DN29" s="607" t="str">
        <f t="shared" si="60"/>
        <v/>
      </c>
      <c r="DO29" s="607" t="str">
        <f t="shared" si="61"/>
        <v/>
      </c>
      <c r="DP29" s="442"/>
      <c r="DQ29" s="418"/>
      <c r="DR29" s="610">
        <f t="shared" si="62"/>
        <v>22</v>
      </c>
      <c r="DS29" s="624" t="str">
        <f t="shared" si="63"/>
        <v>S. Mounika</v>
      </c>
      <c r="DT29" s="607" t="str">
        <f t="shared" si="64"/>
        <v/>
      </c>
      <c r="DU29" s="607" t="str">
        <f t="shared" si="65"/>
        <v/>
      </c>
      <c r="DV29" s="607" t="str">
        <f t="shared" si="66"/>
        <v/>
      </c>
      <c r="DW29" s="607" t="str">
        <f t="shared" si="67"/>
        <v/>
      </c>
      <c r="DX29" s="607" t="str">
        <f t="shared" si="68"/>
        <v/>
      </c>
      <c r="DY29" s="607" t="str">
        <f t="shared" si="69"/>
        <v/>
      </c>
    </row>
    <row r="30" spans="1:129" ht="20.100000000000001" customHeight="1">
      <c r="A30" s="608">
        <f>'Student Profile'!A27</f>
        <v>23</v>
      </c>
      <c r="B30" s="608">
        <f>'Student Profile'!B27</f>
        <v>0</v>
      </c>
      <c r="C30" s="609" t="str">
        <f>IF('Student Profile'!C27="","",'Student Profile'!C27)</f>
        <v>S. Mounika</v>
      </c>
      <c r="D30" s="307"/>
      <c r="E30" s="607" t="str">
        <f t="shared" si="13"/>
        <v/>
      </c>
      <c r="F30" s="307"/>
      <c r="G30" s="607" t="str">
        <f t="shared" si="14"/>
        <v/>
      </c>
      <c r="H30" s="307"/>
      <c r="I30" s="607" t="str">
        <f t="shared" si="15"/>
        <v/>
      </c>
      <c r="J30" s="307"/>
      <c r="K30" s="607" t="str">
        <f t="shared" si="16"/>
        <v/>
      </c>
      <c r="L30" s="307"/>
      <c r="M30" s="607" t="str">
        <f t="shared" si="17"/>
        <v/>
      </c>
      <c r="N30" s="307"/>
      <c r="O30" s="607" t="str">
        <f t="shared" si="18"/>
        <v/>
      </c>
      <c r="P30" s="607" t="str">
        <f t="shared" si="19"/>
        <v/>
      </c>
      <c r="Q30" s="607" t="str">
        <f t="shared" si="20"/>
        <v/>
      </c>
      <c r="R30" s="607" t="str">
        <f t="shared" si="21"/>
        <v/>
      </c>
      <c r="S30" s="416"/>
      <c r="T30" s="436">
        <f>'Student Profile'!A27</f>
        <v>23</v>
      </c>
      <c r="U30" s="437" t="str">
        <f>IF('Student Profile'!C27="","",'Student Profile'!C27)</f>
        <v>S. Mounika</v>
      </c>
      <c r="V30" s="362"/>
      <c r="W30" s="362"/>
      <c r="X30" s="362"/>
      <c r="Y30" s="362"/>
      <c r="Z30" s="362"/>
      <c r="AA30" s="362"/>
      <c r="AB30" s="362"/>
      <c r="AC30" s="362"/>
      <c r="AD30" s="362"/>
      <c r="AE30" s="362"/>
      <c r="AF30" s="362"/>
      <c r="AG30" s="362"/>
      <c r="AH30" s="362"/>
      <c r="AI30" s="362"/>
      <c r="AJ30" s="362"/>
      <c r="AK30" s="362"/>
      <c r="AL30" s="610" t="str">
        <f t="shared" si="22"/>
        <v/>
      </c>
      <c r="AM30" s="607" t="str">
        <f t="shared" si="23"/>
        <v/>
      </c>
      <c r="AN30" s="607" t="str">
        <f t="shared" si="24"/>
        <v/>
      </c>
      <c r="AO30" s="419"/>
      <c r="AP30" s="439">
        <f>'Student Profile'!A27</f>
        <v>23</v>
      </c>
      <c r="AQ30" s="436">
        <f t="shared" si="25"/>
        <v>23</v>
      </c>
      <c r="AR30" s="437" t="str">
        <f t="shared" si="1"/>
        <v>S. Mounika</v>
      </c>
      <c r="AS30" s="362"/>
      <c r="AT30" s="607" t="str">
        <f t="shared" si="26"/>
        <v/>
      </c>
      <c r="AU30" s="362"/>
      <c r="AV30" s="607" t="str">
        <f t="shared" si="27"/>
        <v/>
      </c>
      <c r="AW30" s="362"/>
      <c r="AX30" s="607" t="str">
        <f t="shared" si="28"/>
        <v/>
      </c>
      <c r="AY30" s="362"/>
      <c r="AZ30" s="607" t="str">
        <f t="shared" si="29"/>
        <v/>
      </c>
      <c r="BA30" s="362"/>
      <c r="BB30" s="607" t="str">
        <f t="shared" si="30"/>
        <v/>
      </c>
      <c r="BC30" s="362"/>
      <c r="BD30" s="607" t="str">
        <f t="shared" si="31"/>
        <v/>
      </c>
      <c r="BE30" s="607" t="str">
        <f t="shared" si="32"/>
        <v/>
      </c>
      <c r="BF30" s="607" t="str">
        <f t="shared" si="33"/>
        <v/>
      </c>
      <c r="BG30" s="607" t="str">
        <f t="shared" si="34"/>
        <v/>
      </c>
      <c r="BH30" s="414"/>
      <c r="BI30" s="621">
        <f t="shared" si="35"/>
        <v>23</v>
      </c>
      <c r="BJ30" s="622" t="str">
        <f t="shared" si="36"/>
        <v>S. Mounika</v>
      </c>
      <c r="BK30" s="362"/>
      <c r="BL30" s="607" t="str">
        <f t="shared" si="37"/>
        <v/>
      </c>
      <c r="BM30" s="362"/>
      <c r="BN30" s="607" t="str">
        <f t="shared" si="38"/>
        <v/>
      </c>
      <c r="BO30" s="362"/>
      <c r="BP30" s="607" t="str">
        <f t="shared" si="39"/>
        <v/>
      </c>
      <c r="BQ30" s="362"/>
      <c r="BR30" s="607" t="str">
        <f t="shared" si="40"/>
        <v/>
      </c>
      <c r="BS30" s="362"/>
      <c r="BT30" s="607" t="str">
        <f t="shared" si="41"/>
        <v/>
      </c>
      <c r="BU30" s="362"/>
      <c r="BV30" s="607" t="str">
        <f t="shared" si="42"/>
        <v/>
      </c>
      <c r="BW30" s="607" t="str">
        <f t="shared" si="43"/>
        <v/>
      </c>
      <c r="BX30" s="607" t="str">
        <f t="shared" si="44"/>
        <v/>
      </c>
      <c r="BY30" s="607" t="str">
        <f t="shared" si="45"/>
        <v/>
      </c>
      <c r="BZ30" s="444"/>
      <c r="CA30" s="418"/>
      <c r="CB30" s="623">
        <f t="shared" si="46"/>
        <v>23</v>
      </c>
      <c r="CC30" s="622" t="str">
        <f t="shared" si="47"/>
        <v>S. Mounika</v>
      </c>
      <c r="CD30" s="470"/>
      <c r="CE30" s="470"/>
      <c r="CF30" s="470"/>
      <c r="CG30" s="470"/>
      <c r="CH30" s="470"/>
      <c r="CI30" s="470"/>
      <c r="CJ30" s="470"/>
      <c r="CK30" s="470"/>
      <c r="CL30" s="470"/>
      <c r="CM30" s="470"/>
      <c r="CN30" s="470"/>
      <c r="CO30" s="470"/>
      <c r="CP30" s="470"/>
      <c r="CQ30" s="470"/>
      <c r="CR30" s="470"/>
      <c r="CS30" s="470"/>
      <c r="CT30" s="610" t="str">
        <f t="shared" si="48"/>
        <v/>
      </c>
      <c r="CU30" s="607" t="str">
        <f t="shared" si="49"/>
        <v/>
      </c>
      <c r="CV30" s="607" t="str">
        <f t="shared" si="50"/>
        <v/>
      </c>
      <c r="CW30" s="423"/>
      <c r="CX30" s="416"/>
      <c r="CY30" s="621">
        <f t="shared" si="51"/>
        <v>23</v>
      </c>
      <c r="CZ30" s="622" t="str">
        <f t="shared" si="52"/>
        <v>S. Mounika</v>
      </c>
      <c r="DA30" s="362"/>
      <c r="DB30" s="607" t="str">
        <f t="shared" si="53"/>
        <v/>
      </c>
      <c r="DC30" s="362"/>
      <c r="DD30" s="607" t="str">
        <f t="shared" si="54"/>
        <v/>
      </c>
      <c r="DE30" s="362"/>
      <c r="DF30" s="607" t="str">
        <f t="shared" si="55"/>
        <v/>
      </c>
      <c r="DG30" s="362"/>
      <c r="DH30" s="607" t="str">
        <f t="shared" si="56"/>
        <v/>
      </c>
      <c r="DI30" s="362"/>
      <c r="DJ30" s="607" t="str">
        <f t="shared" si="57"/>
        <v/>
      </c>
      <c r="DK30" s="362"/>
      <c r="DL30" s="607" t="str">
        <f t="shared" si="58"/>
        <v/>
      </c>
      <c r="DM30" s="607" t="str">
        <f t="shared" si="59"/>
        <v/>
      </c>
      <c r="DN30" s="607" t="str">
        <f t="shared" si="60"/>
        <v/>
      </c>
      <c r="DO30" s="607" t="str">
        <f t="shared" si="61"/>
        <v/>
      </c>
      <c r="DP30" s="442"/>
      <c r="DQ30" s="418"/>
      <c r="DR30" s="610">
        <f t="shared" si="62"/>
        <v>23</v>
      </c>
      <c r="DS30" s="624" t="str">
        <f t="shared" si="63"/>
        <v>S. Mounika</v>
      </c>
      <c r="DT30" s="607" t="str">
        <f t="shared" si="64"/>
        <v/>
      </c>
      <c r="DU30" s="607" t="str">
        <f t="shared" si="65"/>
        <v/>
      </c>
      <c r="DV30" s="607" t="str">
        <f t="shared" si="66"/>
        <v/>
      </c>
      <c r="DW30" s="607" t="str">
        <f t="shared" si="67"/>
        <v/>
      </c>
      <c r="DX30" s="607" t="str">
        <f t="shared" si="68"/>
        <v/>
      </c>
      <c r="DY30" s="607" t="str">
        <f t="shared" si="69"/>
        <v/>
      </c>
    </row>
    <row r="31" spans="1:129" ht="20.100000000000001" customHeight="1">
      <c r="A31" s="608">
        <f>'Student Profile'!A28</f>
        <v>24</v>
      </c>
      <c r="B31" s="608">
        <f>'Student Profile'!B28</f>
        <v>0</v>
      </c>
      <c r="C31" s="609" t="str">
        <f>IF('Student Profile'!C28="","",'Student Profile'!C28)</f>
        <v>S. Mounika</v>
      </c>
      <c r="D31" s="307"/>
      <c r="E31" s="607" t="str">
        <f t="shared" si="13"/>
        <v/>
      </c>
      <c r="F31" s="307"/>
      <c r="G31" s="607" t="str">
        <f t="shared" si="14"/>
        <v/>
      </c>
      <c r="H31" s="307"/>
      <c r="I31" s="607" t="str">
        <f t="shared" si="15"/>
        <v/>
      </c>
      <c r="J31" s="307"/>
      <c r="K31" s="607" t="str">
        <f t="shared" si="16"/>
        <v/>
      </c>
      <c r="L31" s="307"/>
      <c r="M31" s="607" t="str">
        <f t="shared" si="17"/>
        <v/>
      </c>
      <c r="N31" s="307"/>
      <c r="O31" s="607" t="str">
        <f t="shared" si="18"/>
        <v/>
      </c>
      <c r="P31" s="607" t="str">
        <f t="shared" si="19"/>
        <v/>
      </c>
      <c r="Q31" s="607" t="str">
        <f t="shared" si="20"/>
        <v/>
      </c>
      <c r="R31" s="607" t="str">
        <f t="shared" si="21"/>
        <v/>
      </c>
      <c r="S31" s="416"/>
      <c r="T31" s="436">
        <f>'Student Profile'!A28</f>
        <v>24</v>
      </c>
      <c r="U31" s="437" t="str">
        <f>IF('Student Profile'!C28="","",'Student Profile'!C28)</f>
        <v>S. Mounika</v>
      </c>
      <c r="V31" s="362"/>
      <c r="W31" s="362"/>
      <c r="X31" s="362"/>
      <c r="Y31" s="362"/>
      <c r="Z31" s="362"/>
      <c r="AA31" s="362"/>
      <c r="AB31" s="362"/>
      <c r="AC31" s="362"/>
      <c r="AD31" s="362"/>
      <c r="AE31" s="362"/>
      <c r="AF31" s="362"/>
      <c r="AG31" s="362"/>
      <c r="AH31" s="362"/>
      <c r="AI31" s="362"/>
      <c r="AJ31" s="362"/>
      <c r="AK31" s="362"/>
      <c r="AL31" s="610" t="str">
        <f t="shared" si="22"/>
        <v/>
      </c>
      <c r="AM31" s="607" t="str">
        <f t="shared" si="23"/>
        <v/>
      </c>
      <c r="AN31" s="607" t="str">
        <f t="shared" si="24"/>
        <v/>
      </c>
      <c r="AO31" s="419"/>
      <c r="AP31" s="439">
        <f>'Student Profile'!A28</f>
        <v>24</v>
      </c>
      <c r="AQ31" s="436">
        <f t="shared" si="25"/>
        <v>24</v>
      </c>
      <c r="AR31" s="437" t="str">
        <f t="shared" si="1"/>
        <v>S. Mounika</v>
      </c>
      <c r="AS31" s="362"/>
      <c r="AT31" s="607" t="str">
        <f t="shared" si="26"/>
        <v/>
      </c>
      <c r="AU31" s="362"/>
      <c r="AV31" s="607" t="str">
        <f t="shared" si="27"/>
        <v/>
      </c>
      <c r="AW31" s="362"/>
      <c r="AX31" s="607" t="str">
        <f t="shared" si="28"/>
        <v/>
      </c>
      <c r="AY31" s="362"/>
      <c r="AZ31" s="607" t="str">
        <f t="shared" si="29"/>
        <v/>
      </c>
      <c r="BA31" s="362"/>
      <c r="BB31" s="607" t="str">
        <f t="shared" si="30"/>
        <v/>
      </c>
      <c r="BC31" s="362"/>
      <c r="BD31" s="607" t="str">
        <f t="shared" si="31"/>
        <v/>
      </c>
      <c r="BE31" s="607" t="str">
        <f t="shared" si="32"/>
        <v/>
      </c>
      <c r="BF31" s="607" t="str">
        <f t="shared" si="33"/>
        <v/>
      </c>
      <c r="BG31" s="607" t="str">
        <f t="shared" si="34"/>
        <v/>
      </c>
      <c r="BH31" s="414"/>
      <c r="BI31" s="621">
        <f t="shared" si="35"/>
        <v>24</v>
      </c>
      <c r="BJ31" s="622" t="str">
        <f t="shared" si="36"/>
        <v>S. Mounika</v>
      </c>
      <c r="BK31" s="362"/>
      <c r="BL31" s="607" t="str">
        <f t="shared" si="37"/>
        <v/>
      </c>
      <c r="BM31" s="362"/>
      <c r="BN31" s="607" t="str">
        <f t="shared" si="38"/>
        <v/>
      </c>
      <c r="BO31" s="362"/>
      <c r="BP31" s="607" t="str">
        <f t="shared" si="39"/>
        <v/>
      </c>
      <c r="BQ31" s="362"/>
      <c r="BR31" s="607" t="str">
        <f t="shared" si="40"/>
        <v/>
      </c>
      <c r="BS31" s="362"/>
      <c r="BT31" s="607" t="str">
        <f t="shared" si="41"/>
        <v/>
      </c>
      <c r="BU31" s="362"/>
      <c r="BV31" s="607" t="str">
        <f t="shared" si="42"/>
        <v/>
      </c>
      <c r="BW31" s="607" t="str">
        <f t="shared" si="43"/>
        <v/>
      </c>
      <c r="BX31" s="607" t="str">
        <f t="shared" si="44"/>
        <v/>
      </c>
      <c r="BY31" s="607" t="str">
        <f t="shared" si="45"/>
        <v/>
      </c>
      <c r="BZ31" s="444"/>
      <c r="CA31" s="418"/>
      <c r="CB31" s="623">
        <f t="shared" si="46"/>
        <v>24</v>
      </c>
      <c r="CC31" s="622" t="str">
        <f t="shared" si="47"/>
        <v>S. Mounika</v>
      </c>
      <c r="CD31" s="470"/>
      <c r="CE31" s="470"/>
      <c r="CF31" s="470"/>
      <c r="CG31" s="470"/>
      <c r="CH31" s="470"/>
      <c r="CI31" s="470"/>
      <c r="CJ31" s="470"/>
      <c r="CK31" s="470"/>
      <c r="CL31" s="470"/>
      <c r="CM31" s="470"/>
      <c r="CN31" s="470"/>
      <c r="CO31" s="470"/>
      <c r="CP31" s="470"/>
      <c r="CQ31" s="470"/>
      <c r="CR31" s="470"/>
      <c r="CS31" s="470"/>
      <c r="CT31" s="610" t="str">
        <f t="shared" si="48"/>
        <v/>
      </c>
      <c r="CU31" s="607" t="str">
        <f t="shared" si="49"/>
        <v/>
      </c>
      <c r="CV31" s="607" t="str">
        <f t="shared" si="50"/>
        <v/>
      </c>
      <c r="CW31" s="423"/>
      <c r="CX31" s="416"/>
      <c r="CY31" s="621">
        <f t="shared" si="51"/>
        <v>24</v>
      </c>
      <c r="CZ31" s="622" t="str">
        <f t="shared" si="52"/>
        <v>S. Mounika</v>
      </c>
      <c r="DA31" s="362"/>
      <c r="DB31" s="607" t="str">
        <f t="shared" si="53"/>
        <v/>
      </c>
      <c r="DC31" s="362"/>
      <c r="DD31" s="607" t="str">
        <f t="shared" si="54"/>
        <v/>
      </c>
      <c r="DE31" s="362"/>
      <c r="DF31" s="607" t="str">
        <f t="shared" si="55"/>
        <v/>
      </c>
      <c r="DG31" s="362"/>
      <c r="DH31" s="607" t="str">
        <f t="shared" si="56"/>
        <v/>
      </c>
      <c r="DI31" s="362"/>
      <c r="DJ31" s="607" t="str">
        <f t="shared" si="57"/>
        <v/>
      </c>
      <c r="DK31" s="362"/>
      <c r="DL31" s="607" t="str">
        <f t="shared" si="58"/>
        <v/>
      </c>
      <c r="DM31" s="607" t="str">
        <f t="shared" si="59"/>
        <v/>
      </c>
      <c r="DN31" s="607" t="str">
        <f t="shared" si="60"/>
        <v/>
      </c>
      <c r="DO31" s="607" t="str">
        <f t="shared" si="61"/>
        <v/>
      </c>
      <c r="DP31" s="442"/>
      <c r="DQ31" s="418"/>
      <c r="DR31" s="610">
        <f t="shared" si="62"/>
        <v>24</v>
      </c>
      <c r="DS31" s="624" t="str">
        <f t="shared" si="63"/>
        <v>S. Mounika</v>
      </c>
      <c r="DT31" s="607" t="str">
        <f t="shared" si="64"/>
        <v/>
      </c>
      <c r="DU31" s="607" t="str">
        <f t="shared" si="65"/>
        <v/>
      </c>
      <c r="DV31" s="607" t="str">
        <f t="shared" si="66"/>
        <v/>
      </c>
      <c r="DW31" s="607" t="str">
        <f t="shared" si="67"/>
        <v/>
      </c>
      <c r="DX31" s="607" t="str">
        <f t="shared" si="68"/>
        <v/>
      </c>
      <c r="DY31" s="607" t="str">
        <f t="shared" si="69"/>
        <v/>
      </c>
    </row>
    <row r="32" spans="1:129" ht="20.100000000000001" customHeight="1">
      <c r="A32" s="608">
        <f>'Student Profile'!A29</f>
        <v>25</v>
      </c>
      <c r="B32" s="608">
        <f>'Student Profile'!B29</f>
        <v>0</v>
      </c>
      <c r="C32" s="609" t="str">
        <f>IF('Student Profile'!C29="","",'Student Profile'!C29)</f>
        <v>S. Mounika</v>
      </c>
      <c r="D32" s="307"/>
      <c r="E32" s="607" t="str">
        <f t="shared" si="13"/>
        <v/>
      </c>
      <c r="F32" s="307"/>
      <c r="G32" s="607" t="str">
        <f t="shared" si="14"/>
        <v/>
      </c>
      <c r="H32" s="307"/>
      <c r="I32" s="607" t="str">
        <f t="shared" si="15"/>
        <v/>
      </c>
      <c r="J32" s="307"/>
      <c r="K32" s="607" t="str">
        <f t="shared" si="16"/>
        <v/>
      </c>
      <c r="L32" s="307"/>
      <c r="M32" s="607" t="str">
        <f t="shared" si="17"/>
        <v/>
      </c>
      <c r="N32" s="307"/>
      <c r="O32" s="607" t="str">
        <f t="shared" si="18"/>
        <v/>
      </c>
      <c r="P32" s="607" t="str">
        <f t="shared" si="19"/>
        <v/>
      </c>
      <c r="Q32" s="607" t="str">
        <f t="shared" si="20"/>
        <v/>
      </c>
      <c r="R32" s="607" t="str">
        <f t="shared" si="21"/>
        <v/>
      </c>
      <c r="S32" s="416"/>
      <c r="T32" s="436">
        <f>'Student Profile'!A29</f>
        <v>25</v>
      </c>
      <c r="U32" s="437" t="str">
        <f>IF('Student Profile'!C29="","",'Student Profile'!C29)</f>
        <v>S. Mounika</v>
      </c>
      <c r="V32" s="362"/>
      <c r="W32" s="362"/>
      <c r="X32" s="362"/>
      <c r="Y32" s="362"/>
      <c r="Z32" s="362"/>
      <c r="AA32" s="362"/>
      <c r="AB32" s="362"/>
      <c r="AC32" s="362"/>
      <c r="AD32" s="362"/>
      <c r="AE32" s="362"/>
      <c r="AF32" s="362"/>
      <c r="AG32" s="362"/>
      <c r="AH32" s="362"/>
      <c r="AI32" s="362"/>
      <c r="AJ32" s="362"/>
      <c r="AK32" s="362"/>
      <c r="AL32" s="610" t="str">
        <f t="shared" si="22"/>
        <v/>
      </c>
      <c r="AM32" s="607" t="str">
        <f t="shared" si="23"/>
        <v/>
      </c>
      <c r="AN32" s="607" t="str">
        <f t="shared" si="24"/>
        <v/>
      </c>
      <c r="AO32" s="419"/>
      <c r="AP32" s="439">
        <f>'Student Profile'!A29</f>
        <v>25</v>
      </c>
      <c r="AQ32" s="436">
        <f t="shared" si="25"/>
        <v>25</v>
      </c>
      <c r="AR32" s="437" t="str">
        <f t="shared" si="1"/>
        <v>S. Mounika</v>
      </c>
      <c r="AS32" s="362"/>
      <c r="AT32" s="607" t="str">
        <f t="shared" si="26"/>
        <v/>
      </c>
      <c r="AU32" s="362"/>
      <c r="AV32" s="607" t="str">
        <f t="shared" si="27"/>
        <v/>
      </c>
      <c r="AW32" s="362"/>
      <c r="AX32" s="607" t="str">
        <f t="shared" si="28"/>
        <v/>
      </c>
      <c r="AY32" s="362"/>
      <c r="AZ32" s="607" t="str">
        <f t="shared" si="29"/>
        <v/>
      </c>
      <c r="BA32" s="362"/>
      <c r="BB32" s="607" t="str">
        <f t="shared" si="30"/>
        <v/>
      </c>
      <c r="BC32" s="362"/>
      <c r="BD32" s="607" t="str">
        <f t="shared" si="31"/>
        <v/>
      </c>
      <c r="BE32" s="607" t="str">
        <f t="shared" si="32"/>
        <v/>
      </c>
      <c r="BF32" s="607" t="str">
        <f t="shared" si="33"/>
        <v/>
      </c>
      <c r="BG32" s="607" t="str">
        <f t="shared" si="34"/>
        <v/>
      </c>
      <c r="BH32" s="414"/>
      <c r="BI32" s="621">
        <f t="shared" si="35"/>
        <v>25</v>
      </c>
      <c r="BJ32" s="622" t="str">
        <f t="shared" si="36"/>
        <v>S. Mounika</v>
      </c>
      <c r="BK32" s="362"/>
      <c r="BL32" s="607" t="str">
        <f t="shared" si="37"/>
        <v/>
      </c>
      <c r="BM32" s="362"/>
      <c r="BN32" s="607" t="str">
        <f t="shared" si="38"/>
        <v/>
      </c>
      <c r="BO32" s="362"/>
      <c r="BP32" s="607" t="str">
        <f t="shared" si="39"/>
        <v/>
      </c>
      <c r="BQ32" s="362"/>
      <c r="BR32" s="607" t="str">
        <f t="shared" si="40"/>
        <v/>
      </c>
      <c r="BS32" s="362"/>
      <c r="BT32" s="607" t="str">
        <f t="shared" si="41"/>
        <v/>
      </c>
      <c r="BU32" s="362"/>
      <c r="BV32" s="607" t="str">
        <f t="shared" si="42"/>
        <v/>
      </c>
      <c r="BW32" s="607" t="str">
        <f t="shared" si="43"/>
        <v/>
      </c>
      <c r="BX32" s="607" t="str">
        <f t="shared" si="44"/>
        <v/>
      </c>
      <c r="BY32" s="607" t="str">
        <f t="shared" si="45"/>
        <v/>
      </c>
      <c r="BZ32" s="444"/>
      <c r="CA32" s="418"/>
      <c r="CB32" s="623">
        <f t="shared" si="46"/>
        <v>25</v>
      </c>
      <c r="CC32" s="622" t="str">
        <f t="shared" si="47"/>
        <v>S. Mounika</v>
      </c>
      <c r="CD32" s="470"/>
      <c r="CE32" s="470"/>
      <c r="CF32" s="470"/>
      <c r="CG32" s="470"/>
      <c r="CH32" s="470"/>
      <c r="CI32" s="470"/>
      <c r="CJ32" s="470"/>
      <c r="CK32" s="470"/>
      <c r="CL32" s="470"/>
      <c r="CM32" s="470"/>
      <c r="CN32" s="470"/>
      <c r="CO32" s="470"/>
      <c r="CP32" s="470"/>
      <c r="CQ32" s="470"/>
      <c r="CR32" s="470"/>
      <c r="CS32" s="470"/>
      <c r="CT32" s="610" t="str">
        <f t="shared" si="48"/>
        <v/>
      </c>
      <c r="CU32" s="607" t="str">
        <f t="shared" si="49"/>
        <v/>
      </c>
      <c r="CV32" s="607" t="str">
        <f t="shared" si="50"/>
        <v/>
      </c>
      <c r="CW32" s="423"/>
      <c r="CX32" s="416"/>
      <c r="CY32" s="621">
        <f t="shared" si="51"/>
        <v>25</v>
      </c>
      <c r="CZ32" s="622" t="str">
        <f t="shared" si="52"/>
        <v>S. Mounika</v>
      </c>
      <c r="DA32" s="362"/>
      <c r="DB32" s="607" t="str">
        <f t="shared" si="53"/>
        <v/>
      </c>
      <c r="DC32" s="362"/>
      <c r="DD32" s="607" t="str">
        <f t="shared" si="54"/>
        <v/>
      </c>
      <c r="DE32" s="362"/>
      <c r="DF32" s="607" t="str">
        <f t="shared" si="55"/>
        <v/>
      </c>
      <c r="DG32" s="362"/>
      <c r="DH32" s="607" t="str">
        <f t="shared" si="56"/>
        <v/>
      </c>
      <c r="DI32" s="362"/>
      <c r="DJ32" s="607" t="str">
        <f t="shared" si="57"/>
        <v/>
      </c>
      <c r="DK32" s="362"/>
      <c r="DL32" s="607" t="str">
        <f t="shared" si="58"/>
        <v/>
      </c>
      <c r="DM32" s="607" t="str">
        <f t="shared" si="59"/>
        <v/>
      </c>
      <c r="DN32" s="607" t="str">
        <f t="shared" si="60"/>
        <v/>
      </c>
      <c r="DO32" s="607" t="str">
        <f t="shared" si="61"/>
        <v/>
      </c>
      <c r="DP32" s="442"/>
      <c r="DQ32" s="418"/>
      <c r="DR32" s="610">
        <f t="shared" si="62"/>
        <v>25</v>
      </c>
      <c r="DS32" s="624" t="str">
        <f t="shared" si="63"/>
        <v>S. Mounika</v>
      </c>
      <c r="DT32" s="607" t="str">
        <f t="shared" si="64"/>
        <v/>
      </c>
      <c r="DU32" s="607" t="str">
        <f t="shared" si="65"/>
        <v/>
      </c>
      <c r="DV32" s="607" t="str">
        <f t="shared" si="66"/>
        <v/>
      </c>
      <c r="DW32" s="607" t="str">
        <f t="shared" si="67"/>
        <v/>
      </c>
      <c r="DX32" s="607" t="str">
        <f t="shared" si="68"/>
        <v/>
      </c>
      <c r="DY32" s="607" t="str">
        <f t="shared" si="69"/>
        <v/>
      </c>
    </row>
    <row r="33" spans="1:129" ht="20.100000000000001" customHeight="1">
      <c r="A33" s="608">
        <f>'Student Profile'!A30</f>
        <v>26</v>
      </c>
      <c r="B33" s="608">
        <f>'Student Profile'!B30</f>
        <v>0</v>
      </c>
      <c r="C33" s="609" t="str">
        <f>IF('Student Profile'!C30="","",'Student Profile'!C30)</f>
        <v>S. Mounika</v>
      </c>
      <c r="D33" s="307"/>
      <c r="E33" s="607" t="str">
        <f t="shared" si="13"/>
        <v/>
      </c>
      <c r="F33" s="307"/>
      <c r="G33" s="607" t="str">
        <f t="shared" si="14"/>
        <v/>
      </c>
      <c r="H33" s="307"/>
      <c r="I33" s="607" t="str">
        <f t="shared" si="15"/>
        <v/>
      </c>
      <c r="J33" s="307"/>
      <c r="K33" s="607" t="str">
        <f t="shared" si="16"/>
        <v/>
      </c>
      <c r="L33" s="307"/>
      <c r="M33" s="607" t="str">
        <f t="shared" si="17"/>
        <v/>
      </c>
      <c r="N33" s="307"/>
      <c r="O33" s="607" t="str">
        <f t="shared" si="18"/>
        <v/>
      </c>
      <c r="P33" s="607" t="str">
        <f t="shared" si="19"/>
        <v/>
      </c>
      <c r="Q33" s="607" t="str">
        <f t="shared" si="20"/>
        <v/>
      </c>
      <c r="R33" s="607" t="str">
        <f t="shared" si="21"/>
        <v/>
      </c>
      <c r="S33" s="416"/>
      <c r="T33" s="436">
        <f>'Student Profile'!A30</f>
        <v>26</v>
      </c>
      <c r="U33" s="437" t="str">
        <f>IF('Student Profile'!C30="","",'Student Profile'!C30)</f>
        <v>S. Mounika</v>
      </c>
      <c r="V33" s="362"/>
      <c r="W33" s="362"/>
      <c r="X33" s="362"/>
      <c r="Y33" s="362"/>
      <c r="Z33" s="362"/>
      <c r="AA33" s="362"/>
      <c r="AB33" s="362"/>
      <c r="AC33" s="362"/>
      <c r="AD33" s="362"/>
      <c r="AE33" s="362"/>
      <c r="AF33" s="362"/>
      <c r="AG33" s="362"/>
      <c r="AH33" s="362"/>
      <c r="AI33" s="362"/>
      <c r="AJ33" s="362"/>
      <c r="AK33" s="362"/>
      <c r="AL33" s="610" t="str">
        <f t="shared" si="22"/>
        <v/>
      </c>
      <c r="AM33" s="607" t="str">
        <f t="shared" si="23"/>
        <v/>
      </c>
      <c r="AN33" s="607" t="str">
        <f t="shared" si="24"/>
        <v/>
      </c>
      <c r="AO33" s="419"/>
      <c r="AP33" s="439">
        <f>'Student Profile'!A30</f>
        <v>26</v>
      </c>
      <c r="AQ33" s="436">
        <f t="shared" si="25"/>
        <v>26</v>
      </c>
      <c r="AR33" s="437" t="str">
        <f t="shared" si="1"/>
        <v>S. Mounika</v>
      </c>
      <c r="AS33" s="362"/>
      <c r="AT33" s="607" t="str">
        <f t="shared" si="26"/>
        <v/>
      </c>
      <c r="AU33" s="362"/>
      <c r="AV33" s="607" t="str">
        <f t="shared" si="27"/>
        <v/>
      </c>
      <c r="AW33" s="362"/>
      <c r="AX33" s="607" t="str">
        <f t="shared" si="28"/>
        <v/>
      </c>
      <c r="AY33" s="362"/>
      <c r="AZ33" s="607" t="str">
        <f t="shared" si="29"/>
        <v/>
      </c>
      <c r="BA33" s="362"/>
      <c r="BB33" s="607" t="str">
        <f t="shared" si="30"/>
        <v/>
      </c>
      <c r="BC33" s="362"/>
      <c r="BD33" s="607" t="str">
        <f t="shared" si="31"/>
        <v/>
      </c>
      <c r="BE33" s="607" t="str">
        <f t="shared" si="32"/>
        <v/>
      </c>
      <c r="BF33" s="607" t="str">
        <f t="shared" si="33"/>
        <v/>
      </c>
      <c r="BG33" s="607" t="str">
        <f t="shared" si="34"/>
        <v/>
      </c>
      <c r="BH33" s="414"/>
      <c r="BI33" s="621">
        <f t="shared" si="35"/>
        <v>26</v>
      </c>
      <c r="BJ33" s="622" t="str">
        <f t="shared" si="36"/>
        <v>S. Mounika</v>
      </c>
      <c r="BK33" s="362"/>
      <c r="BL33" s="607" t="str">
        <f t="shared" si="37"/>
        <v/>
      </c>
      <c r="BM33" s="362"/>
      <c r="BN33" s="607" t="str">
        <f t="shared" si="38"/>
        <v/>
      </c>
      <c r="BO33" s="362"/>
      <c r="BP33" s="607" t="str">
        <f t="shared" si="39"/>
        <v/>
      </c>
      <c r="BQ33" s="362"/>
      <c r="BR33" s="607" t="str">
        <f t="shared" si="40"/>
        <v/>
      </c>
      <c r="BS33" s="362"/>
      <c r="BT33" s="607" t="str">
        <f t="shared" si="41"/>
        <v/>
      </c>
      <c r="BU33" s="362"/>
      <c r="BV33" s="607" t="str">
        <f t="shared" si="42"/>
        <v/>
      </c>
      <c r="BW33" s="607" t="str">
        <f t="shared" si="43"/>
        <v/>
      </c>
      <c r="BX33" s="607" t="str">
        <f t="shared" si="44"/>
        <v/>
      </c>
      <c r="BY33" s="607" t="str">
        <f t="shared" si="45"/>
        <v/>
      </c>
      <c r="BZ33" s="444"/>
      <c r="CA33" s="418"/>
      <c r="CB33" s="623">
        <f t="shared" si="46"/>
        <v>26</v>
      </c>
      <c r="CC33" s="622" t="str">
        <f t="shared" si="47"/>
        <v>S. Mounika</v>
      </c>
      <c r="CD33" s="470"/>
      <c r="CE33" s="470"/>
      <c r="CF33" s="470"/>
      <c r="CG33" s="470"/>
      <c r="CH33" s="470"/>
      <c r="CI33" s="470"/>
      <c r="CJ33" s="470"/>
      <c r="CK33" s="470"/>
      <c r="CL33" s="470"/>
      <c r="CM33" s="470"/>
      <c r="CN33" s="470"/>
      <c r="CO33" s="470"/>
      <c r="CP33" s="470"/>
      <c r="CQ33" s="470"/>
      <c r="CR33" s="470"/>
      <c r="CS33" s="470"/>
      <c r="CT33" s="610" t="str">
        <f t="shared" si="48"/>
        <v/>
      </c>
      <c r="CU33" s="607" t="str">
        <f t="shared" si="49"/>
        <v/>
      </c>
      <c r="CV33" s="607" t="str">
        <f t="shared" si="50"/>
        <v/>
      </c>
      <c r="CW33" s="423"/>
      <c r="CX33" s="416"/>
      <c r="CY33" s="621">
        <f t="shared" si="51"/>
        <v>26</v>
      </c>
      <c r="CZ33" s="622" t="str">
        <f t="shared" si="52"/>
        <v>S. Mounika</v>
      </c>
      <c r="DA33" s="362"/>
      <c r="DB33" s="607" t="str">
        <f t="shared" si="53"/>
        <v/>
      </c>
      <c r="DC33" s="362"/>
      <c r="DD33" s="607" t="str">
        <f t="shared" si="54"/>
        <v/>
      </c>
      <c r="DE33" s="362"/>
      <c r="DF33" s="607" t="str">
        <f t="shared" si="55"/>
        <v/>
      </c>
      <c r="DG33" s="362"/>
      <c r="DH33" s="607" t="str">
        <f t="shared" si="56"/>
        <v/>
      </c>
      <c r="DI33" s="362"/>
      <c r="DJ33" s="607" t="str">
        <f t="shared" si="57"/>
        <v/>
      </c>
      <c r="DK33" s="362"/>
      <c r="DL33" s="607" t="str">
        <f t="shared" si="58"/>
        <v/>
      </c>
      <c r="DM33" s="607" t="str">
        <f t="shared" si="59"/>
        <v/>
      </c>
      <c r="DN33" s="607" t="str">
        <f t="shared" si="60"/>
        <v/>
      </c>
      <c r="DO33" s="607" t="str">
        <f t="shared" si="61"/>
        <v/>
      </c>
      <c r="DP33" s="442"/>
      <c r="DQ33" s="418"/>
      <c r="DR33" s="610">
        <f t="shared" si="62"/>
        <v>26</v>
      </c>
      <c r="DS33" s="624" t="str">
        <f t="shared" si="63"/>
        <v>S. Mounika</v>
      </c>
      <c r="DT33" s="607" t="str">
        <f t="shared" si="64"/>
        <v/>
      </c>
      <c r="DU33" s="607" t="str">
        <f t="shared" si="65"/>
        <v/>
      </c>
      <c r="DV33" s="607" t="str">
        <f t="shared" si="66"/>
        <v/>
      </c>
      <c r="DW33" s="607" t="str">
        <f t="shared" si="67"/>
        <v/>
      </c>
      <c r="DX33" s="607" t="str">
        <f t="shared" si="68"/>
        <v/>
      </c>
      <c r="DY33" s="607" t="str">
        <f t="shared" si="69"/>
        <v/>
      </c>
    </row>
    <row r="34" spans="1:129" ht="20.100000000000001" customHeight="1">
      <c r="A34" s="608">
        <f>'Student Profile'!A31</f>
        <v>27</v>
      </c>
      <c r="B34" s="608">
        <f>'Student Profile'!B31</f>
        <v>0</v>
      </c>
      <c r="C34" s="609" t="str">
        <f>IF('Student Profile'!C31="","",'Student Profile'!C31)</f>
        <v>S. Mounika</v>
      </c>
      <c r="D34" s="307"/>
      <c r="E34" s="607" t="str">
        <f t="shared" si="13"/>
        <v/>
      </c>
      <c r="F34" s="307"/>
      <c r="G34" s="607" t="str">
        <f t="shared" si="14"/>
        <v/>
      </c>
      <c r="H34" s="307"/>
      <c r="I34" s="607" t="str">
        <f t="shared" si="15"/>
        <v/>
      </c>
      <c r="J34" s="307"/>
      <c r="K34" s="607" t="str">
        <f t="shared" si="16"/>
        <v/>
      </c>
      <c r="L34" s="307"/>
      <c r="M34" s="607" t="str">
        <f t="shared" si="17"/>
        <v/>
      </c>
      <c r="N34" s="307"/>
      <c r="O34" s="607" t="str">
        <f t="shared" si="18"/>
        <v/>
      </c>
      <c r="P34" s="607" t="str">
        <f t="shared" si="19"/>
        <v/>
      </c>
      <c r="Q34" s="607" t="str">
        <f t="shared" si="20"/>
        <v/>
      </c>
      <c r="R34" s="607" t="str">
        <f t="shared" si="21"/>
        <v/>
      </c>
      <c r="S34" s="416"/>
      <c r="T34" s="436">
        <f>'Student Profile'!A31</f>
        <v>27</v>
      </c>
      <c r="U34" s="437" t="str">
        <f>IF('Student Profile'!C31="","",'Student Profile'!C31)</f>
        <v>S. Mounika</v>
      </c>
      <c r="V34" s="362"/>
      <c r="W34" s="362"/>
      <c r="X34" s="362"/>
      <c r="Y34" s="362"/>
      <c r="Z34" s="362"/>
      <c r="AA34" s="362"/>
      <c r="AB34" s="362"/>
      <c r="AC34" s="362"/>
      <c r="AD34" s="362"/>
      <c r="AE34" s="362"/>
      <c r="AF34" s="362"/>
      <c r="AG34" s="362"/>
      <c r="AH34" s="362"/>
      <c r="AI34" s="362"/>
      <c r="AJ34" s="362"/>
      <c r="AK34" s="362"/>
      <c r="AL34" s="610" t="str">
        <f t="shared" si="22"/>
        <v/>
      </c>
      <c r="AM34" s="607" t="str">
        <f t="shared" si="23"/>
        <v/>
      </c>
      <c r="AN34" s="607" t="str">
        <f t="shared" si="24"/>
        <v/>
      </c>
      <c r="AO34" s="419"/>
      <c r="AP34" s="439">
        <f>'Student Profile'!A31</f>
        <v>27</v>
      </c>
      <c r="AQ34" s="436">
        <f t="shared" si="25"/>
        <v>27</v>
      </c>
      <c r="AR34" s="437" t="str">
        <f t="shared" si="1"/>
        <v>S. Mounika</v>
      </c>
      <c r="AS34" s="362"/>
      <c r="AT34" s="607" t="str">
        <f t="shared" si="26"/>
        <v/>
      </c>
      <c r="AU34" s="362"/>
      <c r="AV34" s="607" t="str">
        <f t="shared" si="27"/>
        <v/>
      </c>
      <c r="AW34" s="362"/>
      <c r="AX34" s="607" t="str">
        <f t="shared" si="28"/>
        <v/>
      </c>
      <c r="AY34" s="362"/>
      <c r="AZ34" s="607" t="str">
        <f t="shared" si="29"/>
        <v/>
      </c>
      <c r="BA34" s="362"/>
      <c r="BB34" s="607" t="str">
        <f t="shared" si="30"/>
        <v/>
      </c>
      <c r="BC34" s="362"/>
      <c r="BD34" s="607" t="str">
        <f t="shared" si="31"/>
        <v/>
      </c>
      <c r="BE34" s="607" t="str">
        <f t="shared" si="32"/>
        <v/>
      </c>
      <c r="BF34" s="607" t="str">
        <f t="shared" si="33"/>
        <v/>
      </c>
      <c r="BG34" s="607" t="str">
        <f t="shared" si="34"/>
        <v/>
      </c>
      <c r="BH34" s="414"/>
      <c r="BI34" s="621">
        <f t="shared" si="35"/>
        <v>27</v>
      </c>
      <c r="BJ34" s="622" t="str">
        <f t="shared" si="36"/>
        <v>S. Mounika</v>
      </c>
      <c r="BK34" s="362"/>
      <c r="BL34" s="607" t="str">
        <f t="shared" si="37"/>
        <v/>
      </c>
      <c r="BM34" s="362"/>
      <c r="BN34" s="607" t="str">
        <f t="shared" si="38"/>
        <v/>
      </c>
      <c r="BO34" s="362"/>
      <c r="BP34" s="607" t="str">
        <f t="shared" si="39"/>
        <v/>
      </c>
      <c r="BQ34" s="362"/>
      <c r="BR34" s="607" t="str">
        <f t="shared" si="40"/>
        <v/>
      </c>
      <c r="BS34" s="362"/>
      <c r="BT34" s="607" t="str">
        <f t="shared" si="41"/>
        <v/>
      </c>
      <c r="BU34" s="362"/>
      <c r="BV34" s="607" t="str">
        <f t="shared" si="42"/>
        <v/>
      </c>
      <c r="BW34" s="607" t="str">
        <f t="shared" si="43"/>
        <v/>
      </c>
      <c r="BX34" s="607" t="str">
        <f t="shared" si="44"/>
        <v/>
      </c>
      <c r="BY34" s="607" t="str">
        <f t="shared" si="45"/>
        <v/>
      </c>
      <c r="BZ34" s="444"/>
      <c r="CA34" s="418"/>
      <c r="CB34" s="623">
        <f t="shared" si="46"/>
        <v>27</v>
      </c>
      <c r="CC34" s="622" t="str">
        <f t="shared" si="47"/>
        <v>S. Mounika</v>
      </c>
      <c r="CD34" s="470"/>
      <c r="CE34" s="470"/>
      <c r="CF34" s="470"/>
      <c r="CG34" s="470"/>
      <c r="CH34" s="470"/>
      <c r="CI34" s="470"/>
      <c r="CJ34" s="470"/>
      <c r="CK34" s="470"/>
      <c r="CL34" s="470"/>
      <c r="CM34" s="470"/>
      <c r="CN34" s="470"/>
      <c r="CO34" s="470"/>
      <c r="CP34" s="470"/>
      <c r="CQ34" s="470"/>
      <c r="CR34" s="470"/>
      <c r="CS34" s="470"/>
      <c r="CT34" s="610" t="str">
        <f t="shared" si="48"/>
        <v/>
      </c>
      <c r="CU34" s="607" t="str">
        <f t="shared" si="49"/>
        <v/>
      </c>
      <c r="CV34" s="607" t="str">
        <f t="shared" si="50"/>
        <v/>
      </c>
      <c r="CW34" s="423"/>
      <c r="CX34" s="416"/>
      <c r="CY34" s="621">
        <f t="shared" si="51"/>
        <v>27</v>
      </c>
      <c r="CZ34" s="622" t="str">
        <f t="shared" si="52"/>
        <v>S. Mounika</v>
      </c>
      <c r="DA34" s="362"/>
      <c r="DB34" s="607" t="str">
        <f t="shared" si="53"/>
        <v/>
      </c>
      <c r="DC34" s="362"/>
      <c r="DD34" s="607" t="str">
        <f t="shared" si="54"/>
        <v/>
      </c>
      <c r="DE34" s="362"/>
      <c r="DF34" s="607" t="str">
        <f t="shared" si="55"/>
        <v/>
      </c>
      <c r="DG34" s="362"/>
      <c r="DH34" s="607" t="str">
        <f t="shared" si="56"/>
        <v/>
      </c>
      <c r="DI34" s="362"/>
      <c r="DJ34" s="607" t="str">
        <f t="shared" si="57"/>
        <v/>
      </c>
      <c r="DK34" s="362"/>
      <c r="DL34" s="607" t="str">
        <f t="shared" si="58"/>
        <v/>
      </c>
      <c r="DM34" s="607" t="str">
        <f t="shared" si="59"/>
        <v/>
      </c>
      <c r="DN34" s="607" t="str">
        <f t="shared" si="60"/>
        <v/>
      </c>
      <c r="DO34" s="607" t="str">
        <f t="shared" si="61"/>
        <v/>
      </c>
      <c r="DP34" s="442"/>
      <c r="DQ34" s="418"/>
      <c r="DR34" s="610">
        <f t="shared" si="62"/>
        <v>27</v>
      </c>
      <c r="DS34" s="624" t="str">
        <f t="shared" si="63"/>
        <v>S. Mounika</v>
      </c>
      <c r="DT34" s="607" t="str">
        <f t="shared" si="64"/>
        <v/>
      </c>
      <c r="DU34" s="607" t="str">
        <f t="shared" si="65"/>
        <v/>
      </c>
      <c r="DV34" s="607" t="str">
        <f t="shared" si="66"/>
        <v/>
      </c>
      <c r="DW34" s="607" t="str">
        <f t="shared" si="67"/>
        <v/>
      </c>
      <c r="DX34" s="607" t="str">
        <f t="shared" si="68"/>
        <v/>
      </c>
      <c r="DY34" s="607" t="str">
        <f t="shared" si="69"/>
        <v/>
      </c>
    </row>
    <row r="35" spans="1:129" ht="20.100000000000001" customHeight="1">
      <c r="A35" s="608">
        <f>'Student Profile'!A32</f>
        <v>28</v>
      </c>
      <c r="B35" s="608">
        <f>'Student Profile'!B32</f>
        <v>0</v>
      </c>
      <c r="C35" s="609" t="str">
        <f>IF('Student Profile'!C32="","",'Student Profile'!C32)</f>
        <v>S. Mounika</v>
      </c>
      <c r="D35" s="307"/>
      <c r="E35" s="607" t="str">
        <f t="shared" si="13"/>
        <v/>
      </c>
      <c r="F35" s="307"/>
      <c r="G35" s="607" t="str">
        <f t="shared" si="14"/>
        <v/>
      </c>
      <c r="H35" s="307"/>
      <c r="I35" s="607" t="str">
        <f t="shared" si="15"/>
        <v/>
      </c>
      <c r="J35" s="307"/>
      <c r="K35" s="607" t="str">
        <f t="shared" si="16"/>
        <v/>
      </c>
      <c r="L35" s="307"/>
      <c r="M35" s="607" t="str">
        <f t="shared" si="17"/>
        <v/>
      </c>
      <c r="N35" s="307"/>
      <c r="O35" s="607" t="str">
        <f t="shared" si="18"/>
        <v/>
      </c>
      <c r="P35" s="607" t="str">
        <f t="shared" si="19"/>
        <v/>
      </c>
      <c r="Q35" s="607" t="str">
        <f t="shared" si="20"/>
        <v/>
      </c>
      <c r="R35" s="607" t="str">
        <f t="shared" si="21"/>
        <v/>
      </c>
      <c r="S35" s="416"/>
      <c r="T35" s="436">
        <f>'Student Profile'!A32</f>
        <v>28</v>
      </c>
      <c r="U35" s="437" t="str">
        <f>IF('Student Profile'!C32="","",'Student Profile'!C32)</f>
        <v>S. Mounika</v>
      </c>
      <c r="V35" s="362"/>
      <c r="W35" s="362"/>
      <c r="X35" s="362"/>
      <c r="Y35" s="362"/>
      <c r="Z35" s="362"/>
      <c r="AA35" s="362"/>
      <c r="AB35" s="362"/>
      <c r="AC35" s="362"/>
      <c r="AD35" s="362"/>
      <c r="AE35" s="362"/>
      <c r="AF35" s="362"/>
      <c r="AG35" s="362"/>
      <c r="AH35" s="362"/>
      <c r="AI35" s="362"/>
      <c r="AJ35" s="362"/>
      <c r="AK35" s="362"/>
      <c r="AL35" s="610" t="str">
        <f t="shared" si="22"/>
        <v/>
      </c>
      <c r="AM35" s="607" t="str">
        <f t="shared" si="23"/>
        <v/>
      </c>
      <c r="AN35" s="607" t="str">
        <f t="shared" si="24"/>
        <v/>
      </c>
      <c r="AO35" s="419"/>
      <c r="AP35" s="439">
        <f>'Student Profile'!A32</f>
        <v>28</v>
      </c>
      <c r="AQ35" s="436">
        <f t="shared" si="25"/>
        <v>28</v>
      </c>
      <c r="AR35" s="437" t="str">
        <f t="shared" si="1"/>
        <v>S. Mounika</v>
      </c>
      <c r="AS35" s="362"/>
      <c r="AT35" s="607" t="str">
        <f t="shared" si="26"/>
        <v/>
      </c>
      <c r="AU35" s="362"/>
      <c r="AV35" s="607" t="str">
        <f t="shared" si="27"/>
        <v/>
      </c>
      <c r="AW35" s="362"/>
      <c r="AX35" s="607" t="str">
        <f t="shared" si="28"/>
        <v/>
      </c>
      <c r="AY35" s="362"/>
      <c r="AZ35" s="607" t="str">
        <f t="shared" si="29"/>
        <v/>
      </c>
      <c r="BA35" s="362"/>
      <c r="BB35" s="607" t="str">
        <f t="shared" si="30"/>
        <v/>
      </c>
      <c r="BC35" s="362"/>
      <c r="BD35" s="607" t="str">
        <f t="shared" si="31"/>
        <v/>
      </c>
      <c r="BE35" s="607" t="str">
        <f t="shared" si="32"/>
        <v/>
      </c>
      <c r="BF35" s="607" t="str">
        <f t="shared" si="33"/>
        <v/>
      </c>
      <c r="BG35" s="607" t="str">
        <f t="shared" si="34"/>
        <v/>
      </c>
      <c r="BH35" s="414"/>
      <c r="BI35" s="621">
        <f t="shared" si="35"/>
        <v>28</v>
      </c>
      <c r="BJ35" s="622" t="str">
        <f t="shared" si="36"/>
        <v>S. Mounika</v>
      </c>
      <c r="BK35" s="362"/>
      <c r="BL35" s="607" t="str">
        <f t="shared" si="37"/>
        <v/>
      </c>
      <c r="BM35" s="362"/>
      <c r="BN35" s="607" t="str">
        <f t="shared" si="38"/>
        <v/>
      </c>
      <c r="BO35" s="362"/>
      <c r="BP35" s="607" t="str">
        <f t="shared" si="39"/>
        <v/>
      </c>
      <c r="BQ35" s="362"/>
      <c r="BR35" s="607" t="str">
        <f t="shared" si="40"/>
        <v/>
      </c>
      <c r="BS35" s="362"/>
      <c r="BT35" s="607" t="str">
        <f t="shared" si="41"/>
        <v/>
      </c>
      <c r="BU35" s="362"/>
      <c r="BV35" s="607" t="str">
        <f t="shared" si="42"/>
        <v/>
      </c>
      <c r="BW35" s="607" t="str">
        <f t="shared" si="43"/>
        <v/>
      </c>
      <c r="BX35" s="607" t="str">
        <f t="shared" si="44"/>
        <v/>
      </c>
      <c r="BY35" s="607" t="str">
        <f t="shared" si="45"/>
        <v/>
      </c>
      <c r="BZ35" s="444"/>
      <c r="CA35" s="418"/>
      <c r="CB35" s="623">
        <f t="shared" si="46"/>
        <v>28</v>
      </c>
      <c r="CC35" s="622" t="str">
        <f t="shared" si="47"/>
        <v>S. Mounika</v>
      </c>
      <c r="CD35" s="470"/>
      <c r="CE35" s="470"/>
      <c r="CF35" s="470"/>
      <c r="CG35" s="470"/>
      <c r="CH35" s="470"/>
      <c r="CI35" s="470"/>
      <c r="CJ35" s="470"/>
      <c r="CK35" s="470"/>
      <c r="CL35" s="470"/>
      <c r="CM35" s="470"/>
      <c r="CN35" s="470"/>
      <c r="CO35" s="470"/>
      <c r="CP35" s="470"/>
      <c r="CQ35" s="470"/>
      <c r="CR35" s="470"/>
      <c r="CS35" s="470"/>
      <c r="CT35" s="610" t="str">
        <f t="shared" si="48"/>
        <v/>
      </c>
      <c r="CU35" s="607" t="str">
        <f t="shared" si="49"/>
        <v/>
      </c>
      <c r="CV35" s="607" t="str">
        <f t="shared" si="50"/>
        <v/>
      </c>
      <c r="CW35" s="423"/>
      <c r="CX35" s="416"/>
      <c r="CY35" s="621">
        <f t="shared" si="51"/>
        <v>28</v>
      </c>
      <c r="CZ35" s="622" t="str">
        <f t="shared" si="52"/>
        <v>S. Mounika</v>
      </c>
      <c r="DA35" s="362"/>
      <c r="DB35" s="607" t="str">
        <f t="shared" si="53"/>
        <v/>
      </c>
      <c r="DC35" s="362"/>
      <c r="DD35" s="607" t="str">
        <f t="shared" si="54"/>
        <v/>
      </c>
      <c r="DE35" s="362"/>
      <c r="DF35" s="607" t="str">
        <f t="shared" si="55"/>
        <v/>
      </c>
      <c r="DG35" s="362"/>
      <c r="DH35" s="607" t="str">
        <f t="shared" si="56"/>
        <v/>
      </c>
      <c r="DI35" s="362"/>
      <c r="DJ35" s="607" t="str">
        <f t="shared" si="57"/>
        <v/>
      </c>
      <c r="DK35" s="362"/>
      <c r="DL35" s="607" t="str">
        <f t="shared" si="58"/>
        <v/>
      </c>
      <c r="DM35" s="607" t="str">
        <f t="shared" si="59"/>
        <v/>
      </c>
      <c r="DN35" s="607" t="str">
        <f t="shared" si="60"/>
        <v/>
      </c>
      <c r="DO35" s="607" t="str">
        <f t="shared" si="61"/>
        <v/>
      </c>
      <c r="DP35" s="442"/>
      <c r="DQ35" s="418"/>
      <c r="DR35" s="610">
        <f t="shared" si="62"/>
        <v>28</v>
      </c>
      <c r="DS35" s="624" t="str">
        <f t="shared" si="63"/>
        <v>S. Mounika</v>
      </c>
      <c r="DT35" s="607" t="str">
        <f t="shared" si="64"/>
        <v/>
      </c>
      <c r="DU35" s="607" t="str">
        <f t="shared" si="65"/>
        <v/>
      </c>
      <c r="DV35" s="607" t="str">
        <f t="shared" si="66"/>
        <v/>
      </c>
      <c r="DW35" s="607" t="str">
        <f t="shared" si="67"/>
        <v/>
      </c>
      <c r="DX35" s="607" t="str">
        <f t="shared" si="68"/>
        <v/>
      </c>
      <c r="DY35" s="607" t="str">
        <f t="shared" si="69"/>
        <v/>
      </c>
    </row>
    <row r="36" spans="1:129" ht="20.100000000000001" customHeight="1">
      <c r="A36" s="608">
        <f>'Student Profile'!A33</f>
        <v>29</v>
      </c>
      <c r="B36" s="608">
        <f>'Student Profile'!B33</f>
        <v>0</v>
      </c>
      <c r="C36" s="609" t="str">
        <f>IF('Student Profile'!C33="","",'Student Profile'!C33)</f>
        <v>S. Mounika</v>
      </c>
      <c r="D36" s="307"/>
      <c r="E36" s="607" t="str">
        <f t="shared" si="13"/>
        <v/>
      </c>
      <c r="F36" s="307"/>
      <c r="G36" s="607" t="str">
        <f t="shared" si="14"/>
        <v/>
      </c>
      <c r="H36" s="307"/>
      <c r="I36" s="607" t="str">
        <f t="shared" si="15"/>
        <v/>
      </c>
      <c r="J36" s="307"/>
      <c r="K36" s="607" t="str">
        <f t="shared" si="16"/>
        <v/>
      </c>
      <c r="L36" s="307"/>
      <c r="M36" s="607" t="str">
        <f t="shared" si="17"/>
        <v/>
      </c>
      <c r="N36" s="307"/>
      <c r="O36" s="607" t="str">
        <f t="shared" si="18"/>
        <v/>
      </c>
      <c r="P36" s="607" t="str">
        <f t="shared" si="19"/>
        <v/>
      </c>
      <c r="Q36" s="607" t="str">
        <f t="shared" si="20"/>
        <v/>
      </c>
      <c r="R36" s="607" t="str">
        <f t="shared" si="21"/>
        <v/>
      </c>
      <c r="S36" s="416"/>
      <c r="T36" s="436">
        <f>'Student Profile'!A33</f>
        <v>29</v>
      </c>
      <c r="U36" s="437" t="str">
        <f>IF('Student Profile'!C33="","",'Student Profile'!C33)</f>
        <v>S. Mounika</v>
      </c>
      <c r="V36" s="362"/>
      <c r="W36" s="362"/>
      <c r="X36" s="362"/>
      <c r="Y36" s="362"/>
      <c r="Z36" s="362"/>
      <c r="AA36" s="362"/>
      <c r="AB36" s="362"/>
      <c r="AC36" s="362"/>
      <c r="AD36" s="362"/>
      <c r="AE36" s="362"/>
      <c r="AF36" s="362"/>
      <c r="AG36" s="362"/>
      <c r="AH36" s="362"/>
      <c r="AI36" s="362"/>
      <c r="AJ36" s="362"/>
      <c r="AK36" s="362"/>
      <c r="AL36" s="610" t="str">
        <f t="shared" si="22"/>
        <v/>
      </c>
      <c r="AM36" s="607" t="str">
        <f t="shared" si="23"/>
        <v/>
      </c>
      <c r="AN36" s="607" t="str">
        <f t="shared" si="24"/>
        <v/>
      </c>
      <c r="AO36" s="419"/>
      <c r="AP36" s="439">
        <f>'Student Profile'!A33</f>
        <v>29</v>
      </c>
      <c r="AQ36" s="436">
        <f t="shared" si="25"/>
        <v>29</v>
      </c>
      <c r="AR36" s="437" t="str">
        <f t="shared" si="1"/>
        <v>S. Mounika</v>
      </c>
      <c r="AS36" s="362"/>
      <c r="AT36" s="607" t="str">
        <f t="shared" si="26"/>
        <v/>
      </c>
      <c r="AU36" s="362"/>
      <c r="AV36" s="607" t="str">
        <f t="shared" si="27"/>
        <v/>
      </c>
      <c r="AW36" s="362"/>
      <c r="AX36" s="607" t="str">
        <f t="shared" si="28"/>
        <v/>
      </c>
      <c r="AY36" s="362"/>
      <c r="AZ36" s="607" t="str">
        <f t="shared" si="29"/>
        <v/>
      </c>
      <c r="BA36" s="362"/>
      <c r="BB36" s="607" t="str">
        <f t="shared" si="30"/>
        <v/>
      </c>
      <c r="BC36" s="362"/>
      <c r="BD36" s="607" t="str">
        <f t="shared" si="31"/>
        <v/>
      </c>
      <c r="BE36" s="607" t="str">
        <f t="shared" si="32"/>
        <v/>
      </c>
      <c r="BF36" s="607" t="str">
        <f t="shared" si="33"/>
        <v/>
      </c>
      <c r="BG36" s="607" t="str">
        <f t="shared" si="34"/>
        <v/>
      </c>
      <c r="BH36" s="414"/>
      <c r="BI36" s="621">
        <f t="shared" si="35"/>
        <v>29</v>
      </c>
      <c r="BJ36" s="622" t="str">
        <f t="shared" si="36"/>
        <v>S. Mounika</v>
      </c>
      <c r="BK36" s="362"/>
      <c r="BL36" s="607" t="str">
        <f t="shared" si="37"/>
        <v/>
      </c>
      <c r="BM36" s="362"/>
      <c r="BN36" s="607" t="str">
        <f t="shared" si="38"/>
        <v/>
      </c>
      <c r="BO36" s="362"/>
      <c r="BP36" s="607" t="str">
        <f t="shared" si="39"/>
        <v/>
      </c>
      <c r="BQ36" s="362"/>
      <c r="BR36" s="607" t="str">
        <f t="shared" si="40"/>
        <v/>
      </c>
      <c r="BS36" s="362"/>
      <c r="BT36" s="607" t="str">
        <f t="shared" si="41"/>
        <v/>
      </c>
      <c r="BU36" s="362"/>
      <c r="BV36" s="607" t="str">
        <f t="shared" si="42"/>
        <v/>
      </c>
      <c r="BW36" s="607" t="str">
        <f t="shared" si="43"/>
        <v/>
      </c>
      <c r="BX36" s="607" t="str">
        <f t="shared" si="44"/>
        <v/>
      </c>
      <c r="BY36" s="607" t="str">
        <f t="shared" si="45"/>
        <v/>
      </c>
      <c r="BZ36" s="444"/>
      <c r="CA36" s="418"/>
      <c r="CB36" s="623">
        <f t="shared" si="46"/>
        <v>29</v>
      </c>
      <c r="CC36" s="622" t="str">
        <f t="shared" si="47"/>
        <v>S. Mounika</v>
      </c>
      <c r="CD36" s="470"/>
      <c r="CE36" s="470"/>
      <c r="CF36" s="470"/>
      <c r="CG36" s="470"/>
      <c r="CH36" s="470"/>
      <c r="CI36" s="470"/>
      <c r="CJ36" s="470"/>
      <c r="CK36" s="470"/>
      <c r="CL36" s="470"/>
      <c r="CM36" s="470"/>
      <c r="CN36" s="470"/>
      <c r="CO36" s="470"/>
      <c r="CP36" s="470"/>
      <c r="CQ36" s="470"/>
      <c r="CR36" s="470"/>
      <c r="CS36" s="470"/>
      <c r="CT36" s="610" t="str">
        <f t="shared" si="48"/>
        <v/>
      </c>
      <c r="CU36" s="607" t="str">
        <f t="shared" si="49"/>
        <v/>
      </c>
      <c r="CV36" s="607" t="str">
        <f t="shared" si="50"/>
        <v/>
      </c>
      <c r="CW36" s="423"/>
      <c r="CX36" s="416"/>
      <c r="CY36" s="621">
        <f t="shared" si="51"/>
        <v>29</v>
      </c>
      <c r="CZ36" s="622" t="str">
        <f t="shared" si="52"/>
        <v>S. Mounika</v>
      </c>
      <c r="DA36" s="362"/>
      <c r="DB36" s="607" t="str">
        <f t="shared" si="53"/>
        <v/>
      </c>
      <c r="DC36" s="362"/>
      <c r="DD36" s="607" t="str">
        <f t="shared" si="54"/>
        <v/>
      </c>
      <c r="DE36" s="362"/>
      <c r="DF36" s="607" t="str">
        <f t="shared" si="55"/>
        <v/>
      </c>
      <c r="DG36" s="362"/>
      <c r="DH36" s="607" t="str">
        <f t="shared" si="56"/>
        <v/>
      </c>
      <c r="DI36" s="362"/>
      <c r="DJ36" s="607" t="str">
        <f t="shared" si="57"/>
        <v/>
      </c>
      <c r="DK36" s="362"/>
      <c r="DL36" s="607" t="str">
        <f t="shared" si="58"/>
        <v/>
      </c>
      <c r="DM36" s="607" t="str">
        <f t="shared" si="59"/>
        <v/>
      </c>
      <c r="DN36" s="607" t="str">
        <f t="shared" si="60"/>
        <v/>
      </c>
      <c r="DO36" s="607" t="str">
        <f t="shared" si="61"/>
        <v/>
      </c>
      <c r="DP36" s="442"/>
      <c r="DQ36" s="418"/>
      <c r="DR36" s="610">
        <f t="shared" si="62"/>
        <v>29</v>
      </c>
      <c r="DS36" s="624" t="str">
        <f t="shared" si="63"/>
        <v>S. Mounika</v>
      </c>
      <c r="DT36" s="607" t="str">
        <f t="shared" si="64"/>
        <v/>
      </c>
      <c r="DU36" s="607" t="str">
        <f t="shared" si="65"/>
        <v/>
      </c>
      <c r="DV36" s="607" t="str">
        <f t="shared" si="66"/>
        <v/>
      </c>
      <c r="DW36" s="607" t="str">
        <f t="shared" si="67"/>
        <v/>
      </c>
      <c r="DX36" s="607" t="str">
        <f t="shared" si="68"/>
        <v/>
      </c>
      <c r="DY36" s="607" t="str">
        <f t="shared" si="69"/>
        <v/>
      </c>
    </row>
    <row r="37" spans="1:129" ht="20.100000000000001" customHeight="1">
      <c r="A37" s="608">
        <f>'Student Profile'!A34</f>
        <v>30</v>
      </c>
      <c r="B37" s="608">
        <f>'Student Profile'!B34</f>
        <v>0</v>
      </c>
      <c r="C37" s="609" t="str">
        <f>IF('Student Profile'!C34="","",'Student Profile'!C34)</f>
        <v>S. Mounika</v>
      </c>
      <c r="D37" s="307"/>
      <c r="E37" s="607" t="str">
        <f t="shared" si="13"/>
        <v/>
      </c>
      <c r="F37" s="307"/>
      <c r="G37" s="607" t="str">
        <f t="shared" si="14"/>
        <v/>
      </c>
      <c r="H37" s="307"/>
      <c r="I37" s="607" t="str">
        <f t="shared" si="15"/>
        <v/>
      </c>
      <c r="J37" s="307"/>
      <c r="K37" s="607" t="str">
        <f t="shared" si="16"/>
        <v/>
      </c>
      <c r="L37" s="307"/>
      <c r="M37" s="607" t="str">
        <f t="shared" si="17"/>
        <v/>
      </c>
      <c r="N37" s="307"/>
      <c r="O37" s="607" t="str">
        <f t="shared" si="18"/>
        <v/>
      </c>
      <c r="P37" s="607" t="str">
        <f t="shared" si="19"/>
        <v/>
      </c>
      <c r="Q37" s="607" t="str">
        <f t="shared" si="20"/>
        <v/>
      </c>
      <c r="R37" s="607" t="str">
        <f t="shared" si="21"/>
        <v/>
      </c>
      <c r="S37" s="416"/>
      <c r="T37" s="436">
        <f>'Student Profile'!A34</f>
        <v>30</v>
      </c>
      <c r="U37" s="437" t="str">
        <f>IF('Student Profile'!C34="","",'Student Profile'!C34)</f>
        <v>S. Mounika</v>
      </c>
      <c r="V37" s="362"/>
      <c r="W37" s="362"/>
      <c r="X37" s="362"/>
      <c r="Y37" s="362"/>
      <c r="Z37" s="362"/>
      <c r="AA37" s="362"/>
      <c r="AB37" s="362"/>
      <c r="AC37" s="362"/>
      <c r="AD37" s="362"/>
      <c r="AE37" s="362"/>
      <c r="AF37" s="362"/>
      <c r="AG37" s="362"/>
      <c r="AH37" s="362"/>
      <c r="AI37" s="362"/>
      <c r="AJ37" s="362"/>
      <c r="AK37" s="362"/>
      <c r="AL37" s="610" t="str">
        <f t="shared" si="22"/>
        <v/>
      </c>
      <c r="AM37" s="607" t="str">
        <f t="shared" si="23"/>
        <v/>
      </c>
      <c r="AN37" s="607" t="str">
        <f t="shared" si="24"/>
        <v/>
      </c>
      <c r="AO37" s="419"/>
      <c r="AP37" s="439">
        <f>'Student Profile'!A34</f>
        <v>30</v>
      </c>
      <c r="AQ37" s="436">
        <f t="shared" si="25"/>
        <v>30</v>
      </c>
      <c r="AR37" s="437" t="str">
        <f t="shared" si="1"/>
        <v>S. Mounika</v>
      </c>
      <c r="AS37" s="362"/>
      <c r="AT37" s="607" t="str">
        <f t="shared" si="26"/>
        <v/>
      </c>
      <c r="AU37" s="362"/>
      <c r="AV37" s="607" t="str">
        <f t="shared" si="27"/>
        <v/>
      </c>
      <c r="AW37" s="362"/>
      <c r="AX37" s="607" t="str">
        <f t="shared" si="28"/>
        <v/>
      </c>
      <c r="AY37" s="362"/>
      <c r="AZ37" s="607" t="str">
        <f t="shared" si="29"/>
        <v/>
      </c>
      <c r="BA37" s="362"/>
      <c r="BB37" s="607" t="str">
        <f t="shared" si="30"/>
        <v/>
      </c>
      <c r="BC37" s="362"/>
      <c r="BD37" s="607" t="str">
        <f t="shared" si="31"/>
        <v/>
      </c>
      <c r="BE37" s="607" t="str">
        <f t="shared" si="32"/>
        <v/>
      </c>
      <c r="BF37" s="607" t="str">
        <f t="shared" si="33"/>
        <v/>
      </c>
      <c r="BG37" s="607" t="str">
        <f t="shared" si="34"/>
        <v/>
      </c>
      <c r="BH37" s="414"/>
      <c r="BI37" s="621">
        <f t="shared" si="35"/>
        <v>30</v>
      </c>
      <c r="BJ37" s="622" t="str">
        <f t="shared" si="36"/>
        <v>S. Mounika</v>
      </c>
      <c r="BK37" s="362"/>
      <c r="BL37" s="607" t="str">
        <f t="shared" si="37"/>
        <v/>
      </c>
      <c r="BM37" s="362"/>
      <c r="BN37" s="607" t="str">
        <f t="shared" si="38"/>
        <v/>
      </c>
      <c r="BO37" s="362"/>
      <c r="BP37" s="607" t="str">
        <f t="shared" si="39"/>
        <v/>
      </c>
      <c r="BQ37" s="362"/>
      <c r="BR37" s="607" t="str">
        <f t="shared" si="40"/>
        <v/>
      </c>
      <c r="BS37" s="362"/>
      <c r="BT37" s="607" t="str">
        <f t="shared" si="41"/>
        <v/>
      </c>
      <c r="BU37" s="362"/>
      <c r="BV37" s="607" t="str">
        <f t="shared" si="42"/>
        <v/>
      </c>
      <c r="BW37" s="607" t="str">
        <f t="shared" si="43"/>
        <v/>
      </c>
      <c r="BX37" s="607" t="str">
        <f t="shared" si="44"/>
        <v/>
      </c>
      <c r="BY37" s="607" t="str">
        <f t="shared" si="45"/>
        <v/>
      </c>
      <c r="BZ37" s="444"/>
      <c r="CA37" s="418"/>
      <c r="CB37" s="623">
        <f t="shared" si="46"/>
        <v>30</v>
      </c>
      <c r="CC37" s="622" t="str">
        <f t="shared" si="47"/>
        <v>S. Mounika</v>
      </c>
      <c r="CD37" s="470"/>
      <c r="CE37" s="470"/>
      <c r="CF37" s="470"/>
      <c r="CG37" s="470"/>
      <c r="CH37" s="470"/>
      <c r="CI37" s="470"/>
      <c r="CJ37" s="470"/>
      <c r="CK37" s="470"/>
      <c r="CL37" s="470"/>
      <c r="CM37" s="470"/>
      <c r="CN37" s="470"/>
      <c r="CO37" s="470"/>
      <c r="CP37" s="470"/>
      <c r="CQ37" s="470"/>
      <c r="CR37" s="470"/>
      <c r="CS37" s="470"/>
      <c r="CT37" s="610" t="str">
        <f t="shared" si="48"/>
        <v/>
      </c>
      <c r="CU37" s="607" t="str">
        <f t="shared" si="49"/>
        <v/>
      </c>
      <c r="CV37" s="607" t="str">
        <f t="shared" si="50"/>
        <v/>
      </c>
      <c r="CW37" s="423"/>
      <c r="CX37" s="416"/>
      <c r="CY37" s="621">
        <f t="shared" si="51"/>
        <v>30</v>
      </c>
      <c r="CZ37" s="622" t="str">
        <f t="shared" si="52"/>
        <v>S. Mounika</v>
      </c>
      <c r="DA37" s="362"/>
      <c r="DB37" s="607" t="str">
        <f t="shared" si="53"/>
        <v/>
      </c>
      <c r="DC37" s="362"/>
      <c r="DD37" s="607" t="str">
        <f t="shared" si="54"/>
        <v/>
      </c>
      <c r="DE37" s="362"/>
      <c r="DF37" s="607" t="str">
        <f t="shared" si="55"/>
        <v/>
      </c>
      <c r="DG37" s="362"/>
      <c r="DH37" s="607" t="str">
        <f t="shared" si="56"/>
        <v/>
      </c>
      <c r="DI37" s="362"/>
      <c r="DJ37" s="607" t="str">
        <f t="shared" si="57"/>
        <v/>
      </c>
      <c r="DK37" s="362"/>
      <c r="DL37" s="607" t="str">
        <f t="shared" si="58"/>
        <v/>
      </c>
      <c r="DM37" s="607" t="str">
        <f t="shared" si="59"/>
        <v/>
      </c>
      <c r="DN37" s="607" t="str">
        <f t="shared" si="60"/>
        <v/>
      </c>
      <c r="DO37" s="607" t="str">
        <f t="shared" si="61"/>
        <v/>
      </c>
      <c r="DP37" s="442"/>
      <c r="DQ37" s="418"/>
      <c r="DR37" s="610">
        <f t="shared" si="62"/>
        <v>30</v>
      </c>
      <c r="DS37" s="624" t="str">
        <f t="shared" si="63"/>
        <v>S. Mounika</v>
      </c>
      <c r="DT37" s="607" t="str">
        <f t="shared" si="64"/>
        <v/>
      </c>
      <c r="DU37" s="607" t="str">
        <f t="shared" si="65"/>
        <v/>
      </c>
      <c r="DV37" s="607" t="str">
        <f t="shared" si="66"/>
        <v/>
      </c>
      <c r="DW37" s="607" t="str">
        <f t="shared" si="67"/>
        <v/>
      </c>
      <c r="DX37" s="607" t="str">
        <f t="shared" si="68"/>
        <v/>
      </c>
      <c r="DY37" s="607" t="str">
        <f t="shared" si="69"/>
        <v/>
      </c>
    </row>
    <row r="38" spans="1:129" ht="20.100000000000001" customHeight="1">
      <c r="A38" s="608">
        <f>'Student Profile'!A35</f>
        <v>31</v>
      </c>
      <c r="B38" s="608">
        <f>'Student Profile'!B35</f>
        <v>0</v>
      </c>
      <c r="C38" s="609" t="str">
        <f>IF('Student Profile'!C35="","",'Student Profile'!C35)</f>
        <v>S. Mounika</v>
      </c>
      <c r="D38" s="307"/>
      <c r="E38" s="607" t="str">
        <f t="shared" si="13"/>
        <v/>
      </c>
      <c r="F38" s="307"/>
      <c r="G38" s="607" t="str">
        <f t="shared" si="14"/>
        <v/>
      </c>
      <c r="H38" s="307"/>
      <c r="I38" s="607" t="str">
        <f t="shared" si="15"/>
        <v/>
      </c>
      <c r="J38" s="307"/>
      <c r="K38" s="607" t="str">
        <f t="shared" si="16"/>
        <v/>
      </c>
      <c r="L38" s="307"/>
      <c r="M38" s="607" t="str">
        <f t="shared" si="17"/>
        <v/>
      </c>
      <c r="N38" s="307"/>
      <c r="O38" s="607" t="str">
        <f t="shared" si="18"/>
        <v/>
      </c>
      <c r="P38" s="607" t="str">
        <f t="shared" si="19"/>
        <v/>
      </c>
      <c r="Q38" s="607" t="str">
        <f t="shared" si="20"/>
        <v/>
      </c>
      <c r="R38" s="607" t="str">
        <f t="shared" si="21"/>
        <v/>
      </c>
      <c r="S38" s="416"/>
      <c r="T38" s="436">
        <f>'Student Profile'!A35</f>
        <v>31</v>
      </c>
      <c r="U38" s="437" t="str">
        <f>IF('Student Profile'!C35="","",'Student Profile'!C35)</f>
        <v>S. Mounika</v>
      </c>
      <c r="V38" s="362"/>
      <c r="W38" s="362"/>
      <c r="X38" s="362"/>
      <c r="Y38" s="362"/>
      <c r="Z38" s="362"/>
      <c r="AA38" s="362"/>
      <c r="AB38" s="362"/>
      <c r="AC38" s="362"/>
      <c r="AD38" s="362"/>
      <c r="AE38" s="362"/>
      <c r="AF38" s="362"/>
      <c r="AG38" s="362"/>
      <c r="AH38" s="362"/>
      <c r="AI38" s="362"/>
      <c r="AJ38" s="362"/>
      <c r="AK38" s="362"/>
      <c r="AL38" s="610" t="str">
        <f t="shared" si="22"/>
        <v/>
      </c>
      <c r="AM38" s="607" t="str">
        <f t="shared" si="23"/>
        <v/>
      </c>
      <c r="AN38" s="607" t="str">
        <f t="shared" si="24"/>
        <v/>
      </c>
      <c r="AO38" s="419"/>
      <c r="AP38" s="439">
        <f>'Student Profile'!A35</f>
        <v>31</v>
      </c>
      <c r="AQ38" s="436">
        <f t="shared" si="25"/>
        <v>31</v>
      </c>
      <c r="AR38" s="437" t="str">
        <f t="shared" si="1"/>
        <v>S. Mounika</v>
      </c>
      <c r="AS38" s="362"/>
      <c r="AT38" s="607" t="str">
        <f t="shared" si="26"/>
        <v/>
      </c>
      <c r="AU38" s="362"/>
      <c r="AV38" s="607" t="str">
        <f t="shared" si="27"/>
        <v/>
      </c>
      <c r="AW38" s="362"/>
      <c r="AX38" s="607" t="str">
        <f t="shared" si="28"/>
        <v/>
      </c>
      <c r="AY38" s="362"/>
      <c r="AZ38" s="607" t="str">
        <f t="shared" si="29"/>
        <v/>
      </c>
      <c r="BA38" s="362"/>
      <c r="BB38" s="607" t="str">
        <f t="shared" si="30"/>
        <v/>
      </c>
      <c r="BC38" s="362"/>
      <c r="BD38" s="607" t="str">
        <f t="shared" si="31"/>
        <v/>
      </c>
      <c r="BE38" s="607" t="str">
        <f t="shared" si="32"/>
        <v/>
      </c>
      <c r="BF38" s="607" t="str">
        <f t="shared" si="33"/>
        <v/>
      </c>
      <c r="BG38" s="607" t="str">
        <f t="shared" si="34"/>
        <v/>
      </c>
      <c r="BH38" s="414"/>
      <c r="BI38" s="621">
        <f t="shared" si="35"/>
        <v>31</v>
      </c>
      <c r="BJ38" s="622" t="str">
        <f t="shared" si="36"/>
        <v>S. Mounika</v>
      </c>
      <c r="BK38" s="362"/>
      <c r="BL38" s="607" t="str">
        <f t="shared" si="37"/>
        <v/>
      </c>
      <c r="BM38" s="362"/>
      <c r="BN38" s="607" t="str">
        <f t="shared" si="38"/>
        <v/>
      </c>
      <c r="BO38" s="362"/>
      <c r="BP38" s="607" t="str">
        <f t="shared" si="39"/>
        <v/>
      </c>
      <c r="BQ38" s="362"/>
      <c r="BR38" s="607" t="str">
        <f t="shared" si="40"/>
        <v/>
      </c>
      <c r="BS38" s="362"/>
      <c r="BT38" s="607" t="str">
        <f t="shared" si="41"/>
        <v/>
      </c>
      <c r="BU38" s="362"/>
      <c r="BV38" s="607" t="str">
        <f t="shared" si="42"/>
        <v/>
      </c>
      <c r="BW38" s="607" t="str">
        <f t="shared" si="43"/>
        <v/>
      </c>
      <c r="BX38" s="607" t="str">
        <f t="shared" si="44"/>
        <v/>
      </c>
      <c r="BY38" s="607" t="str">
        <f t="shared" si="45"/>
        <v/>
      </c>
      <c r="BZ38" s="444"/>
      <c r="CA38" s="418"/>
      <c r="CB38" s="623">
        <f t="shared" si="46"/>
        <v>31</v>
      </c>
      <c r="CC38" s="622" t="str">
        <f t="shared" si="47"/>
        <v>S. Mounika</v>
      </c>
      <c r="CD38" s="470"/>
      <c r="CE38" s="470"/>
      <c r="CF38" s="470"/>
      <c r="CG38" s="470"/>
      <c r="CH38" s="470"/>
      <c r="CI38" s="470"/>
      <c r="CJ38" s="470"/>
      <c r="CK38" s="470"/>
      <c r="CL38" s="470"/>
      <c r="CM38" s="470"/>
      <c r="CN38" s="470"/>
      <c r="CO38" s="470"/>
      <c r="CP38" s="470"/>
      <c r="CQ38" s="470"/>
      <c r="CR38" s="470"/>
      <c r="CS38" s="470"/>
      <c r="CT38" s="610" t="str">
        <f t="shared" si="48"/>
        <v/>
      </c>
      <c r="CU38" s="607" t="str">
        <f t="shared" si="49"/>
        <v/>
      </c>
      <c r="CV38" s="607" t="str">
        <f t="shared" si="50"/>
        <v/>
      </c>
      <c r="CW38" s="423"/>
      <c r="CX38" s="416"/>
      <c r="CY38" s="621">
        <f t="shared" si="51"/>
        <v>31</v>
      </c>
      <c r="CZ38" s="622" t="str">
        <f t="shared" si="52"/>
        <v>S. Mounika</v>
      </c>
      <c r="DA38" s="362"/>
      <c r="DB38" s="607" t="str">
        <f t="shared" si="53"/>
        <v/>
      </c>
      <c r="DC38" s="362"/>
      <c r="DD38" s="607" t="str">
        <f t="shared" si="54"/>
        <v/>
      </c>
      <c r="DE38" s="362"/>
      <c r="DF38" s="607" t="str">
        <f t="shared" si="55"/>
        <v/>
      </c>
      <c r="DG38" s="362"/>
      <c r="DH38" s="607" t="str">
        <f t="shared" si="56"/>
        <v/>
      </c>
      <c r="DI38" s="362"/>
      <c r="DJ38" s="607" t="str">
        <f t="shared" si="57"/>
        <v/>
      </c>
      <c r="DK38" s="362"/>
      <c r="DL38" s="607" t="str">
        <f t="shared" si="58"/>
        <v/>
      </c>
      <c r="DM38" s="607" t="str">
        <f t="shared" si="59"/>
        <v/>
      </c>
      <c r="DN38" s="607" t="str">
        <f t="shared" si="60"/>
        <v/>
      </c>
      <c r="DO38" s="607" t="str">
        <f t="shared" si="61"/>
        <v/>
      </c>
      <c r="DP38" s="442"/>
      <c r="DQ38" s="418"/>
      <c r="DR38" s="610">
        <f t="shared" si="62"/>
        <v>31</v>
      </c>
      <c r="DS38" s="624" t="str">
        <f t="shared" si="63"/>
        <v>S. Mounika</v>
      </c>
      <c r="DT38" s="607" t="str">
        <f t="shared" si="64"/>
        <v/>
      </c>
      <c r="DU38" s="607" t="str">
        <f t="shared" si="65"/>
        <v/>
      </c>
      <c r="DV38" s="607" t="str">
        <f t="shared" si="66"/>
        <v/>
      </c>
      <c r="DW38" s="607" t="str">
        <f t="shared" si="67"/>
        <v/>
      </c>
      <c r="DX38" s="607" t="str">
        <f t="shared" si="68"/>
        <v/>
      </c>
      <c r="DY38" s="607" t="str">
        <f t="shared" si="69"/>
        <v/>
      </c>
    </row>
    <row r="39" spans="1:129" ht="20.100000000000001" customHeight="1">
      <c r="A39" s="608">
        <f>'Student Profile'!A36</f>
        <v>32</v>
      </c>
      <c r="B39" s="608">
        <f>'Student Profile'!B36</f>
        <v>0</v>
      </c>
      <c r="C39" s="609" t="str">
        <f>IF('Student Profile'!C36="","",'Student Profile'!C36)</f>
        <v>S. Mounika</v>
      </c>
      <c r="D39" s="307"/>
      <c r="E39" s="607" t="str">
        <f t="shared" si="13"/>
        <v/>
      </c>
      <c r="F39" s="307"/>
      <c r="G39" s="607" t="str">
        <f t="shared" si="14"/>
        <v/>
      </c>
      <c r="H39" s="307"/>
      <c r="I39" s="607" t="str">
        <f t="shared" si="15"/>
        <v/>
      </c>
      <c r="J39" s="307"/>
      <c r="K39" s="607" t="str">
        <f t="shared" si="16"/>
        <v/>
      </c>
      <c r="L39" s="307"/>
      <c r="M39" s="607" t="str">
        <f t="shared" si="17"/>
        <v/>
      </c>
      <c r="N39" s="307"/>
      <c r="O39" s="607" t="str">
        <f t="shared" si="18"/>
        <v/>
      </c>
      <c r="P39" s="607" t="str">
        <f t="shared" si="19"/>
        <v/>
      </c>
      <c r="Q39" s="607" t="str">
        <f t="shared" si="20"/>
        <v/>
      </c>
      <c r="R39" s="607" t="str">
        <f t="shared" si="21"/>
        <v/>
      </c>
      <c r="S39" s="416"/>
      <c r="T39" s="436">
        <f>'Student Profile'!A36</f>
        <v>32</v>
      </c>
      <c r="U39" s="437" t="str">
        <f>IF('Student Profile'!C36="","",'Student Profile'!C36)</f>
        <v>S. Mounika</v>
      </c>
      <c r="V39" s="362"/>
      <c r="W39" s="362"/>
      <c r="X39" s="362"/>
      <c r="Y39" s="362"/>
      <c r="Z39" s="362"/>
      <c r="AA39" s="362"/>
      <c r="AB39" s="362"/>
      <c r="AC39" s="362"/>
      <c r="AD39" s="362"/>
      <c r="AE39" s="362"/>
      <c r="AF39" s="362"/>
      <c r="AG39" s="362"/>
      <c r="AH39" s="362"/>
      <c r="AI39" s="362"/>
      <c r="AJ39" s="362"/>
      <c r="AK39" s="362"/>
      <c r="AL39" s="610" t="str">
        <f t="shared" si="22"/>
        <v/>
      </c>
      <c r="AM39" s="607" t="str">
        <f t="shared" si="23"/>
        <v/>
      </c>
      <c r="AN39" s="607" t="str">
        <f t="shared" si="24"/>
        <v/>
      </c>
      <c r="AO39" s="419"/>
      <c r="AP39" s="439">
        <f>'Student Profile'!A36</f>
        <v>32</v>
      </c>
      <c r="AQ39" s="436">
        <f t="shared" si="25"/>
        <v>32</v>
      </c>
      <c r="AR39" s="437" t="str">
        <f t="shared" si="1"/>
        <v>S. Mounika</v>
      </c>
      <c r="AS39" s="362"/>
      <c r="AT39" s="607" t="str">
        <f t="shared" si="26"/>
        <v/>
      </c>
      <c r="AU39" s="362"/>
      <c r="AV39" s="607" t="str">
        <f t="shared" si="27"/>
        <v/>
      </c>
      <c r="AW39" s="362"/>
      <c r="AX39" s="607" t="str">
        <f t="shared" si="28"/>
        <v/>
      </c>
      <c r="AY39" s="362"/>
      <c r="AZ39" s="607" t="str">
        <f t="shared" si="29"/>
        <v/>
      </c>
      <c r="BA39" s="362"/>
      <c r="BB39" s="607" t="str">
        <f t="shared" si="30"/>
        <v/>
      </c>
      <c r="BC39" s="362"/>
      <c r="BD39" s="607" t="str">
        <f t="shared" si="31"/>
        <v/>
      </c>
      <c r="BE39" s="607" t="str">
        <f t="shared" si="32"/>
        <v/>
      </c>
      <c r="BF39" s="607" t="str">
        <f t="shared" si="33"/>
        <v/>
      </c>
      <c r="BG39" s="607" t="str">
        <f t="shared" si="34"/>
        <v/>
      </c>
      <c r="BH39" s="414"/>
      <c r="BI39" s="621">
        <f t="shared" si="35"/>
        <v>32</v>
      </c>
      <c r="BJ39" s="622" t="str">
        <f t="shared" si="36"/>
        <v>S. Mounika</v>
      </c>
      <c r="BK39" s="362"/>
      <c r="BL39" s="607" t="str">
        <f t="shared" si="37"/>
        <v/>
      </c>
      <c r="BM39" s="362"/>
      <c r="BN39" s="607" t="str">
        <f t="shared" si="38"/>
        <v/>
      </c>
      <c r="BO39" s="362"/>
      <c r="BP39" s="607" t="str">
        <f t="shared" si="39"/>
        <v/>
      </c>
      <c r="BQ39" s="362"/>
      <c r="BR39" s="607" t="str">
        <f t="shared" si="40"/>
        <v/>
      </c>
      <c r="BS39" s="362"/>
      <c r="BT39" s="607" t="str">
        <f t="shared" si="41"/>
        <v/>
      </c>
      <c r="BU39" s="362"/>
      <c r="BV39" s="607" t="str">
        <f t="shared" si="42"/>
        <v/>
      </c>
      <c r="BW39" s="607" t="str">
        <f t="shared" si="43"/>
        <v/>
      </c>
      <c r="BX39" s="607" t="str">
        <f t="shared" si="44"/>
        <v/>
      </c>
      <c r="BY39" s="607" t="str">
        <f t="shared" si="45"/>
        <v/>
      </c>
      <c r="BZ39" s="444"/>
      <c r="CA39" s="418"/>
      <c r="CB39" s="623">
        <f t="shared" si="46"/>
        <v>32</v>
      </c>
      <c r="CC39" s="622" t="str">
        <f t="shared" si="47"/>
        <v>S. Mounika</v>
      </c>
      <c r="CD39" s="470"/>
      <c r="CE39" s="470"/>
      <c r="CF39" s="470"/>
      <c r="CG39" s="470"/>
      <c r="CH39" s="470"/>
      <c r="CI39" s="470"/>
      <c r="CJ39" s="470"/>
      <c r="CK39" s="470"/>
      <c r="CL39" s="470"/>
      <c r="CM39" s="470"/>
      <c r="CN39" s="470"/>
      <c r="CO39" s="470"/>
      <c r="CP39" s="470"/>
      <c r="CQ39" s="470"/>
      <c r="CR39" s="470"/>
      <c r="CS39" s="470"/>
      <c r="CT39" s="610" t="str">
        <f t="shared" si="48"/>
        <v/>
      </c>
      <c r="CU39" s="607" t="str">
        <f t="shared" si="49"/>
        <v/>
      </c>
      <c r="CV39" s="607" t="str">
        <f t="shared" si="50"/>
        <v/>
      </c>
      <c r="CW39" s="423"/>
      <c r="CX39" s="416"/>
      <c r="CY39" s="621">
        <f t="shared" si="51"/>
        <v>32</v>
      </c>
      <c r="CZ39" s="622" t="str">
        <f t="shared" si="52"/>
        <v>S. Mounika</v>
      </c>
      <c r="DA39" s="362"/>
      <c r="DB39" s="607" t="str">
        <f t="shared" si="53"/>
        <v/>
      </c>
      <c r="DC39" s="362"/>
      <c r="DD39" s="607" t="str">
        <f t="shared" si="54"/>
        <v/>
      </c>
      <c r="DE39" s="362"/>
      <c r="DF39" s="607" t="str">
        <f t="shared" si="55"/>
        <v/>
      </c>
      <c r="DG39" s="362"/>
      <c r="DH39" s="607" t="str">
        <f t="shared" si="56"/>
        <v/>
      </c>
      <c r="DI39" s="362"/>
      <c r="DJ39" s="607" t="str">
        <f t="shared" si="57"/>
        <v/>
      </c>
      <c r="DK39" s="362"/>
      <c r="DL39" s="607" t="str">
        <f t="shared" si="58"/>
        <v/>
      </c>
      <c r="DM39" s="607" t="str">
        <f t="shared" si="59"/>
        <v/>
      </c>
      <c r="DN39" s="607" t="str">
        <f t="shared" si="60"/>
        <v/>
      </c>
      <c r="DO39" s="607" t="str">
        <f t="shared" si="61"/>
        <v/>
      </c>
      <c r="DP39" s="442"/>
      <c r="DQ39" s="418"/>
      <c r="DR39" s="610">
        <f t="shared" si="62"/>
        <v>32</v>
      </c>
      <c r="DS39" s="624" t="str">
        <f t="shared" si="63"/>
        <v>S. Mounika</v>
      </c>
      <c r="DT39" s="607" t="str">
        <f t="shared" si="64"/>
        <v/>
      </c>
      <c r="DU39" s="607" t="str">
        <f t="shared" si="65"/>
        <v/>
      </c>
      <c r="DV39" s="607" t="str">
        <f t="shared" si="66"/>
        <v/>
      </c>
      <c r="DW39" s="607" t="str">
        <f t="shared" si="67"/>
        <v/>
      </c>
      <c r="DX39" s="607" t="str">
        <f t="shared" si="68"/>
        <v/>
      </c>
      <c r="DY39" s="607" t="str">
        <f t="shared" si="69"/>
        <v/>
      </c>
    </row>
    <row r="40" spans="1:129" ht="20.100000000000001" customHeight="1">
      <c r="A40" s="608">
        <f>'Student Profile'!A37</f>
        <v>33</v>
      </c>
      <c r="B40" s="608">
        <f>'Student Profile'!B37</f>
        <v>0</v>
      </c>
      <c r="C40" s="609" t="str">
        <f>IF('Student Profile'!C37="","",'Student Profile'!C37)</f>
        <v>S. Mounika</v>
      </c>
      <c r="D40" s="307"/>
      <c r="E40" s="607" t="str">
        <f t="shared" si="13"/>
        <v/>
      </c>
      <c r="F40" s="307"/>
      <c r="G40" s="607" t="str">
        <f t="shared" si="14"/>
        <v/>
      </c>
      <c r="H40" s="307"/>
      <c r="I40" s="607" t="str">
        <f t="shared" si="15"/>
        <v/>
      </c>
      <c r="J40" s="307"/>
      <c r="K40" s="607" t="str">
        <f t="shared" si="16"/>
        <v/>
      </c>
      <c r="L40" s="307"/>
      <c r="M40" s="607" t="str">
        <f t="shared" si="17"/>
        <v/>
      </c>
      <c r="N40" s="307"/>
      <c r="O40" s="607" t="str">
        <f t="shared" si="18"/>
        <v/>
      </c>
      <c r="P40" s="607" t="str">
        <f t="shared" si="19"/>
        <v/>
      </c>
      <c r="Q40" s="607" t="str">
        <f t="shared" si="20"/>
        <v/>
      </c>
      <c r="R40" s="607" t="str">
        <f t="shared" si="21"/>
        <v/>
      </c>
      <c r="S40" s="416"/>
      <c r="T40" s="436">
        <f>'Student Profile'!A37</f>
        <v>33</v>
      </c>
      <c r="U40" s="437" t="str">
        <f>IF('Student Profile'!C37="","",'Student Profile'!C37)</f>
        <v>S. Mounika</v>
      </c>
      <c r="V40" s="362"/>
      <c r="W40" s="362"/>
      <c r="X40" s="362"/>
      <c r="Y40" s="362"/>
      <c r="Z40" s="362"/>
      <c r="AA40" s="362"/>
      <c r="AB40" s="362"/>
      <c r="AC40" s="362"/>
      <c r="AD40" s="362"/>
      <c r="AE40" s="362"/>
      <c r="AF40" s="362"/>
      <c r="AG40" s="362"/>
      <c r="AH40" s="362"/>
      <c r="AI40" s="362"/>
      <c r="AJ40" s="362"/>
      <c r="AK40" s="362"/>
      <c r="AL40" s="610" t="str">
        <f t="shared" si="22"/>
        <v/>
      </c>
      <c r="AM40" s="607" t="str">
        <f t="shared" si="23"/>
        <v/>
      </c>
      <c r="AN40" s="607" t="str">
        <f t="shared" si="24"/>
        <v/>
      </c>
      <c r="AO40" s="419"/>
      <c r="AP40" s="439">
        <f>'Student Profile'!A37</f>
        <v>33</v>
      </c>
      <c r="AQ40" s="436">
        <f t="shared" si="25"/>
        <v>33</v>
      </c>
      <c r="AR40" s="437" t="str">
        <f t="shared" si="1"/>
        <v>S. Mounika</v>
      </c>
      <c r="AS40" s="362"/>
      <c r="AT40" s="607" t="str">
        <f t="shared" si="26"/>
        <v/>
      </c>
      <c r="AU40" s="362"/>
      <c r="AV40" s="607" t="str">
        <f t="shared" si="27"/>
        <v/>
      </c>
      <c r="AW40" s="362"/>
      <c r="AX40" s="607" t="str">
        <f t="shared" si="28"/>
        <v/>
      </c>
      <c r="AY40" s="362"/>
      <c r="AZ40" s="607" t="str">
        <f t="shared" si="29"/>
        <v/>
      </c>
      <c r="BA40" s="362"/>
      <c r="BB40" s="607" t="str">
        <f t="shared" si="30"/>
        <v/>
      </c>
      <c r="BC40" s="362"/>
      <c r="BD40" s="607" t="str">
        <f t="shared" si="31"/>
        <v/>
      </c>
      <c r="BE40" s="607" t="str">
        <f t="shared" si="32"/>
        <v/>
      </c>
      <c r="BF40" s="607" t="str">
        <f t="shared" si="33"/>
        <v/>
      </c>
      <c r="BG40" s="607" t="str">
        <f t="shared" si="34"/>
        <v/>
      </c>
      <c r="BH40" s="414"/>
      <c r="BI40" s="621">
        <f t="shared" si="35"/>
        <v>33</v>
      </c>
      <c r="BJ40" s="622" t="str">
        <f t="shared" si="36"/>
        <v>S. Mounika</v>
      </c>
      <c r="BK40" s="362"/>
      <c r="BL40" s="607" t="str">
        <f t="shared" si="37"/>
        <v/>
      </c>
      <c r="BM40" s="362"/>
      <c r="BN40" s="607" t="str">
        <f t="shared" si="38"/>
        <v/>
      </c>
      <c r="BO40" s="362"/>
      <c r="BP40" s="607" t="str">
        <f t="shared" si="39"/>
        <v/>
      </c>
      <c r="BQ40" s="362"/>
      <c r="BR40" s="607" t="str">
        <f t="shared" si="40"/>
        <v/>
      </c>
      <c r="BS40" s="362"/>
      <c r="BT40" s="607" t="str">
        <f t="shared" si="41"/>
        <v/>
      </c>
      <c r="BU40" s="362"/>
      <c r="BV40" s="607" t="str">
        <f t="shared" si="42"/>
        <v/>
      </c>
      <c r="BW40" s="607" t="str">
        <f t="shared" si="43"/>
        <v/>
      </c>
      <c r="BX40" s="607" t="str">
        <f t="shared" si="44"/>
        <v/>
      </c>
      <c r="BY40" s="607" t="str">
        <f t="shared" si="45"/>
        <v/>
      </c>
      <c r="BZ40" s="444"/>
      <c r="CA40" s="418"/>
      <c r="CB40" s="623">
        <f t="shared" si="46"/>
        <v>33</v>
      </c>
      <c r="CC40" s="622" t="str">
        <f t="shared" si="47"/>
        <v>S. Mounika</v>
      </c>
      <c r="CD40" s="470"/>
      <c r="CE40" s="470"/>
      <c r="CF40" s="470"/>
      <c r="CG40" s="470"/>
      <c r="CH40" s="470"/>
      <c r="CI40" s="470"/>
      <c r="CJ40" s="470"/>
      <c r="CK40" s="470"/>
      <c r="CL40" s="470"/>
      <c r="CM40" s="470"/>
      <c r="CN40" s="470"/>
      <c r="CO40" s="470"/>
      <c r="CP40" s="470"/>
      <c r="CQ40" s="470"/>
      <c r="CR40" s="470"/>
      <c r="CS40" s="470"/>
      <c r="CT40" s="610" t="str">
        <f t="shared" si="48"/>
        <v/>
      </c>
      <c r="CU40" s="607" t="str">
        <f t="shared" si="49"/>
        <v/>
      </c>
      <c r="CV40" s="607" t="str">
        <f t="shared" si="50"/>
        <v/>
      </c>
      <c r="CW40" s="423"/>
      <c r="CX40" s="416"/>
      <c r="CY40" s="621">
        <f t="shared" si="51"/>
        <v>33</v>
      </c>
      <c r="CZ40" s="622" t="str">
        <f t="shared" si="52"/>
        <v>S. Mounika</v>
      </c>
      <c r="DA40" s="362"/>
      <c r="DB40" s="607" t="str">
        <f t="shared" si="53"/>
        <v/>
      </c>
      <c r="DC40" s="362"/>
      <c r="DD40" s="607" t="str">
        <f t="shared" si="54"/>
        <v/>
      </c>
      <c r="DE40" s="362"/>
      <c r="DF40" s="607" t="str">
        <f t="shared" si="55"/>
        <v/>
      </c>
      <c r="DG40" s="362"/>
      <c r="DH40" s="607" t="str">
        <f t="shared" si="56"/>
        <v/>
      </c>
      <c r="DI40" s="362"/>
      <c r="DJ40" s="607" t="str">
        <f t="shared" si="57"/>
        <v/>
      </c>
      <c r="DK40" s="362"/>
      <c r="DL40" s="607" t="str">
        <f t="shared" si="58"/>
        <v/>
      </c>
      <c r="DM40" s="607" t="str">
        <f t="shared" si="59"/>
        <v/>
      </c>
      <c r="DN40" s="607" t="str">
        <f t="shared" si="60"/>
        <v/>
      </c>
      <c r="DO40" s="607" t="str">
        <f t="shared" si="61"/>
        <v/>
      </c>
      <c r="DP40" s="442"/>
      <c r="DQ40" s="418"/>
      <c r="DR40" s="610">
        <f t="shared" si="62"/>
        <v>33</v>
      </c>
      <c r="DS40" s="624" t="str">
        <f t="shared" si="63"/>
        <v>S. Mounika</v>
      </c>
      <c r="DT40" s="607" t="str">
        <f t="shared" si="64"/>
        <v/>
      </c>
      <c r="DU40" s="607" t="str">
        <f t="shared" si="65"/>
        <v/>
      </c>
      <c r="DV40" s="607" t="str">
        <f t="shared" si="66"/>
        <v/>
      </c>
      <c r="DW40" s="607" t="str">
        <f t="shared" si="67"/>
        <v/>
      </c>
      <c r="DX40" s="607" t="str">
        <f t="shared" si="68"/>
        <v/>
      </c>
      <c r="DY40" s="607" t="str">
        <f t="shared" si="69"/>
        <v/>
      </c>
    </row>
    <row r="41" spans="1:129" ht="20.100000000000001" customHeight="1">
      <c r="A41" s="608">
        <f>'Student Profile'!A38</f>
        <v>34</v>
      </c>
      <c r="B41" s="608">
        <f>'Student Profile'!B38</f>
        <v>0</v>
      </c>
      <c r="C41" s="609" t="str">
        <f>IF('Student Profile'!C38="","",'Student Profile'!C38)</f>
        <v>S. Mounika</v>
      </c>
      <c r="D41" s="307"/>
      <c r="E41" s="607" t="str">
        <f t="shared" si="13"/>
        <v/>
      </c>
      <c r="F41" s="307"/>
      <c r="G41" s="607" t="str">
        <f t="shared" si="14"/>
        <v/>
      </c>
      <c r="H41" s="307"/>
      <c r="I41" s="607" t="str">
        <f t="shared" si="15"/>
        <v/>
      </c>
      <c r="J41" s="307"/>
      <c r="K41" s="607" t="str">
        <f t="shared" si="16"/>
        <v/>
      </c>
      <c r="L41" s="307"/>
      <c r="M41" s="607" t="str">
        <f t="shared" si="17"/>
        <v/>
      </c>
      <c r="N41" s="307"/>
      <c r="O41" s="607" t="str">
        <f t="shared" si="18"/>
        <v/>
      </c>
      <c r="P41" s="607" t="str">
        <f t="shared" si="19"/>
        <v/>
      </c>
      <c r="Q41" s="607" t="str">
        <f t="shared" si="20"/>
        <v/>
      </c>
      <c r="R41" s="607" t="str">
        <f t="shared" si="21"/>
        <v/>
      </c>
      <c r="S41" s="416"/>
      <c r="T41" s="436">
        <f>'Student Profile'!A38</f>
        <v>34</v>
      </c>
      <c r="U41" s="437" t="str">
        <f>IF('Student Profile'!C38="","",'Student Profile'!C38)</f>
        <v>S. Mounika</v>
      </c>
      <c r="V41" s="362"/>
      <c r="W41" s="362"/>
      <c r="X41" s="362"/>
      <c r="Y41" s="362"/>
      <c r="Z41" s="362"/>
      <c r="AA41" s="362"/>
      <c r="AB41" s="362"/>
      <c r="AC41" s="362"/>
      <c r="AD41" s="362"/>
      <c r="AE41" s="362"/>
      <c r="AF41" s="362"/>
      <c r="AG41" s="362"/>
      <c r="AH41" s="362"/>
      <c r="AI41" s="362"/>
      <c r="AJ41" s="362"/>
      <c r="AK41" s="362"/>
      <c r="AL41" s="610" t="str">
        <f t="shared" si="22"/>
        <v/>
      </c>
      <c r="AM41" s="607" t="str">
        <f t="shared" si="23"/>
        <v/>
      </c>
      <c r="AN41" s="607" t="str">
        <f t="shared" si="24"/>
        <v/>
      </c>
      <c r="AO41" s="419"/>
      <c r="AP41" s="439">
        <f>'Student Profile'!A38</f>
        <v>34</v>
      </c>
      <c r="AQ41" s="436">
        <f t="shared" si="25"/>
        <v>34</v>
      </c>
      <c r="AR41" s="437" t="str">
        <f t="shared" si="1"/>
        <v>S. Mounika</v>
      </c>
      <c r="AS41" s="362"/>
      <c r="AT41" s="607" t="str">
        <f t="shared" si="26"/>
        <v/>
      </c>
      <c r="AU41" s="362"/>
      <c r="AV41" s="607" t="str">
        <f t="shared" si="27"/>
        <v/>
      </c>
      <c r="AW41" s="362"/>
      <c r="AX41" s="607" t="str">
        <f t="shared" si="28"/>
        <v/>
      </c>
      <c r="AY41" s="362"/>
      <c r="AZ41" s="607" t="str">
        <f t="shared" si="29"/>
        <v/>
      </c>
      <c r="BA41" s="362"/>
      <c r="BB41" s="607" t="str">
        <f t="shared" si="30"/>
        <v/>
      </c>
      <c r="BC41" s="362"/>
      <c r="BD41" s="607" t="str">
        <f t="shared" si="31"/>
        <v/>
      </c>
      <c r="BE41" s="607" t="str">
        <f t="shared" si="32"/>
        <v/>
      </c>
      <c r="BF41" s="607" t="str">
        <f t="shared" si="33"/>
        <v/>
      </c>
      <c r="BG41" s="607" t="str">
        <f t="shared" si="34"/>
        <v/>
      </c>
      <c r="BH41" s="414"/>
      <c r="BI41" s="621">
        <f t="shared" si="35"/>
        <v>34</v>
      </c>
      <c r="BJ41" s="622" t="str">
        <f t="shared" si="36"/>
        <v>S. Mounika</v>
      </c>
      <c r="BK41" s="362"/>
      <c r="BL41" s="607" t="str">
        <f t="shared" si="37"/>
        <v/>
      </c>
      <c r="BM41" s="362"/>
      <c r="BN41" s="607" t="str">
        <f t="shared" si="38"/>
        <v/>
      </c>
      <c r="BO41" s="362"/>
      <c r="BP41" s="607" t="str">
        <f t="shared" si="39"/>
        <v/>
      </c>
      <c r="BQ41" s="362"/>
      <c r="BR41" s="607" t="str">
        <f t="shared" si="40"/>
        <v/>
      </c>
      <c r="BS41" s="362"/>
      <c r="BT41" s="607" t="str">
        <f t="shared" si="41"/>
        <v/>
      </c>
      <c r="BU41" s="362"/>
      <c r="BV41" s="607" t="str">
        <f t="shared" si="42"/>
        <v/>
      </c>
      <c r="BW41" s="607" t="str">
        <f t="shared" si="43"/>
        <v/>
      </c>
      <c r="BX41" s="607" t="str">
        <f t="shared" si="44"/>
        <v/>
      </c>
      <c r="BY41" s="607" t="str">
        <f t="shared" si="45"/>
        <v/>
      </c>
      <c r="BZ41" s="444"/>
      <c r="CA41" s="418"/>
      <c r="CB41" s="623">
        <f t="shared" si="46"/>
        <v>34</v>
      </c>
      <c r="CC41" s="622" t="str">
        <f t="shared" si="47"/>
        <v>S. Mounika</v>
      </c>
      <c r="CD41" s="470"/>
      <c r="CE41" s="470"/>
      <c r="CF41" s="470"/>
      <c r="CG41" s="470"/>
      <c r="CH41" s="470"/>
      <c r="CI41" s="470"/>
      <c r="CJ41" s="470"/>
      <c r="CK41" s="470"/>
      <c r="CL41" s="470"/>
      <c r="CM41" s="470"/>
      <c r="CN41" s="470"/>
      <c r="CO41" s="470"/>
      <c r="CP41" s="470"/>
      <c r="CQ41" s="470"/>
      <c r="CR41" s="470"/>
      <c r="CS41" s="470"/>
      <c r="CT41" s="610" t="str">
        <f t="shared" si="48"/>
        <v/>
      </c>
      <c r="CU41" s="607" t="str">
        <f t="shared" si="49"/>
        <v/>
      </c>
      <c r="CV41" s="607" t="str">
        <f t="shared" si="50"/>
        <v/>
      </c>
      <c r="CW41" s="423"/>
      <c r="CX41" s="416"/>
      <c r="CY41" s="621">
        <f t="shared" si="51"/>
        <v>34</v>
      </c>
      <c r="CZ41" s="622" t="str">
        <f t="shared" si="52"/>
        <v>S. Mounika</v>
      </c>
      <c r="DA41" s="362"/>
      <c r="DB41" s="607" t="str">
        <f t="shared" si="53"/>
        <v/>
      </c>
      <c r="DC41" s="362"/>
      <c r="DD41" s="607" t="str">
        <f t="shared" si="54"/>
        <v/>
      </c>
      <c r="DE41" s="362"/>
      <c r="DF41" s="607" t="str">
        <f t="shared" si="55"/>
        <v/>
      </c>
      <c r="DG41" s="362"/>
      <c r="DH41" s="607" t="str">
        <f t="shared" si="56"/>
        <v/>
      </c>
      <c r="DI41" s="362"/>
      <c r="DJ41" s="607" t="str">
        <f t="shared" si="57"/>
        <v/>
      </c>
      <c r="DK41" s="362"/>
      <c r="DL41" s="607" t="str">
        <f t="shared" si="58"/>
        <v/>
      </c>
      <c r="DM41" s="607" t="str">
        <f t="shared" si="59"/>
        <v/>
      </c>
      <c r="DN41" s="607" t="str">
        <f t="shared" si="60"/>
        <v/>
      </c>
      <c r="DO41" s="607" t="str">
        <f t="shared" si="61"/>
        <v/>
      </c>
      <c r="DP41" s="442"/>
      <c r="DQ41" s="418"/>
      <c r="DR41" s="610">
        <f t="shared" si="62"/>
        <v>34</v>
      </c>
      <c r="DS41" s="624" t="str">
        <f t="shared" si="63"/>
        <v>S. Mounika</v>
      </c>
      <c r="DT41" s="607" t="str">
        <f t="shared" si="64"/>
        <v/>
      </c>
      <c r="DU41" s="607" t="str">
        <f t="shared" si="65"/>
        <v/>
      </c>
      <c r="DV41" s="607" t="str">
        <f t="shared" si="66"/>
        <v/>
      </c>
      <c r="DW41" s="607" t="str">
        <f t="shared" si="67"/>
        <v/>
      </c>
      <c r="DX41" s="607" t="str">
        <f t="shared" si="68"/>
        <v/>
      </c>
      <c r="DY41" s="607" t="str">
        <f t="shared" si="69"/>
        <v/>
      </c>
    </row>
    <row r="42" spans="1:129" ht="20.100000000000001" customHeight="1">
      <c r="A42" s="608">
        <f>'Student Profile'!A39</f>
        <v>35</v>
      </c>
      <c r="B42" s="608">
        <f>'Student Profile'!B39</f>
        <v>0</v>
      </c>
      <c r="C42" s="609" t="str">
        <f>IF('Student Profile'!C39="","",'Student Profile'!C39)</f>
        <v>S. Mounika</v>
      </c>
      <c r="D42" s="307"/>
      <c r="E42" s="607" t="str">
        <f t="shared" si="13"/>
        <v/>
      </c>
      <c r="F42" s="307"/>
      <c r="G42" s="607" t="str">
        <f t="shared" si="14"/>
        <v/>
      </c>
      <c r="H42" s="307"/>
      <c r="I42" s="607" t="str">
        <f t="shared" si="15"/>
        <v/>
      </c>
      <c r="J42" s="307"/>
      <c r="K42" s="607" t="str">
        <f t="shared" si="16"/>
        <v/>
      </c>
      <c r="L42" s="307"/>
      <c r="M42" s="607" t="str">
        <f t="shared" si="17"/>
        <v/>
      </c>
      <c r="N42" s="307"/>
      <c r="O42" s="607" t="str">
        <f t="shared" si="18"/>
        <v/>
      </c>
      <c r="P42" s="607" t="str">
        <f t="shared" si="19"/>
        <v/>
      </c>
      <c r="Q42" s="607" t="str">
        <f t="shared" si="20"/>
        <v/>
      </c>
      <c r="R42" s="607" t="str">
        <f t="shared" si="21"/>
        <v/>
      </c>
      <c r="S42" s="416"/>
      <c r="T42" s="436">
        <f>'Student Profile'!A39</f>
        <v>35</v>
      </c>
      <c r="U42" s="437" t="str">
        <f>IF('Student Profile'!C39="","",'Student Profile'!C39)</f>
        <v>S. Mounika</v>
      </c>
      <c r="V42" s="362"/>
      <c r="W42" s="362"/>
      <c r="X42" s="362"/>
      <c r="Y42" s="362"/>
      <c r="Z42" s="362"/>
      <c r="AA42" s="362"/>
      <c r="AB42" s="362"/>
      <c r="AC42" s="362"/>
      <c r="AD42" s="362"/>
      <c r="AE42" s="362"/>
      <c r="AF42" s="362"/>
      <c r="AG42" s="362"/>
      <c r="AH42" s="362"/>
      <c r="AI42" s="362"/>
      <c r="AJ42" s="362"/>
      <c r="AK42" s="362"/>
      <c r="AL42" s="610" t="str">
        <f t="shared" si="22"/>
        <v/>
      </c>
      <c r="AM42" s="607" t="str">
        <f t="shared" si="23"/>
        <v/>
      </c>
      <c r="AN42" s="607" t="str">
        <f t="shared" si="24"/>
        <v/>
      </c>
      <c r="AO42" s="419"/>
      <c r="AP42" s="439">
        <f>'Student Profile'!A39</f>
        <v>35</v>
      </c>
      <c r="AQ42" s="436">
        <f t="shared" si="25"/>
        <v>35</v>
      </c>
      <c r="AR42" s="437" t="str">
        <f t="shared" si="1"/>
        <v>S. Mounika</v>
      </c>
      <c r="AS42" s="362"/>
      <c r="AT42" s="607" t="str">
        <f t="shared" si="26"/>
        <v/>
      </c>
      <c r="AU42" s="362"/>
      <c r="AV42" s="607" t="str">
        <f t="shared" si="27"/>
        <v/>
      </c>
      <c r="AW42" s="362"/>
      <c r="AX42" s="607" t="str">
        <f t="shared" si="28"/>
        <v/>
      </c>
      <c r="AY42" s="362"/>
      <c r="AZ42" s="607" t="str">
        <f t="shared" si="29"/>
        <v/>
      </c>
      <c r="BA42" s="362"/>
      <c r="BB42" s="607" t="str">
        <f t="shared" si="30"/>
        <v/>
      </c>
      <c r="BC42" s="362"/>
      <c r="BD42" s="607" t="str">
        <f t="shared" si="31"/>
        <v/>
      </c>
      <c r="BE42" s="607" t="str">
        <f t="shared" si="32"/>
        <v/>
      </c>
      <c r="BF42" s="607" t="str">
        <f t="shared" si="33"/>
        <v/>
      </c>
      <c r="BG42" s="607" t="str">
        <f t="shared" si="34"/>
        <v/>
      </c>
      <c r="BH42" s="414"/>
      <c r="BI42" s="621">
        <f t="shared" si="35"/>
        <v>35</v>
      </c>
      <c r="BJ42" s="622" t="str">
        <f t="shared" si="36"/>
        <v>S. Mounika</v>
      </c>
      <c r="BK42" s="362"/>
      <c r="BL42" s="607" t="str">
        <f t="shared" si="37"/>
        <v/>
      </c>
      <c r="BM42" s="362"/>
      <c r="BN42" s="607" t="str">
        <f t="shared" si="38"/>
        <v/>
      </c>
      <c r="BO42" s="362"/>
      <c r="BP42" s="607" t="str">
        <f t="shared" si="39"/>
        <v/>
      </c>
      <c r="BQ42" s="362"/>
      <c r="BR42" s="607" t="str">
        <f t="shared" si="40"/>
        <v/>
      </c>
      <c r="BS42" s="362"/>
      <c r="BT42" s="607" t="str">
        <f t="shared" si="41"/>
        <v/>
      </c>
      <c r="BU42" s="362"/>
      <c r="BV42" s="607" t="str">
        <f t="shared" si="42"/>
        <v/>
      </c>
      <c r="BW42" s="607" t="str">
        <f t="shared" si="43"/>
        <v/>
      </c>
      <c r="BX42" s="607" t="str">
        <f t="shared" si="44"/>
        <v/>
      </c>
      <c r="BY42" s="607" t="str">
        <f t="shared" si="45"/>
        <v/>
      </c>
      <c r="BZ42" s="444"/>
      <c r="CA42" s="418"/>
      <c r="CB42" s="623">
        <f t="shared" si="46"/>
        <v>35</v>
      </c>
      <c r="CC42" s="622" t="str">
        <f t="shared" si="47"/>
        <v>S. Mounika</v>
      </c>
      <c r="CD42" s="470"/>
      <c r="CE42" s="470"/>
      <c r="CF42" s="470"/>
      <c r="CG42" s="470"/>
      <c r="CH42" s="470"/>
      <c r="CI42" s="470"/>
      <c r="CJ42" s="470"/>
      <c r="CK42" s="470"/>
      <c r="CL42" s="470"/>
      <c r="CM42" s="470"/>
      <c r="CN42" s="470"/>
      <c r="CO42" s="470"/>
      <c r="CP42" s="470"/>
      <c r="CQ42" s="470"/>
      <c r="CR42" s="470"/>
      <c r="CS42" s="470"/>
      <c r="CT42" s="610" t="str">
        <f t="shared" si="48"/>
        <v/>
      </c>
      <c r="CU42" s="607" t="str">
        <f t="shared" si="49"/>
        <v/>
      </c>
      <c r="CV42" s="607" t="str">
        <f t="shared" si="50"/>
        <v/>
      </c>
      <c r="CW42" s="423"/>
      <c r="CX42" s="416"/>
      <c r="CY42" s="621">
        <f t="shared" si="51"/>
        <v>35</v>
      </c>
      <c r="CZ42" s="622" t="str">
        <f t="shared" si="52"/>
        <v>S. Mounika</v>
      </c>
      <c r="DA42" s="362"/>
      <c r="DB42" s="607" t="str">
        <f t="shared" si="53"/>
        <v/>
      </c>
      <c r="DC42" s="362"/>
      <c r="DD42" s="607" t="str">
        <f t="shared" si="54"/>
        <v/>
      </c>
      <c r="DE42" s="362"/>
      <c r="DF42" s="607" t="str">
        <f t="shared" si="55"/>
        <v/>
      </c>
      <c r="DG42" s="362"/>
      <c r="DH42" s="607" t="str">
        <f t="shared" si="56"/>
        <v/>
      </c>
      <c r="DI42" s="362"/>
      <c r="DJ42" s="607" t="str">
        <f t="shared" si="57"/>
        <v/>
      </c>
      <c r="DK42" s="362"/>
      <c r="DL42" s="607" t="str">
        <f t="shared" si="58"/>
        <v/>
      </c>
      <c r="DM42" s="607" t="str">
        <f t="shared" si="59"/>
        <v/>
      </c>
      <c r="DN42" s="607" t="str">
        <f t="shared" si="60"/>
        <v/>
      </c>
      <c r="DO42" s="607" t="str">
        <f t="shared" si="61"/>
        <v/>
      </c>
      <c r="DP42" s="442"/>
      <c r="DQ42" s="418"/>
      <c r="DR42" s="610">
        <f t="shared" si="62"/>
        <v>35</v>
      </c>
      <c r="DS42" s="624" t="str">
        <f t="shared" si="63"/>
        <v>S. Mounika</v>
      </c>
      <c r="DT42" s="607" t="str">
        <f t="shared" si="64"/>
        <v/>
      </c>
      <c r="DU42" s="607" t="str">
        <f t="shared" si="65"/>
        <v/>
      </c>
      <c r="DV42" s="607" t="str">
        <f t="shared" si="66"/>
        <v/>
      </c>
      <c r="DW42" s="607" t="str">
        <f t="shared" si="67"/>
        <v/>
      </c>
      <c r="DX42" s="607" t="str">
        <f t="shared" si="68"/>
        <v/>
      </c>
      <c r="DY42" s="607" t="str">
        <f t="shared" si="69"/>
        <v/>
      </c>
    </row>
    <row r="43" spans="1:129" ht="20.100000000000001" customHeight="1">
      <c r="A43" s="608">
        <f>'Student Profile'!A40</f>
        <v>36</v>
      </c>
      <c r="B43" s="608">
        <f>'Student Profile'!B40</f>
        <v>0</v>
      </c>
      <c r="C43" s="609" t="str">
        <f>IF('Student Profile'!C40="","",'Student Profile'!C40)</f>
        <v>S. Mounika</v>
      </c>
      <c r="D43" s="307"/>
      <c r="E43" s="607" t="str">
        <f t="shared" si="13"/>
        <v/>
      </c>
      <c r="F43" s="307"/>
      <c r="G43" s="607" t="str">
        <f t="shared" si="14"/>
        <v/>
      </c>
      <c r="H43" s="307"/>
      <c r="I43" s="607" t="str">
        <f t="shared" si="15"/>
        <v/>
      </c>
      <c r="J43" s="307"/>
      <c r="K43" s="607" t="str">
        <f t="shared" si="16"/>
        <v/>
      </c>
      <c r="L43" s="307"/>
      <c r="M43" s="607" t="str">
        <f t="shared" si="17"/>
        <v/>
      </c>
      <c r="N43" s="307"/>
      <c r="O43" s="607" t="str">
        <f t="shared" si="18"/>
        <v/>
      </c>
      <c r="P43" s="607" t="str">
        <f t="shared" si="19"/>
        <v/>
      </c>
      <c r="Q43" s="607" t="str">
        <f t="shared" si="20"/>
        <v/>
      </c>
      <c r="R43" s="607" t="str">
        <f t="shared" si="21"/>
        <v/>
      </c>
      <c r="S43" s="416"/>
      <c r="T43" s="436">
        <f>'Student Profile'!A40</f>
        <v>36</v>
      </c>
      <c r="U43" s="437" t="str">
        <f>IF('Student Profile'!C40="","",'Student Profile'!C40)</f>
        <v>S. Mounika</v>
      </c>
      <c r="V43" s="362"/>
      <c r="W43" s="362"/>
      <c r="X43" s="362"/>
      <c r="Y43" s="362"/>
      <c r="Z43" s="362"/>
      <c r="AA43" s="362"/>
      <c r="AB43" s="362"/>
      <c r="AC43" s="362"/>
      <c r="AD43" s="362"/>
      <c r="AE43" s="362"/>
      <c r="AF43" s="362"/>
      <c r="AG43" s="362"/>
      <c r="AH43" s="362"/>
      <c r="AI43" s="362"/>
      <c r="AJ43" s="362"/>
      <c r="AK43" s="362"/>
      <c r="AL43" s="610" t="str">
        <f t="shared" si="22"/>
        <v/>
      </c>
      <c r="AM43" s="607" t="str">
        <f t="shared" si="23"/>
        <v/>
      </c>
      <c r="AN43" s="607" t="str">
        <f t="shared" si="24"/>
        <v/>
      </c>
      <c r="AO43" s="419"/>
      <c r="AP43" s="439">
        <f>'Student Profile'!A40</f>
        <v>36</v>
      </c>
      <c r="AQ43" s="436">
        <f t="shared" si="25"/>
        <v>36</v>
      </c>
      <c r="AR43" s="437" t="str">
        <f t="shared" si="1"/>
        <v>S. Mounika</v>
      </c>
      <c r="AS43" s="362"/>
      <c r="AT43" s="607" t="str">
        <f t="shared" si="26"/>
        <v/>
      </c>
      <c r="AU43" s="362"/>
      <c r="AV43" s="607" t="str">
        <f t="shared" si="27"/>
        <v/>
      </c>
      <c r="AW43" s="362"/>
      <c r="AX43" s="607" t="str">
        <f t="shared" si="28"/>
        <v/>
      </c>
      <c r="AY43" s="362"/>
      <c r="AZ43" s="607" t="str">
        <f t="shared" si="29"/>
        <v/>
      </c>
      <c r="BA43" s="362"/>
      <c r="BB43" s="607" t="str">
        <f t="shared" si="30"/>
        <v/>
      </c>
      <c r="BC43" s="362"/>
      <c r="BD43" s="607" t="str">
        <f t="shared" si="31"/>
        <v/>
      </c>
      <c r="BE43" s="607" t="str">
        <f t="shared" si="32"/>
        <v/>
      </c>
      <c r="BF43" s="607" t="str">
        <f t="shared" si="33"/>
        <v/>
      </c>
      <c r="BG43" s="607" t="str">
        <f t="shared" si="34"/>
        <v/>
      </c>
      <c r="BH43" s="414"/>
      <c r="BI43" s="621">
        <f t="shared" si="35"/>
        <v>36</v>
      </c>
      <c r="BJ43" s="622" t="str">
        <f t="shared" si="36"/>
        <v>S. Mounika</v>
      </c>
      <c r="BK43" s="362"/>
      <c r="BL43" s="607" t="str">
        <f t="shared" si="37"/>
        <v/>
      </c>
      <c r="BM43" s="362"/>
      <c r="BN43" s="607" t="str">
        <f t="shared" si="38"/>
        <v/>
      </c>
      <c r="BO43" s="362"/>
      <c r="BP43" s="607" t="str">
        <f t="shared" si="39"/>
        <v/>
      </c>
      <c r="BQ43" s="362"/>
      <c r="BR43" s="607" t="str">
        <f t="shared" si="40"/>
        <v/>
      </c>
      <c r="BS43" s="362"/>
      <c r="BT43" s="607" t="str">
        <f t="shared" si="41"/>
        <v/>
      </c>
      <c r="BU43" s="362"/>
      <c r="BV43" s="607" t="str">
        <f t="shared" si="42"/>
        <v/>
      </c>
      <c r="BW43" s="607" t="str">
        <f t="shared" si="43"/>
        <v/>
      </c>
      <c r="BX43" s="607" t="str">
        <f t="shared" si="44"/>
        <v/>
      </c>
      <c r="BY43" s="607" t="str">
        <f t="shared" si="45"/>
        <v/>
      </c>
      <c r="BZ43" s="444"/>
      <c r="CA43" s="418"/>
      <c r="CB43" s="623">
        <f t="shared" si="46"/>
        <v>36</v>
      </c>
      <c r="CC43" s="622" t="str">
        <f t="shared" si="47"/>
        <v>S. Mounika</v>
      </c>
      <c r="CD43" s="470"/>
      <c r="CE43" s="470"/>
      <c r="CF43" s="470"/>
      <c r="CG43" s="470"/>
      <c r="CH43" s="470"/>
      <c r="CI43" s="470"/>
      <c r="CJ43" s="470"/>
      <c r="CK43" s="470"/>
      <c r="CL43" s="470"/>
      <c r="CM43" s="470"/>
      <c r="CN43" s="470"/>
      <c r="CO43" s="470"/>
      <c r="CP43" s="470"/>
      <c r="CQ43" s="470"/>
      <c r="CR43" s="470"/>
      <c r="CS43" s="470"/>
      <c r="CT43" s="610" t="str">
        <f t="shared" si="48"/>
        <v/>
      </c>
      <c r="CU43" s="607" t="str">
        <f t="shared" si="49"/>
        <v/>
      </c>
      <c r="CV43" s="607" t="str">
        <f t="shared" si="50"/>
        <v/>
      </c>
      <c r="CW43" s="423"/>
      <c r="CX43" s="416"/>
      <c r="CY43" s="621">
        <f t="shared" si="51"/>
        <v>36</v>
      </c>
      <c r="CZ43" s="622" t="str">
        <f t="shared" si="52"/>
        <v>S. Mounika</v>
      </c>
      <c r="DA43" s="362"/>
      <c r="DB43" s="607" t="str">
        <f t="shared" si="53"/>
        <v/>
      </c>
      <c r="DC43" s="362"/>
      <c r="DD43" s="607" t="str">
        <f t="shared" si="54"/>
        <v/>
      </c>
      <c r="DE43" s="362"/>
      <c r="DF43" s="607" t="str">
        <f t="shared" si="55"/>
        <v/>
      </c>
      <c r="DG43" s="362"/>
      <c r="DH43" s="607" t="str">
        <f t="shared" si="56"/>
        <v/>
      </c>
      <c r="DI43" s="362"/>
      <c r="DJ43" s="607" t="str">
        <f t="shared" si="57"/>
        <v/>
      </c>
      <c r="DK43" s="362"/>
      <c r="DL43" s="607" t="str">
        <f t="shared" si="58"/>
        <v/>
      </c>
      <c r="DM43" s="607" t="str">
        <f t="shared" si="59"/>
        <v/>
      </c>
      <c r="DN43" s="607" t="str">
        <f t="shared" si="60"/>
        <v/>
      </c>
      <c r="DO43" s="607" t="str">
        <f t="shared" si="61"/>
        <v/>
      </c>
      <c r="DP43" s="442"/>
      <c r="DQ43" s="418"/>
      <c r="DR43" s="610">
        <f t="shared" si="62"/>
        <v>36</v>
      </c>
      <c r="DS43" s="624" t="str">
        <f t="shared" si="63"/>
        <v>S. Mounika</v>
      </c>
      <c r="DT43" s="607" t="str">
        <f t="shared" si="64"/>
        <v/>
      </c>
      <c r="DU43" s="607" t="str">
        <f t="shared" si="65"/>
        <v/>
      </c>
      <c r="DV43" s="607" t="str">
        <f t="shared" si="66"/>
        <v/>
      </c>
      <c r="DW43" s="607" t="str">
        <f t="shared" si="67"/>
        <v/>
      </c>
      <c r="DX43" s="607" t="str">
        <f t="shared" si="68"/>
        <v/>
      </c>
      <c r="DY43" s="607" t="str">
        <f t="shared" si="69"/>
        <v/>
      </c>
    </row>
    <row r="44" spans="1:129" ht="20.100000000000001" customHeight="1">
      <c r="A44" s="608">
        <f>'Student Profile'!A41</f>
        <v>37</v>
      </c>
      <c r="B44" s="608">
        <f>'Student Profile'!B41</f>
        <v>0</v>
      </c>
      <c r="C44" s="609" t="str">
        <f>IF('Student Profile'!C41="","",'Student Profile'!C41)</f>
        <v>S. Mounika</v>
      </c>
      <c r="D44" s="307"/>
      <c r="E44" s="607" t="str">
        <f t="shared" si="13"/>
        <v/>
      </c>
      <c r="F44" s="307"/>
      <c r="G44" s="607" t="str">
        <f t="shared" si="14"/>
        <v/>
      </c>
      <c r="H44" s="307"/>
      <c r="I44" s="607" t="str">
        <f t="shared" si="15"/>
        <v/>
      </c>
      <c r="J44" s="307"/>
      <c r="K44" s="607" t="str">
        <f t="shared" si="16"/>
        <v/>
      </c>
      <c r="L44" s="307"/>
      <c r="M44" s="607" t="str">
        <f t="shared" si="17"/>
        <v/>
      </c>
      <c r="N44" s="307"/>
      <c r="O44" s="607" t="str">
        <f t="shared" si="18"/>
        <v/>
      </c>
      <c r="P44" s="607" t="str">
        <f t="shared" si="19"/>
        <v/>
      </c>
      <c r="Q44" s="607" t="str">
        <f t="shared" si="20"/>
        <v/>
      </c>
      <c r="R44" s="607" t="str">
        <f t="shared" si="21"/>
        <v/>
      </c>
      <c r="S44" s="416"/>
      <c r="T44" s="436">
        <f>'Student Profile'!A41</f>
        <v>37</v>
      </c>
      <c r="U44" s="437" t="str">
        <f>IF('Student Profile'!C41="","",'Student Profile'!C41)</f>
        <v>S. Mounika</v>
      </c>
      <c r="V44" s="362"/>
      <c r="W44" s="362"/>
      <c r="X44" s="362"/>
      <c r="Y44" s="362"/>
      <c r="Z44" s="362"/>
      <c r="AA44" s="362"/>
      <c r="AB44" s="362"/>
      <c r="AC44" s="362"/>
      <c r="AD44" s="362"/>
      <c r="AE44" s="362"/>
      <c r="AF44" s="362"/>
      <c r="AG44" s="362"/>
      <c r="AH44" s="362"/>
      <c r="AI44" s="362"/>
      <c r="AJ44" s="362"/>
      <c r="AK44" s="362"/>
      <c r="AL44" s="610" t="str">
        <f t="shared" si="22"/>
        <v/>
      </c>
      <c r="AM44" s="607" t="str">
        <f t="shared" si="23"/>
        <v/>
      </c>
      <c r="AN44" s="607" t="str">
        <f t="shared" si="24"/>
        <v/>
      </c>
      <c r="AO44" s="419"/>
      <c r="AP44" s="439">
        <f>'Student Profile'!A41</f>
        <v>37</v>
      </c>
      <c r="AQ44" s="436">
        <f t="shared" si="25"/>
        <v>37</v>
      </c>
      <c r="AR44" s="437" t="str">
        <f t="shared" si="1"/>
        <v>S. Mounika</v>
      </c>
      <c r="AS44" s="362"/>
      <c r="AT44" s="607" t="str">
        <f t="shared" si="26"/>
        <v/>
      </c>
      <c r="AU44" s="362"/>
      <c r="AV44" s="607" t="str">
        <f t="shared" si="27"/>
        <v/>
      </c>
      <c r="AW44" s="362"/>
      <c r="AX44" s="607" t="str">
        <f t="shared" si="28"/>
        <v/>
      </c>
      <c r="AY44" s="362"/>
      <c r="AZ44" s="607" t="str">
        <f t="shared" si="29"/>
        <v/>
      </c>
      <c r="BA44" s="362"/>
      <c r="BB44" s="607" t="str">
        <f t="shared" si="30"/>
        <v/>
      </c>
      <c r="BC44" s="362"/>
      <c r="BD44" s="607" t="str">
        <f t="shared" si="31"/>
        <v/>
      </c>
      <c r="BE44" s="607" t="str">
        <f t="shared" si="32"/>
        <v/>
      </c>
      <c r="BF44" s="607" t="str">
        <f t="shared" si="33"/>
        <v/>
      </c>
      <c r="BG44" s="607" t="str">
        <f t="shared" si="34"/>
        <v/>
      </c>
      <c r="BH44" s="414"/>
      <c r="BI44" s="621">
        <f t="shared" si="35"/>
        <v>37</v>
      </c>
      <c r="BJ44" s="622" t="str">
        <f t="shared" si="36"/>
        <v>S. Mounika</v>
      </c>
      <c r="BK44" s="362"/>
      <c r="BL44" s="607" t="str">
        <f t="shared" si="37"/>
        <v/>
      </c>
      <c r="BM44" s="362"/>
      <c r="BN44" s="607" t="str">
        <f t="shared" si="38"/>
        <v/>
      </c>
      <c r="BO44" s="362"/>
      <c r="BP44" s="607" t="str">
        <f t="shared" si="39"/>
        <v/>
      </c>
      <c r="BQ44" s="362"/>
      <c r="BR44" s="607" t="str">
        <f t="shared" si="40"/>
        <v/>
      </c>
      <c r="BS44" s="362"/>
      <c r="BT44" s="607" t="str">
        <f t="shared" si="41"/>
        <v/>
      </c>
      <c r="BU44" s="362"/>
      <c r="BV44" s="607" t="str">
        <f t="shared" si="42"/>
        <v/>
      </c>
      <c r="BW44" s="607" t="str">
        <f t="shared" si="43"/>
        <v/>
      </c>
      <c r="BX44" s="607" t="str">
        <f t="shared" si="44"/>
        <v/>
      </c>
      <c r="BY44" s="607" t="str">
        <f t="shared" si="45"/>
        <v/>
      </c>
      <c r="BZ44" s="444"/>
      <c r="CA44" s="418"/>
      <c r="CB44" s="623">
        <f t="shared" si="46"/>
        <v>37</v>
      </c>
      <c r="CC44" s="622" t="str">
        <f t="shared" si="47"/>
        <v>S. Mounika</v>
      </c>
      <c r="CD44" s="470"/>
      <c r="CE44" s="470"/>
      <c r="CF44" s="470"/>
      <c r="CG44" s="470"/>
      <c r="CH44" s="470"/>
      <c r="CI44" s="470"/>
      <c r="CJ44" s="470"/>
      <c r="CK44" s="470"/>
      <c r="CL44" s="470"/>
      <c r="CM44" s="470"/>
      <c r="CN44" s="470"/>
      <c r="CO44" s="470"/>
      <c r="CP44" s="470"/>
      <c r="CQ44" s="470"/>
      <c r="CR44" s="470"/>
      <c r="CS44" s="470"/>
      <c r="CT44" s="610" t="str">
        <f t="shared" si="48"/>
        <v/>
      </c>
      <c r="CU44" s="607" t="str">
        <f t="shared" si="49"/>
        <v/>
      </c>
      <c r="CV44" s="607" t="str">
        <f t="shared" si="50"/>
        <v/>
      </c>
      <c r="CW44" s="423"/>
      <c r="CX44" s="416"/>
      <c r="CY44" s="621">
        <f t="shared" si="51"/>
        <v>37</v>
      </c>
      <c r="CZ44" s="622" t="str">
        <f t="shared" si="52"/>
        <v>S. Mounika</v>
      </c>
      <c r="DA44" s="362"/>
      <c r="DB44" s="607" t="str">
        <f t="shared" si="53"/>
        <v/>
      </c>
      <c r="DC44" s="362"/>
      <c r="DD44" s="607" t="str">
        <f t="shared" si="54"/>
        <v/>
      </c>
      <c r="DE44" s="362"/>
      <c r="DF44" s="607" t="str">
        <f t="shared" si="55"/>
        <v/>
      </c>
      <c r="DG44" s="362"/>
      <c r="DH44" s="607" t="str">
        <f t="shared" si="56"/>
        <v/>
      </c>
      <c r="DI44" s="362"/>
      <c r="DJ44" s="607" t="str">
        <f t="shared" si="57"/>
        <v/>
      </c>
      <c r="DK44" s="362"/>
      <c r="DL44" s="607" t="str">
        <f t="shared" si="58"/>
        <v/>
      </c>
      <c r="DM44" s="607" t="str">
        <f t="shared" si="59"/>
        <v/>
      </c>
      <c r="DN44" s="607" t="str">
        <f t="shared" si="60"/>
        <v/>
      </c>
      <c r="DO44" s="607" t="str">
        <f t="shared" si="61"/>
        <v/>
      </c>
      <c r="DP44" s="442"/>
      <c r="DQ44" s="418"/>
      <c r="DR44" s="610">
        <f t="shared" si="62"/>
        <v>37</v>
      </c>
      <c r="DS44" s="624" t="str">
        <f t="shared" si="63"/>
        <v>S. Mounika</v>
      </c>
      <c r="DT44" s="607" t="str">
        <f t="shared" si="64"/>
        <v/>
      </c>
      <c r="DU44" s="607" t="str">
        <f t="shared" si="65"/>
        <v/>
      </c>
      <c r="DV44" s="607" t="str">
        <f t="shared" si="66"/>
        <v/>
      </c>
      <c r="DW44" s="607" t="str">
        <f t="shared" si="67"/>
        <v/>
      </c>
      <c r="DX44" s="607" t="str">
        <f t="shared" si="68"/>
        <v/>
      </c>
      <c r="DY44" s="607" t="str">
        <f t="shared" si="69"/>
        <v/>
      </c>
    </row>
    <row r="45" spans="1:129" ht="20.100000000000001" customHeight="1">
      <c r="A45" s="608">
        <f>'Student Profile'!A42</f>
        <v>38</v>
      </c>
      <c r="B45" s="608">
        <f>'Student Profile'!B42</f>
        <v>0</v>
      </c>
      <c r="C45" s="609" t="str">
        <f>IF('Student Profile'!C42="","",'Student Profile'!C42)</f>
        <v>S. Mounika</v>
      </c>
      <c r="D45" s="307"/>
      <c r="E45" s="607" t="str">
        <f t="shared" si="13"/>
        <v/>
      </c>
      <c r="F45" s="307"/>
      <c r="G45" s="607" t="str">
        <f t="shared" si="14"/>
        <v/>
      </c>
      <c r="H45" s="307"/>
      <c r="I45" s="607" t="str">
        <f t="shared" si="15"/>
        <v/>
      </c>
      <c r="J45" s="307"/>
      <c r="K45" s="607" t="str">
        <f t="shared" si="16"/>
        <v/>
      </c>
      <c r="L45" s="307"/>
      <c r="M45" s="607" t="str">
        <f t="shared" si="17"/>
        <v/>
      </c>
      <c r="N45" s="307"/>
      <c r="O45" s="607" t="str">
        <f t="shared" si="18"/>
        <v/>
      </c>
      <c r="P45" s="607" t="str">
        <f t="shared" si="19"/>
        <v/>
      </c>
      <c r="Q45" s="607" t="str">
        <f t="shared" si="20"/>
        <v/>
      </c>
      <c r="R45" s="607" t="str">
        <f t="shared" si="21"/>
        <v/>
      </c>
      <c r="S45" s="416"/>
      <c r="T45" s="436">
        <f>'Student Profile'!A42</f>
        <v>38</v>
      </c>
      <c r="U45" s="437" t="str">
        <f>IF('Student Profile'!C42="","",'Student Profile'!C42)</f>
        <v>S. Mounika</v>
      </c>
      <c r="V45" s="362"/>
      <c r="W45" s="362"/>
      <c r="X45" s="362"/>
      <c r="Y45" s="362"/>
      <c r="Z45" s="362"/>
      <c r="AA45" s="362"/>
      <c r="AB45" s="362"/>
      <c r="AC45" s="362"/>
      <c r="AD45" s="362"/>
      <c r="AE45" s="362"/>
      <c r="AF45" s="362"/>
      <c r="AG45" s="362"/>
      <c r="AH45" s="362"/>
      <c r="AI45" s="362"/>
      <c r="AJ45" s="362"/>
      <c r="AK45" s="362"/>
      <c r="AL45" s="610" t="str">
        <f t="shared" si="22"/>
        <v/>
      </c>
      <c r="AM45" s="607" t="str">
        <f t="shared" si="23"/>
        <v/>
      </c>
      <c r="AN45" s="607" t="str">
        <f t="shared" si="24"/>
        <v/>
      </c>
      <c r="AO45" s="419"/>
      <c r="AP45" s="439">
        <f>'Student Profile'!A42</f>
        <v>38</v>
      </c>
      <c r="AQ45" s="436">
        <f t="shared" si="25"/>
        <v>38</v>
      </c>
      <c r="AR45" s="437" t="str">
        <f t="shared" si="1"/>
        <v>S. Mounika</v>
      </c>
      <c r="AS45" s="362"/>
      <c r="AT45" s="607" t="str">
        <f t="shared" si="26"/>
        <v/>
      </c>
      <c r="AU45" s="362"/>
      <c r="AV45" s="607" t="str">
        <f t="shared" si="27"/>
        <v/>
      </c>
      <c r="AW45" s="362"/>
      <c r="AX45" s="607" t="str">
        <f t="shared" si="28"/>
        <v/>
      </c>
      <c r="AY45" s="362"/>
      <c r="AZ45" s="607" t="str">
        <f t="shared" si="29"/>
        <v/>
      </c>
      <c r="BA45" s="362"/>
      <c r="BB45" s="607" t="str">
        <f t="shared" si="30"/>
        <v/>
      </c>
      <c r="BC45" s="362"/>
      <c r="BD45" s="607" t="str">
        <f t="shared" si="31"/>
        <v/>
      </c>
      <c r="BE45" s="607" t="str">
        <f t="shared" si="32"/>
        <v/>
      </c>
      <c r="BF45" s="607" t="str">
        <f t="shared" si="33"/>
        <v/>
      </c>
      <c r="BG45" s="607" t="str">
        <f t="shared" si="34"/>
        <v/>
      </c>
      <c r="BH45" s="414"/>
      <c r="BI45" s="621">
        <f t="shared" si="35"/>
        <v>38</v>
      </c>
      <c r="BJ45" s="622" t="str">
        <f t="shared" si="36"/>
        <v>S. Mounika</v>
      </c>
      <c r="BK45" s="362"/>
      <c r="BL45" s="607" t="str">
        <f t="shared" si="37"/>
        <v/>
      </c>
      <c r="BM45" s="362"/>
      <c r="BN45" s="607" t="str">
        <f t="shared" si="38"/>
        <v/>
      </c>
      <c r="BO45" s="362"/>
      <c r="BP45" s="607" t="str">
        <f t="shared" si="39"/>
        <v/>
      </c>
      <c r="BQ45" s="362"/>
      <c r="BR45" s="607" t="str">
        <f t="shared" si="40"/>
        <v/>
      </c>
      <c r="BS45" s="362"/>
      <c r="BT45" s="607" t="str">
        <f t="shared" si="41"/>
        <v/>
      </c>
      <c r="BU45" s="362"/>
      <c r="BV45" s="607" t="str">
        <f t="shared" si="42"/>
        <v/>
      </c>
      <c r="BW45" s="607" t="str">
        <f t="shared" si="43"/>
        <v/>
      </c>
      <c r="BX45" s="607" t="str">
        <f t="shared" si="44"/>
        <v/>
      </c>
      <c r="BY45" s="607" t="str">
        <f t="shared" si="45"/>
        <v/>
      </c>
      <c r="BZ45" s="444"/>
      <c r="CA45" s="418"/>
      <c r="CB45" s="623">
        <f t="shared" si="46"/>
        <v>38</v>
      </c>
      <c r="CC45" s="622" t="str">
        <f t="shared" si="47"/>
        <v>S. Mounika</v>
      </c>
      <c r="CD45" s="470"/>
      <c r="CE45" s="470"/>
      <c r="CF45" s="470"/>
      <c r="CG45" s="470"/>
      <c r="CH45" s="470"/>
      <c r="CI45" s="470"/>
      <c r="CJ45" s="470"/>
      <c r="CK45" s="470"/>
      <c r="CL45" s="470"/>
      <c r="CM45" s="470"/>
      <c r="CN45" s="470"/>
      <c r="CO45" s="470"/>
      <c r="CP45" s="470"/>
      <c r="CQ45" s="470"/>
      <c r="CR45" s="470"/>
      <c r="CS45" s="470"/>
      <c r="CT45" s="610" t="str">
        <f t="shared" si="48"/>
        <v/>
      </c>
      <c r="CU45" s="607" t="str">
        <f t="shared" si="49"/>
        <v/>
      </c>
      <c r="CV45" s="607" t="str">
        <f t="shared" si="50"/>
        <v/>
      </c>
      <c r="CW45" s="423"/>
      <c r="CX45" s="416"/>
      <c r="CY45" s="621">
        <f t="shared" si="51"/>
        <v>38</v>
      </c>
      <c r="CZ45" s="622" t="str">
        <f t="shared" si="52"/>
        <v>S. Mounika</v>
      </c>
      <c r="DA45" s="362"/>
      <c r="DB45" s="607" t="str">
        <f t="shared" si="53"/>
        <v/>
      </c>
      <c r="DC45" s="362"/>
      <c r="DD45" s="607" t="str">
        <f t="shared" si="54"/>
        <v/>
      </c>
      <c r="DE45" s="362"/>
      <c r="DF45" s="607" t="str">
        <f t="shared" si="55"/>
        <v/>
      </c>
      <c r="DG45" s="362"/>
      <c r="DH45" s="607" t="str">
        <f t="shared" si="56"/>
        <v/>
      </c>
      <c r="DI45" s="362"/>
      <c r="DJ45" s="607" t="str">
        <f t="shared" si="57"/>
        <v/>
      </c>
      <c r="DK45" s="362"/>
      <c r="DL45" s="607" t="str">
        <f t="shared" si="58"/>
        <v/>
      </c>
      <c r="DM45" s="607" t="str">
        <f t="shared" si="59"/>
        <v/>
      </c>
      <c r="DN45" s="607" t="str">
        <f t="shared" si="60"/>
        <v/>
      </c>
      <c r="DO45" s="607" t="str">
        <f t="shared" si="61"/>
        <v/>
      </c>
      <c r="DP45" s="442"/>
      <c r="DQ45" s="418"/>
      <c r="DR45" s="610">
        <f t="shared" si="62"/>
        <v>38</v>
      </c>
      <c r="DS45" s="624" t="str">
        <f t="shared" si="63"/>
        <v>S. Mounika</v>
      </c>
      <c r="DT45" s="607" t="str">
        <f t="shared" si="64"/>
        <v/>
      </c>
      <c r="DU45" s="607" t="str">
        <f t="shared" si="65"/>
        <v/>
      </c>
      <c r="DV45" s="607" t="str">
        <f t="shared" si="66"/>
        <v/>
      </c>
      <c r="DW45" s="607" t="str">
        <f t="shared" si="67"/>
        <v/>
      </c>
      <c r="DX45" s="607" t="str">
        <f t="shared" si="68"/>
        <v/>
      </c>
      <c r="DY45" s="607" t="str">
        <f t="shared" si="69"/>
        <v/>
      </c>
    </row>
    <row r="46" spans="1:129" ht="20.100000000000001" customHeight="1">
      <c r="A46" s="608">
        <f>'Student Profile'!A43</f>
        <v>39</v>
      </c>
      <c r="B46" s="608">
        <f>'Student Profile'!B43</f>
        <v>0</v>
      </c>
      <c r="C46" s="609" t="str">
        <f>IF('Student Profile'!C43="","",'Student Profile'!C43)</f>
        <v>S. Mounika</v>
      </c>
      <c r="D46" s="307"/>
      <c r="E46" s="607" t="str">
        <f t="shared" si="13"/>
        <v/>
      </c>
      <c r="F46" s="307"/>
      <c r="G46" s="607" t="str">
        <f t="shared" si="14"/>
        <v/>
      </c>
      <c r="H46" s="307"/>
      <c r="I46" s="607" t="str">
        <f t="shared" si="15"/>
        <v/>
      </c>
      <c r="J46" s="307"/>
      <c r="K46" s="607" t="str">
        <f t="shared" si="16"/>
        <v/>
      </c>
      <c r="L46" s="307"/>
      <c r="M46" s="607" t="str">
        <f t="shared" si="17"/>
        <v/>
      </c>
      <c r="N46" s="307"/>
      <c r="O46" s="607" t="str">
        <f t="shared" si="18"/>
        <v/>
      </c>
      <c r="P46" s="607" t="str">
        <f t="shared" si="19"/>
        <v/>
      </c>
      <c r="Q46" s="607" t="str">
        <f t="shared" si="20"/>
        <v/>
      </c>
      <c r="R46" s="607" t="str">
        <f t="shared" si="21"/>
        <v/>
      </c>
      <c r="S46" s="416"/>
      <c r="T46" s="436">
        <f>'Student Profile'!A43</f>
        <v>39</v>
      </c>
      <c r="U46" s="437" t="str">
        <f>IF('Student Profile'!C43="","",'Student Profile'!C43)</f>
        <v>S. Mounika</v>
      </c>
      <c r="V46" s="362"/>
      <c r="W46" s="362"/>
      <c r="X46" s="362"/>
      <c r="Y46" s="362"/>
      <c r="Z46" s="362"/>
      <c r="AA46" s="362"/>
      <c r="AB46" s="362"/>
      <c r="AC46" s="362"/>
      <c r="AD46" s="362"/>
      <c r="AE46" s="362"/>
      <c r="AF46" s="362"/>
      <c r="AG46" s="362"/>
      <c r="AH46" s="362"/>
      <c r="AI46" s="362"/>
      <c r="AJ46" s="362"/>
      <c r="AK46" s="362"/>
      <c r="AL46" s="610" t="str">
        <f t="shared" si="22"/>
        <v/>
      </c>
      <c r="AM46" s="607" t="str">
        <f t="shared" si="23"/>
        <v/>
      </c>
      <c r="AN46" s="607" t="str">
        <f t="shared" si="24"/>
        <v/>
      </c>
      <c r="AO46" s="419"/>
      <c r="AP46" s="439">
        <f>'Student Profile'!A43</f>
        <v>39</v>
      </c>
      <c r="AQ46" s="436">
        <f t="shared" si="25"/>
        <v>39</v>
      </c>
      <c r="AR46" s="437" t="str">
        <f t="shared" si="1"/>
        <v>S. Mounika</v>
      </c>
      <c r="AS46" s="362"/>
      <c r="AT46" s="607" t="str">
        <f t="shared" si="26"/>
        <v/>
      </c>
      <c r="AU46" s="362"/>
      <c r="AV46" s="607" t="str">
        <f t="shared" si="27"/>
        <v/>
      </c>
      <c r="AW46" s="362"/>
      <c r="AX46" s="607" t="str">
        <f t="shared" si="28"/>
        <v/>
      </c>
      <c r="AY46" s="362"/>
      <c r="AZ46" s="607" t="str">
        <f t="shared" si="29"/>
        <v/>
      </c>
      <c r="BA46" s="362"/>
      <c r="BB46" s="607" t="str">
        <f t="shared" si="30"/>
        <v/>
      </c>
      <c r="BC46" s="362"/>
      <c r="BD46" s="607" t="str">
        <f t="shared" si="31"/>
        <v/>
      </c>
      <c r="BE46" s="607" t="str">
        <f t="shared" si="32"/>
        <v/>
      </c>
      <c r="BF46" s="607" t="str">
        <f t="shared" si="33"/>
        <v/>
      </c>
      <c r="BG46" s="607" t="str">
        <f t="shared" si="34"/>
        <v/>
      </c>
      <c r="BH46" s="414"/>
      <c r="BI46" s="621">
        <f t="shared" si="35"/>
        <v>39</v>
      </c>
      <c r="BJ46" s="622" t="str">
        <f t="shared" si="36"/>
        <v>S. Mounika</v>
      </c>
      <c r="BK46" s="362"/>
      <c r="BL46" s="607" t="str">
        <f t="shared" si="37"/>
        <v/>
      </c>
      <c r="BM46" s="362"/>
      <c r="BN46" s="607" t="str">
        <f t="shared" si="38"/>
        <v/>
      </c>
      <c r="BO46" s="362"/>
      <c r="BP46" s="607" t="str">
        <f t="shared" si="39"/>
        <v/>
      </c>
      <c r="BQ46" s="362"/>
      <c r="BR46" s="607" t="str">
        <f t="shared" si="40"/>
        <v/>
      </c>
      <c r="BS46" s="362"/>
      <c r="BT46" s="607" t="str">
        <f t="shared" si="41"/>
        <v/>
      </c>
      <c r="BU46" s="362"/>
      <c r="BV46" s="607" t="str">
        <f t="shared" si="42"/>
        <v/>
      </c>
      <c r="BW46" s="607" t="str">
        <f t="shared" si="43"/>
        <v/>
      </c>
      <c r="BX46" s="607" t="str">
        <f t="shared" si="44"/>
        <v/>
      </c>
      <c r="BY46" s="607" t="str">
        <f t="shared" si="45"/>
        <v/>
      </c>
      <c r="BZ46" s="444"/>
      <c r="CA46" s="418"/>
      <c r="CB46" s="623">
        <f t="shared" si="46"/>
        <v>39</v>
      </c>
      <c r="CC46" s="622" t="str">
        <f t="shared" si="47"/>
        <v>S. Mounika</v>
      </c>
      <c r="CD46" s="470"/>
      <c r="CE46" s="470"/>
      <c r="CF46" s="470"/>
      <c r="CG46" s="470"/>
      <c r="CH46" s="470"/>
      <c r="CI46" s="470"/>
      <c r="CJ46" s="470"/>
      <c r="CK46" s="470"/>
      <c r="CL46" s="470"/>
      <c r="CM46" s="470"/>
      <c r="CN46" s="470"/>
      <c r="CO46" s="470"/>
      <c r="CP46" s="470"/>
      <c r="CQ46" s="470"/>
      <c r="CR46" s="470"/>
      <c r="CS46" s="470"/>
      <c r="CT46" s="610" t="str">
        <f t="shared" si="48"/>
        <v/>
      </c>
      <c r="CU46" s="607" t="str">
        <f t="shared" si="49"/>
        <v/>
      </c>
      <c r="CV46" s="607" t="str">
        <f t="shared" si="50"/>
        <v/>
      </c>
      <c r="CW46" s="423"/>
      <c r="CX46" s="416"/>
      <c r="CY46" s="621">
        <f t="shared" si="51"/>
        <v>39</v>
      </c>
      <c r="CZ46" s="622" t="str">
        <f t="shared" si="52"/>
        <v>S. Mounika</v>
      </c>
      <c r="DA46" s="362"/>
      <c r="DB46" s="607" t="str">
        <f t="shared" si="53"/>
        <v/>
      </c>
      <c r="DC46" s="362"/>
      <c r="DD46" s="607" t="str">
        <f t="shared" si="54"/>
        <v/>
      </c>
      <c r="DE46" s="362"/>
      <c r="DF46" s="607" t="str">
        <f t="shared" si="55"/>
        <v/>
      </c>
      <c r="DG46" s="362"/>
      <c r="DH46" s="607" t="str">
        <f t="shared" si="56"/>
        <v/>
      </c>
      <c r="DI46" s="362"/>
      <c r="DJ46" s="607" t="str">
        <f t="shared" si="57"/>
        <v/>
      </c>
      <c r="DK46" s="362"/>
      <c r="DL46" s="607" t="str">
        <f t="shared" si="58"/>
        <v/>
      </c>
      <c r="DM46" s="607" t="str">
        <f t="shared" si="59"/>
        <v/>
      </c>
      <c r="DN46" s="607" t="str">
        <f t="shared" si="60"/>
        <v/>
      </c>
      <c r="DO46" s="607" t="str">
        <f t="shared" si="61"/>
        <v/>
      </c>
      <c r="DP46" s="442"/>
      <c r="DQ46" s="418"/>
      <c r="DR46" s="610">
        <f t="shared" si="62"/>
        <v>39</v>
      </c>
      <c r="DS46" s="624" t="str">
        <f t="shared" si="63"/>
        <v>S. Mounika</v>
      </c>
      <c r="DT46" s="607" t="str">
        <f t="shared" si="64"/>
        <v/>
      </c>
      <c r="DU46" s="607" t="str">
        <f t="shared" si="65"/>
        <v/>
      </c>
      <c r="DV46" s="607" t="str">
        <f t="shared" si="66"/>
        <v/>
      </c>
      <c r="DW46" s="607" t="str">
        <f t="shared" si="67"/>
        <v/>
      </c>
      <c r="DX46" s="607" t="str">
        <f t="shared" si="68"/>
        <v/>
      </c>
      <c r="DY46" s="607" t="str">
        <f t="shared" si="69"/>
        <v/>
      </c>
    </row>
    <row r="47" spans="1:129" ht="20.100000000000001" customHeight="1">
      <c r="A47" s="608">
        <f>'Student Profile'!A44</f>
        <v>40</v>
      </c>
      <c r="B47" s="608">
        <f>'Student Profile'!B44</f>
        <v>0</v>
      </c>
      <c r="C47" s="609" t="str">
        <f>IF('Student Profile'!C44="","",'Student Profile'!C44)</f>
        <v>S. Mounika</v>
      </c>
      <c r="D47" s="307"/>
      <c r="E47" s="607" t="str">
        <f t="shared" si="13"/>
        <v/>
      </c>
      <c r="F47" s="307"/>
      <c r="G47" s="607" t="str">
        <f t="shared" si="14"/>
        <v/>
      </c>
      <c r="H47" s="307"/>
      <c r="I47" s="607" t="str">
        <f t="shared" si="15"/>
        <v/>
      </c>
      <c r="J47" s="307"/>
      <c r="K47" s="607" t="str">
        <f t="shared" si="16"/>
        <v/>
      </c>
      <c r="L47" s="307"/>
      <c r="M47" s="607" t="str">
        <f t="shared" si="17"/>
        <v/>
      </c>
      <c r="N47" s="307"/>
      <c r="O47" s="607" t="str">
        <f t="shared" si="18"/>
        <v/>
      </c>
      <c r="P47" s="607" t="str">
        <f t="shared" si="19"/>
        <v/>
      </c>
      <c r="Q47" s="607" t="str">
        <f t="shared" si="20"/>
        <v/>
      </c>
      <c r="R47" s="607" t="str">
        <f t="shared" si="21"/>
        <v/>
      </c>
      <c r="S47" s="416"/>
      <c r="T47" s="436">
        <f>'Student Profile'!A44</f>
        <v>40</v>
      </c>
      <c r="U47" s="437" t="str">
        <f>IF('Student Profile'!C44="","",'Student Profile'!C44)</f>
        <v>S. Mounika</v>
      </c>
      <c r="V47" s="362"/>
      <c r="W47" s="362"/>
      <c r="X47" s="362"/>
      <c r="Y47" s="362"/>
      <c r="Z47" s="362"/>
      <c r="AA47" s="362"/>
      <c r="AB47" s="362"/>
      <c r="AC47" s="362"/>
      <c r="AD47" s="362"/>
      <c r="AE47" s="362"/>
      <c r="AF47" s="362"/>
      <c r="AG47" s="362"/>
      <c r="AH47" s="362"/>
      <c r="AI47" s="362"/>
      <c r="AJ47" s="362"/>
      <c r="AK47" s="362"/>
      <c r="AL47" s="610" t="str">
        <f t="shared" si="22"/>
        <v/>
      </c>
      <c r="AM47" s="607" t="str">
        <f t="shared" si="23"/>
        <v/>
      </c>
      <c r="AN47" s="607" t="str">
        <f t="shared" si="24"/>
        <v/>
      </c>
      <c r="AO47" s="419"/>
      <c r="AP47" s="439">
        <f>'Student Profile'!A44</f>
        <v>40</v>
      </c>
      <c r="AQ47" s="436">
        <f t="shared" si="25"/>
        <v>40</v>
      </c>
      <c r="AR47" s="437" t="str">
        <f t="shared" si="1"/>
        <v>S. Mounika</v>
      </c>
      <c r="AS47" s="362"/>
      <c r="AT47" s="607" t="str">
        <f t="shared" si="26"/>
        <v/>
      </c>
      <c r="AU47" s="362"/>
      <c r="AV47" s="607" t="str">
        <f t="shared" si="27"/>
        <v/>
      </c>
      <c r="AW47" s="362"/>
      <c r="AX47" s="607" t="str">
        <f t="shared" si="28"/>
        <v/>
      </c>
      <c r="AY47" s="362"/>
      <c r="AZ47" s="607" t="str">
        <f t="shared" si="29"/>
        <v/>
      </c>
      <c r="BA47" s="362"/>
      <c r="BB47" s="607" t="str">
        <f t="shared" si="30"/>
        <v/>
      </c>
      <c r="BC47" s="362"/>
      <c r="BD47" s="607" t="str">
        <f t="shared" si="31"/>
        <v/>
      </c>
      <c r="BE47" s="607" t="str">
        <f t="shared" si="32"/>
        <v/>
      </c>
      <c r="BF47" s="607" t="str">
        <f t="shared" si="33"/>
        <v/>
      </c>
      <c r="BG47" s="607" t="str">
        <f t="shared" si="34"/>
        <v/>
      </c>
      <c r="BH47" s="414"/>
      <c r="BI47" s="621">
        <f t="shared" si="35"/>
        <v>40</v>
      </c>
      <c r="BJ47" s="622" t="str">
        <f t="shared" si="36"/>
        <v>S. Mounika</v>
      </c>
      <c r="BK47" s="362"/>
      <c r="BL47" s="607" t="str">
        <f t="shared" si="37"/>
        <v/>
      </c>
      <c r="BM47" s="362"/>
      <c r="BN47" s="607" t="str">
        <f t="shared" si="38"/>
        <v/>
      </c>
      <c r="BO47" s="362"/>
      <c r="BP47" s="607" t="str">
        <f t="shared" si="39"/>
        <v/>
      </c>
      <c r="BQ47" s="362"/>
      <c r="BR47" s="607" t="str">
        <f t="shared" si="40"/>
        <v/>
      </c>
      <c r="BS47" s="362"/>
      <c r="BT47" s="607" t="str">
        <f t="shared" si="41"/>
        <v/>
      </c>
      <c r="BU47" s="362"/>
      <c r="BV47" s="607" t="str">
        <f t="shared" si="42"/>
        <v/>
      </c>
      <c r="BW47" s="607" t="str">
        <f t="shared" si="43"/>
        <v/>
      </c>
      <c r="BX47" s="607" t="str">
        <f t="shared" si="44"/>
        <v/>
      </c>
      <c r="BY47" s="607" t="str">
        <f t="shared" si="45"/>
        <v/>
      </c>
      <c r="BZ47" s="444"/>
      <c r="CA47" s="418"/>
      <c r="CB47" s="623">
        <f t="shared" si="46"/>
        <v>40</v>
      </c>
      <c r="CC47" s="622" t="str">
        <f t="shared" si="47"/>
        <v>S. Mounika</v>
      </c>
      <c r="CD47" s="470"/>
      <c r="CE47" s="470"/>
      <c r="CF47" s="470"/>
      <c r="CG47" s="470"/>
      <c r="CH47" s="470"/>
      <c r="CI47" s="470"/>
      <c r="CJ47" s="470"/>
      <c r="CK47" s="470"/>
      <c r="CL47" s="470"/>
      <c r="CM47" s="470"/>
      <c r="CN47" s="470"/>
      <c r="CO47" s="470"/>
      <c r="CP47" s="470"/>
      <c r="CQ47" s="470"/>
      <c r="CR47" s="470"/>
      <c r="CS47" s="470"/>
      <c r="CT47" s="610" t="str">
        <f t="shared" si="48"/>
        <v/>
      </c>
      <c r="CU47" s="607" t="str">
        <f t="shared" si="49"/>
        <v/>
      </c>
      <c r="CV47" s="607" t="str">
        <f t="shared" si="50"/>
        <v/>
      </c>
      <c r="CW47" s="423"/>
      <c r="CX47" s="416"/>
      <c r="CY47" s="621">
        <f t="shared" si="51"/>
        <v>40</v>
      </c>
      <c r="CZ47" s="622" t="str">
        <f t="shared" si="52"/>
        <v>S. Mounika</v>
      </c>
      <c r="DA47" s="362"/>
      <c r="DB47" s="607" t="str">
        <f t="shared" si="53"/>
        <v/>
      </c>
      <c r="DC47" s="362"/>
      <c r="DD47" s="607" t="str">
        <f t="shared" si="54"/>
        <v/>
      </c>
      <c r="DE47" s="362"/>
      <c r="DF47" s="607" t="str">
        <f t="shared" si="55"/>
        <v/>
      </c>
      <c r="DG47" s="362"/>
      <c r="DH47" s="607" t="str">
        <f t="shared" si="56"/>
        <v/>
      </c>
      <c r="DI47" s="362"/>
      <c r="DJ47" s="607" t="str">
        <f t="shared" si="57"/>
        <v/>
      </c>
      <c r="DK47" s="362"/>
      <c r="DL47" s="607" t="str">
        <f t="shared" si="58"/>
        <v/>
      </c>
      <c r="DM47" s="607" t="str">
        <f t="shared" si="59"/>
        <v/>
      </c>
      <c r="DN47" s="607" t="str">
        <f t="shared" si="60"/>
        <v/>
      </c>
      <c r="DO47" s="607" t="str">
        <f t="shared" si="61"/>
        <v/>
      </c>
      <c r="DP47" s="442"/>
      <c r="DQ47" s="418"/>
      <c r="DR47" s="610">
        <f t="shared" si="62"/>
        <v>40</v>
      </c>
      <c r="DS47" s="624" t="str">
        <f t="shared" si="63"/>
        <v>S. Mounika</v>
      </c>
      <c r="DT47" s="607" t="str">
        <f t="shared" si="64"/>
        <v/>
      </c>
      <c r="DU47" s="607" t="str">
        <f t="shared" si="65"/>
        <v/>
      </c>
      <c r="DV47" s="607" t="str">
        <f t="shared" si="66"/>
        <v/>
      </c>
      <c r="DW47" s="607" t="str">
        <f t="shared" si="67"/>
        <v/>
      </c>
      <c r="DX47" s="607" t="str">
        <f t="shared" si="68"/>
        <v/>
      </c>
      <c r="DY47" s="607" t="str">
        <f t="shared" si="69"/>
        <v/>
      </c>
    </row>
    <row r="48" spans="1:129" ht="20.100000000000001" customHeight="1">
      <c r="A48" s="608">
        <f>'Student Profile'!A45</f>
        <v>41</v>
      </c>
      <c r="B48" s="608">
        <f>'Student Profile'!B45</f>
        <v>0</v>
      </c>
      <c r="C48" s="609" t="str">
        <f>IF('Student Profile'!C45="","",'Student Profile'!C45)</f>
        <v>S. Mounika</v>
      </c>
      <c r="D48" s="307"/>
      <c r="E48" s="607" t="str">
        <f t="shared" si="13"/>
        <v/>
      </c>
      <c r="F48" s="307"/>
      <c r="G48" s="607" t="str">
        <f t="shared" si="14"/>
        <v/>
      </c>
      <c r="H48" s="307"/>
      <c r="I48" s="607" t="str">
        <f t="shared" si="15"/>
        <v/>
      </c>
      <c r="J48" s="307"/>
      <c r="K48" s="607" t="str">
        <f t="shared" si="16"/>
        <v/>
      </c>
      <c r="L48" s="307"/>
      <c r="M48" s="607" t="str">
        <f t="shared" si="17"/>
        <v/>
      </c>
      <c r="N48" s="307"/>
      <c r="O48" s="607" t="str">
        <f t="shared" si="18"/>
        <v/>
      </c>
      <c r="P48" s="607" t="str">
        <f t="shared" si="19"/>
        <v/>
      </c>
      <c r="Q48" s="607" t="str">
        <f t="shared" si="20"/>
        <v/>
      </c>
      <c r="R48" s="607" t="str">
        <f t="shared" si="21"/>
        <v/>
      </c>
      <c r="S48" s="416"/>
      <c r="T48" s="436">
        <f>'Student Profile'!A45</f>
        <v>41</v>
      </c>
      <c r="U48" s="437" t="str">
        <f>IF('Student Profile'!C45="","",'Student Profile'!C45)</f>
        <v>S. Mounika</v>
      </c>
      <c r="V48" s="362"/>
      <c r="W48" s="362"/>
      <c r="X48" s="362"/>
      <c r="Y48" s="362"/>
      <c r="Z48" s="362"/>
      <c r="AA48" s="362"/>
      <c r="AB48" s="362"/>
      <c r="AC48" s="362"/>
      <c r="AD48" s="362"/>
      <c r="AE48" s="362"/>
      <c r="AF48" s="362"/>
      <c r="AG48" s="362"/>
      <c r="AH48" s="362"/>
      <c r="AI48" s="362"/>
      <c r="AJ48" s="362"/>
      <c r="AK48" s="362"/>
      <c r="AL48" s="610" t="str">
        <f t="shared" si="22"/>
        <v/>
      </c>
      <c r="AM48" s="607" t="str">
        <f t="shared" si="23"/>
        <v/>
      </c>
      <c r="AN48" s="607" t="str">
        <f t="shared" si="24"/>
        <v/>
      </c>
      <c r="AO48" s="419"/>
      <c r="AP48" s="439">
        <f>'Student Profile'!A45</f>
        <v>41</v>
      </c>
      <c r="AQ48" s="436">
        <f t="shared" si="25"/>
        <v>41</v>
      </c>
      <c r="AR48" s="437" t="str">
        <f t="shared" si="1"/>
        <v>S. Mounika</v>
      </c>
      <c r="AS48" s="362"/>
      <c r="AT48" s="607" t="str">
        <f t="shared" si="26"/>
        <v/>
      </c>
      <c r="AU48" s="362"/>
      <c r="AV48" s="607" t="str">
        <f t="shared" si="27"/>
        <v/>
      </c>
      <c r="AW48" s="362"/>
      <c r="AX48" s="607" t="str">
        <f t="shared" si="28"/>
        <v/>
      </c>
      <c r="AY48" s="362"/>
      <c r="AZ48" s="607" t="str">
        <f t="shared" si="29"/>
        <v/>
      </c>
      <c r="BA48" s="362"/>
      <c r="BB48" s="607" t="str">
        <f t="shared" si="30"/>
        <v/>
      </c>
      <c r="BC48" s="362"/>
      <c r="BD48" s="607" t="str">
        <f t="shared" si="31"/>
        <v/>
      </c>
      <c r="BE48" s="607" t="str">
        <f t="shared" si="32"/>
        <v/>
      </c>
      <c r="BF48" s="607" t="str">
        <f t="shared" si="33"/>
        <v/>
      </c>
      <c r="BG48" s="607" t="str">
        <f t="shared" si="34"/>
        <v/>
      </c>
      <c r="BH48" s="414"/>
      <c r="BI48" s="621">
        <f t="shared" si="35"/>
        <v>41</v>
      </c>
      <c r="BJ48" s="622" t="str">
        <f t="shared" si="36"/>
        <v>S. Mounika</v>
      </c>
      <c r="BK48" s="362"/>
      <c r="BL48" s="607" t="str">
        <f t="shared" si="37"/>
        <v/>
      </c>
      <c r="BM48" s="362"/>
      <c r="BN48" s="607" t="str">
        <f t="shared" si="38"/>
        <v/>
      </c>
      <c r="BO48" s="362"/>
      <c r="BP48" s="607" t="str">
        <f t="shared" si="39"/>
        <v/>
      </c>
      <c r="BQ48" s="362"/>
      <c r="BR48" s="607" t="str">
        <f t="shared" si="40"/>
        <v/>
      </c>
      <c r="BS48" s="362"/>
      <c r="BT48" s="607" t="str">
        <f t="shared" si="41"/>
        <v/>
      </c>
      <c r="BU48" s="362"/>
      <c r="BV48" s="607" t="str">
        <f t="shared" si="42"/>
        <v/>
      </c>
      <c r="BW48" s="607" t="str">
        <f t="shared" si="43"/>
        <v/>
      </c>
      <c r="BX48" s="607" t="str">
        <f t="shared" si="44"/>
        <v/>
      </c>
      <c r="BY48" s="607" t="str">
        <f t="shared" si="45"/>
        <v/>
      </c>
      <c r="BZ48" s="444"/>
      <c r="CA48" s="418"/>
      <c r="CB48" s="623">
        <f t="shared" si="46"/>
        <v>41</v>
      </c>
      <c r="CC48" s="622" t="str">
        <f t="shared" si="47"/>
        <v>S. Mounika</v>
      </c>
      <c r="CD48" s="470"/>
      <c r="CE48" s="470"/>
      <c r="CF48" s="470"/>
      <c r="CG48" s="470"/>
      <c r="CH48" s="470"/>
      <c r="CI48" s="470"/>
      <c r="CJ48" s="470"/>
      <c r="CK48" s="470"/>
      <c r="CL48" s="470"/>
      <c r="CM48" s="470"/>
      <c r="CN48" s="470"/>
      <c r="CO48" s="470"/>
      <c r="CP48" s="470"/>
      <c r="CQ48" s="470"/>
      <c r="CR48" s="470"/>
      <c r="CS48" s="470"/>
      <c r="CT48" s="610" t="str">
        <f t="shared" si="48"/>
        <v/>
      </c>
      <c r="CU48" s="607" t="str">
        <f t="shared" si="49"/>
        <v/>
      </c>
      <c r="CV48" s="607" t="str">
        <f t="shared" si="50"/>
        <v/>
      </c>
      <c r="CW48" s="423"/>
      <c r="CX48" s="416"/>
      <c r="CY48" s="621">
        <f t="shared" si="51"/>
        <v>41</v>
      </c>
      <c r="CZ48" s="622" t="str">
        <f t="shared" si="52"/>
        <v>S. Mounika</v>
      </c>
      <c r="DA48" s="362"/>
      <c r="DB48" s="607" t="str">
        <f t="shared" si="53"/>
        <v/>
      </c>
      <c r="DC48" s="362"/>
      <c r="DD48" s="607" t="str">
        <f t="shared" si="54"/>
        <v/>
      </c>
      <c r="DE48" s="362"/>
      <c r="DF48" s="607" t="str">
        <f t="shared" si="55"/>
        <v/>
      </c>
      <c r="DG48" s="362"/>
      <c r="DH48" s="607" t="str">
        <f t="shared" si="56"/>
        <v/>
      </c>
      <c r="DI48" s="362"/>
      <c r="DJ48" s="607" t="str">
        <f t="shared" si="57"/>
        <v/>
      </c>
      <c r="DK48" s="362"/>
      <c r="DL48" s="607" t="str">
        <f t="shared" si="58"/>
        <v/>
      </c>
      <c r="DM48" s="607" t="str">
        <f t="shared" si="59"/>
        <v/>
      </c>
      <c r="DN48" s="607" t="str">
        <f t="shared" si="60"/>
        <v/>
      </c>
      <c r="DO48" s="607" t="str">
        <f t="shared" si="61"/>
        <v/>
      </c>
      <c r="DP48" s="442"/>
      <c r="DQ48" s="418"/>
      <c r="DR48" s="610">
        <f t="shared" si="62"/>
        <v>41</v>
      </c>
      <c r="DS48" s="624" t="str">
        <f t="shared" si="63"/>
        <v>S. Mounika</v>
      </c>
      <c r="DT48" s="607" t="str">
        <f t="shared" si="64"/>
        <v/>
      </c>
      <c r="DU48" s="607" t="str">
        <f t="shared" si="65"/>
        <v/>
      </c>
      <c r="DV48" s="607" t="str">
        <f t="shared" si="66"/>
        <v/>
      </c>
      <c r="DW48" s="607" t="str">
        <f t="shared" si="67"/>
        <v/>
      </c>
      <c r="DX48" s="607" t="str">
        <f t="shared" si="68"/>
        <v/>
      </c>
      <c r="DY48" s="607" t="str">
        <f t="shared" si="69"/>
        <v/>
      </c>
    </row>
    <row r="49" spans="1:140" ht="20.100000000000001" customHeight="1">
      <c r="A49" s="608">
        <f>'Student Profile'!A46</f>
        <v>42</v>
      </c>
      <c r="B49" s="608">
        <f>'Student Profile'!B46</f>
        <v>0</v>
      </c>
      <c r="C49" s="609" t="str">
        <f>IF('Student Profile'!C46="","",'Student Profile'!C46)</f>
        <v>S. Mounika</v>
      </c>
      <c r="D49" s="307"/>
      <c r="E49" s="607" t="str">
        <f t="shared" si="13"/>
        <v/>
      </c>
      <c r="F49" s="307"/>
      <c r="G49" s="607" t="str">
        <f t="shared" si="14"/>
        <v/>
      </c>
      <c r="H49" s="307"/>
      <c r="I49" s="607" t="str">
        <f t="shared" si="15"/>
        <v/>
      </c>
      <c r="J49" s="307"/>
      <c r="K49" s="607" t="str">
        <f t="shared" si="16"/>
        <v/>
      </c>
      <c r="L49" s="307"/>
      <c r="M49" s="607" t="str">
        <f t="shared" si="17"/>
        <v/>
      </c>
      <c r="N49" s="307"/>
      <c r="O49" s="607" t="str">
        <f t="shared" si="18"/>
        <v/>
      </c>
      <c r="P49" s="607" t="str">
        <f t="shared" si="19"/>
        <v/>
      </c>
      <c r="Q49" s="607" t="str">
        <f t="shared" si="20"/>
        <v/>
      </c>
      <c r="R49" s="607" t="str">
        <f t="shared" si="21"/>
        <v/>
      </c>
      <c r="S49" s="416"/>
      <c r="T49" s="436">
        <f>'Student Profile'!A46</f>
        <v>42</v>
      </c>
      <c r="U49" s="437" t="str">
        <f>IF('Student Profile'!C46="","",'Student Profile'!C46)</f>
        <v>S. Mounika</v>
      </c>
      <c r="V49" s="362"/>
      <c r="W49" s="362"/>
      <c r="X49" s="362"/>
      <c r="Y49" s="362"/>
      <c r="Z49" s="362"/>
      <c r="AA49" s="362"/>
      <c r="AB49" s="362"/>
      <c r="AC49" s="362"/>
      <c r="AD49" s="362"/>
      <c r="AE49" s="362"/>
      <c r="AF49" s="362"/>
      <c r="AG49" s="362"/>
      <c r="AH49" s="362"/>
      <c r="AI49" s="362"/>
      <c r="AJ49" s="362"/>
      <c r="AK49" s="362"/>
      <c r="AL49" s="610" t="str">
        <f t="shared" si="22"/>
        <v/>
      </c>
      <c r="AM49" s="607" t="str">
        <f t="shared" si="23"/>
        <v/>
      </c>
      <c r="AN49" s="607" t="str">
        <f t="shared" si="24"/>
        <v/>
      </c>
      <c r="AO49" s="419"/>
      <c r="AP49" s="439">
        <f>'Student Profile'!A46</f>
        <v>42</v>
      </c>
      <c r="AQ49" s="436">
        <f t="shared" si="25"/>
        <v>42</v>
      </c>
      <c r="AR49" s="437" t="str">
        <f t="shared" si="1"/>
        <v>S. Mounika</v>
      </c>
      <c r="AS49" s="362"/>
      <c r="AT49" s="607" t="str">
        <f t="shared" si="26"/>
        <v/>
      </c>
      <c r="AU49" s="362"/>
      <c r="AV49" s="607" t="str">
        <f t="shared" si="27"/>
        <v/>
      </c>
      <c r="AW49" s="362"/>
      <c r="AX49" s="607" t="str">
        <f t="shared" si="28"/>
        <v/>
      </c>
      <c r="AY49" s="362"/>
      <c r="AZ49" s="607" t="str">
        <f t="shared" si="29"/>
        <v/>
      </c>
      <c r="BA49" s="362"/>
      <c r="BB49" s="607" t="str">
        <f t="shared" si="30"/>
        <v/>
      </c>
      <c r="BC49" s="362"/>
      <c r="BD49" s="607" t="str">
        <f t="shared" si="31"/>
        <v/>
      </c>
      <c r="BE49" s="607" t="str">
        <f t="shared" si="32"/>
        <v/>
      </c>
      <c r="BF49" s="607" t="str">
        <f t="shared" si="33"/>
        <v/>
      </c>
      <c r="BG49" s="607" t="str">
        <f t="shared" si="34"/>
        <v/>
      </c>
      <c r="BH49" s="414"/>
      <c r="BI49" s="621">
        <f t="shared" si="35"/>
        <v>42</v>
      </c>
      <c r="BJ49" s="622" t="str">
        <f t="shared" si="36"/>
        <v>S. Mounika</v>
      </c>
      <c r="BK49" s="362"/>
      <c r="BL49" s="607" t="str">
        <f t="shared" si="37"/>
        <v/>
      </c>
      <c r="BM49" s="362"/>
      <c r="BN49" s="607" t="str">
        <f t="shared" si="38"/>
        <v/>
      </c>
      <c r="BO49" s="362"/>
      <c r="BP49" s="607" t="str">
        <f t="shared" si="39"/>
        <v/>
      </c>
      <c r="BQ49" s="362"/>
      <c r="BR49" s="607" t="str">
        <f t="shared" si="40"/>
        <v/>
      </c>
      <c r="BS49" s="362"/>
      <c r="BT49" s="607" t="str">
        <f t="shared" si="41"/>
        <v/>
      </c>
      <c r="BU49" s="362"/>
      <c r="BV49" s="607" t="str">
        <f t="shared" si="42"/>
        <v/>
      </c>
      <c r="BW49" s="607" t="str">
        <f t="shared" si="43"/>
        <v/>
      </c>
      <c r="BX49" s="607" t="str">
        <f t="shared" si="44"/>
        <v/>
      </c>
      <c r="BY49" s="607" t="str">
        <f t="shared" si="45"/>
        <v/>
      </c>
      <c r="BZ49" s="444"/>
      <c r="CA49" s="418"/>
      <c r="CB49" s="623">
        <f t="shared" si="46"/>
        <v>42</v>
      </c>
      <c r="CC49" s="622" t="str">
        <f t="shared" si="47"/>
        <v>S. Mounika</v>
      </c>
      <c r="CD49" s="470"/>
      <c r="CE49" s="470"/>
      <c r="CF49" s="470"/>
      <c r="CG49" s="470"/>
      <c r="CH49" s="470"/>
      <c r="CI49" s="470"/>
      <c r="CJ49" s="470"/>
      <c r="CK49" s="470"/>
      <c r="CL49" s="470"/>
      <c r="CM49" s="470"/>
      <c r="CN49" s="470"/>
      <c r="CO49" s="470"/>
      <c r="CP49" s="470"/>
      <c r="CQ49" s="470"/>
      <c r="CR49" s="470"/>
      <c r="CS49" s="470"/>
      <c r="CT49" s="610" t="str">
        <f t="shared" si="48"/>
        <v/>
      </c>
      <c r="CU49" s="607" t="str">
        <f t="shared" si="49"/>
        <v/>
      </c>
      <c r="CV49" s="607" t="str">
        <f t="shared" si="50"/>
        <v/>
      </c>
      <c r="CW49" s="423"/>
      <c r="CX49" s="416"/>
      <c r="CY49" s="621">
        <f t="shared" si="51"/>
        <v>42</v>
      </c>
      <c r="CZ49" s="622" t="str">
        <f t="shared" si="52"/>
        <v>S. Mounika</v>
      </c>
      <c r="DA49" s="362"/>
      <c r="DB49" s="607" t="str">
        <f t="shared" si="53"/>
        <v/>
      </c>
      <c r="DC49" s="362"/>
      <c r="DD49" s="607" t="str">
        <f t="shared" si="54"/>
        <v/>
      </c>
      <c r="DE49" s="362"/>
      <c r="DF49" s="607" t="str">
        <f t="shared" si="55"/>
        <v/>
      </c>
      <c r="DG49" s="362"/>
      <c r="DH49" s="607" t="str">
        <f t="shared" si="56"/>
        <v/>
      </c>
      <c r="DI49" s="362"/>
      <c r="DJ49" s="607" t="str">
        <f t="shared" si="57"/>
        <v/>
      </c>
      <c r="DK49" s="362"/>
      <c r="DL49" s="607" t="str">
        <f t="shared" si="58"/>
        <v/>
      </c>
      <c r="DM49" s="607" t="str">
        <f t="shared" si="59"/>
        <v/>
      </c>
      <c r="DN49" s="607" t="str">
        <f t="shared" si="60"/>
        <v/>
      </c>
      <c r="DO49" s="607" t="str">
        <f t="shared" si="61"/>
        <v/>
      </c>
      <c r="DP49" s="442"/>
      <c r="DQ49" s="418"/>
      <c r="DR49" s="610">
        <f t="shared" si="62"/>
        <v>42</v>
      </c>
      <c r="DS49" s="624" t="str">
        <f t="shared" si="63"/>
        <v>S. Mounika</v>
      </c>
      <c r="DT49" s="607" t="str">
        <f t="shared" si="64"/>
        <v/>
      </c>
      <c r="DU49" s="607" t="str">
        <f t="shared" si="65"/>
        <v/>
      </c>
      <c r="DV49" s="607" t="str">
        <f t="shared" si="66"/>
        <v/>
      </c>
      <c r="DW49" s="607" t="str">
        <f t="shared" si="67"/>
        <v/>
      </c>
      <c r="DX49" s="607" t="str">
        <f t="shared" si="68"/>
        <v/>
      </c>
      <c r="DY49" s="607" t="str">
        <f t="shared" si="69"/>
        <v/>
      </c>
    </row>
    <row r="50" spans="1:140" ht="20.100000000000001" customHeight="1">
      <c r="A50" s="608">
        <f>'Student Profile'!A47</f>
        <v>43</v>
      </c>
      <c r="B50" s="608">
        <f>'Student Profile'!B47</f>
        <v>0</v>
      </c>
      <c r="C50" s="609" t="str">
        <f>IF('Student Profile'!C47="","",'Student Profile'!C47)</f>
        <v>S. Mounika</v>
      </c>
      <c r="D50" s="307"/>
      <c r="E50" s="607" t="str">
        <f t="shared" si="13"/>
        <v/>
      </c>
      <c r="F50" s="307"/>
      <c r="G50" s="607" t="str">
        <f t="shared" si="14"/>
        <v/>
      </c>
      <c r="H50" s="307"/>
      <c r="I50" s="607" t="str">
        <f t="shared" si="15"/>
        <v/>
      </c>
      <c r="J50" s="307"/>
      <c r="K50" s="607" t="str">
        <f t="shared" si="16"/>
        <v/>
      </c>
      <c r="L50" s="307"/>
      <c r="M50" s="607" t="str">
        <f t="shared" si="17"/>
        <v/>
      </c>
      <c r="N50" s="307"/>
      <c r="O50" s="607" t="str">
        <f t="shared" si="18"/>
        <v/>
      </c>
      <c r="P50" s="607" t="str">
        <f t="shared" si="19"/>
        <v/>
      </c>
      <c r="Q50" s="607" t="str">
        <f t="shared" si="20"/>
        <v/>
      </c>
      <c r="R50" s="607" t="str">
        <f t="shared" si="21"/>
        <v/>
      </c>
      <c r="S50" s="416"/>
      <c r="T50" s="436">
        <f>'Student Profile'!A47</f>
        <v>43</v>
      </c>
      <c r="U50" s="437" t="str">
        <f>IF('Student Profile'!C47="","",'Student Profile'!C47)</f>
        <v>S. Mounika</v>
      </c>
      <c r="V50" s="362"/>
      <c r="W50" s="362"/>
      <c r="X50" s="362"/>
      <c r="Y50" s="362"/>
      <c r="Z50" s="362"/>
      <c r="AA50" s="362"/>
      <c r="AB50" s="362"/>
      <c r="AC50" s="362"/>
      <c r="AD50" s="362"/>
      <c r="AE50" s="362"/>
      <c r="AF50" s="362"/>
      <c r="AG50" s="362"/>
      <c r="AH50" s="362"/>
      <c r="AI50" s="362"/>
      <c r="AJ50" s="362"/>
      <c r="AK50" s="362"/>
      <c r="AL50" s="610" t="str">
        <f t="shared" si="22"/>
        <v/>
      </c>
      <c r="AM50" s="607" t="str">
        <f t="shared" si="23"/>
        <v/>
      </c>
      <c r="AN50" s="607" t="str">
        <f t="shared" si="24"/>
        <v/>
      </c>
      <c r="AO50" s="419"/>
      <c r="AP50" s="439">
        <f>'Student Profile'!A47</f>
        <v>43</v>
      </c>
      <c r="AQ50" s="436">
        <f t="shared" si="25"/>
        <v>43</v>
      </c>
      <c r="AR50" s="437" t="str">
        <f t="shared" si="1"/>
        <v>S. Mounika</v>
      </c>
      <c r="AS50" s="362"/>
      <c r="AT50" s="607" t="str">
        <f t="shared" si="26"/>
        <v/>
      </c>
      <c r="AU50" s="362"/>
      <c r="AV50" s="607" t="str">
        <f t="shared" si="27"/>
        <v/>
      </c>
      <c r="AW50" s="362"/>
      <c r="AX50" s="607" t="str">
        <f t="shared" si="28"/>
        <v/>
      </c>
      <c r="AY50" s="362"/>
      <c r="AZ50" s="607" t="str">
        <f t="shared" si="29"/>
        <v/>
      </c>
      <c r="BA50" s="362"/>
      <c r="BB50" s="607" t="str">
        <f t="shared" si="30"/>
        <v/>
      </c>
      <c r="BC50" s="362"/>
      <c r="BD50" s="607" t="str">
        <f t="shared" si="31"/>
        <v/>
      </c>
      <c r="BE50" s="607" t="str">
        <f t="shared" si="32"/>
        <v/>
      </c>
      <c r="BF50" s="607" t="str">
        <f t="shared" si="33"/>
        <v/>
      </c>
      <c r="BG50" s="607" t="str">
        <f t="shared" si="34"/>
        <v/>
      </c>
      <c r="BH50" s="414"/>
      <c r="BI50" s="621">
        <f t="shared" si="35"/>
        <v>43</v>
      </c>
      <c r="BJ50" s="622" t="str">
        <f t="shared" si="36"/>
        <v>S. Mounika</v>
      </c>
      <c r="BK50" s="362"/>
      <c r="BL50" s="607" t="str">
        <f t="shared" si="37"/>
        <v/>
      </c>
      <c r="BM50" s="362"/>
      <c r="BN50" s="607" t="str">
        <f t="shared" si="38"/>
        <v/>
      </c>
      <c r="BO50" s="362"/>
      <c r="BP50" s="607" t="str">
        <f t="shared" si="39"/>
        <v/>
      </c>
      <c r="BQ50" s="362"/>
      <c r="BR50" s="607" t="str">
        <f t="shared" si="40"/>
        <v/>
      </c>
      <c r="BS50" s="362"/>
      <c r="BT50" s="607" t="str">
        <f t="shared" si="41"/>
        <v/>
      </c>
      <c r="BU50" s="362"/>
      <c r="BV50" s="607" t="str">
        <f t="shared" si="42"/>
        <v/>
      </c>
      <c r="BW50" s="607" t="str">
        <f t="shared" si="43"/>
        <v/>
      </c>
      <c r="BX50" s="607" t="str">
        <f t="shared" si="44"/>
        <v/>
      </c>
      <c r="BY50" s="607" t="str">
        <f t="shared" si="45"/>
        <v/>
      </c>
      <c r="BZ50" s="444"/>
      <c r="CA50" s="418"/>
      <c r="CB50" s="623">
        <f t="shared" si="46"/>
        <v>43</v>
      </c>
      <c r="CC50" s="622" t="str">
        <f t="shared" si="47"/>
        <v>S. Mounika</v>
      </c>
      <c r="CD50" s="470"/>
      <c r="CE50" s="470"/>
      <c r="CF50" s="470"/>
      <c r="CG50" s="470"/>
      <c r="CH50" s="470"/>
      <c r="CI50" s="470"/>
      <c r="CJ50" s="470"/>
      <c r="CK50" s="470"/>
      <c r="CL50" s="470"/>
      <c r="CM50" s="470"/>
      <c r="CN50" s="470"/>
      <c r="CO50" s="470"/>
      <c r="CP50" s="470"/>
      <c r="CQ50" s="470"/>
      <c r="CR50" s="470"/>
      <c r="CS50" s="470"/>
      <c r="CT50" s="610" t="str">
        <f t="shared" si="48"/>
        <v/>
      </c>
      <c r="CU50" s="607" t="str">
        <f t="shared" si="49"/>
        <v/>
      </c>
      <c r="CV50" s="607" t="str">
        <f t="shared" si="50"/>
        <v/>
      </c>
      <c r="CW50" s="423"/>
      <c r="CX50" s="416"/>
      <c r="CY50" s="621">
        <f t="shared" si="51"/>
        <v>43</v>
      </c>
      <c r="CZ50" s="622" t="str">
        <f t="shared" si="52"/>
        <v>S. Mounika</v>
      </c>
      <c r="DA50" s="362"/>
      <c r="DB50" s="607" t="str">
        <f t="shared" si="53"/>
        <v/>
      </c>
      <c r="DC50" s="362"/>
      <c r="DD50" s="607" t="str">
        <f t="shared" si="54"/>
        <v/>
      </c>
      <c r="DE50" s="362"/>
      <c r="DF50" s="607" t="str">
        <f t="shared" si="55"/>
        <v/>
      </c>
      <c r="DG50" s="362"/>
      <c r="DH50" s="607" t="str">
        <f t="shared" si="56"/>
        <v/>
      </c>
      <c r="DI50" s="362"/>
      <c r="DJ50" s="607" t="str">
        <f t="shared" si="57"/>
        <v/>
      </c>
      <c r="DK50" s="362"/>
      <c r="DL50" s="607" t="str">
        <f t="shared" si="58"/>
        <v/>
      </c>
      <c r="DM50" s="607" t="str">
        <f t="shared" si="59"/>
        <v/>
      </c>
      <c r="DN50" s="607" t="str">
        <f t="shared" si="60"/>
        <v/>
      </c>
      <c r="DO50" s="607" t="str">
        <f t="shared" si="61"/>
        <v/>
      </c>
      <c r="DP50" s="442"/>
      <c r="DQ50" s="418"/>
      <c r="DR50" s="610">
        <f t="shared" si="62"/>
        <v>43</v>
      </c>
      <c r="DS50" s="624" t="str">
        <f t="shared" si="63"/>
        <v>S. Mounika</v>
      </c>
      <c r="DT50" s="607" t="str">
        <f t="shared" si="64"/>
        <v/>
      </c>
      <c r="DU50" s="607" t="str">
        <f t="shared" si="65"/>
        <v/>
      </c>
      <c r="DV50" s="607" t="str">
        <f t="shared" si="66"/>
        <v/>
      </c>
      <c r="DW50" s="607" t="str">
        <f t="shared" si="67"/>
        <v/>
      </c>
      <c r="DX50" s="607" t="str">
        <f t="shared" si="68"/>
        <v/>
      </c>
      <c r="DY50" s="607" t="str">
        <f t="shared" si="69"/>
        <v/>
      </c>
    </row>
    <row r="51" spans="1:140" ht="20.100000000000001" customHeight="1">
      <c r="A51" s="608">
        <f>'Student Profile'!A48</f>
        <v>44</v>
      </c>
      <c r="B51" s="608">
        <f>'Student Profile'!B48</f>
        <v>0</v>
      </c>
      <c r="C51" s="609" t="str">
        <f>IF('Student Profile'!C48="","",'Student Profile'!C48)</f>
        <v>S. Mounika</v>
      </c>
      <c r="D51" s="307"/>
      <c r="E51" s="607" t="str">
        <f t="shared" si="13"/>
        <v/>
      </c>
      <c r="F51" s="307"/>
      <c r="G51" s="607" t="str">
        <f t="shared" si="14"/>
        <v/>
      </c>
      <c r="H51" s="307"/>
      <c r="I51" s="607" t="str">
        <f t="shared" si="15"/>
        <v/>
      </c>
      <c r="J51" s="307"/>
      <c r="K51" s="607" t="str">
        <f t="shared" si="16"/>
        <v/>
      </c>
      <c r="L51" s="307"/>
      <c r="M51" s="607" t="str">
        <f t="shared" si="17"/>
        <v/>
      </c>
      <c r="N51" s="307"/>
      <c r="O51" s="607" t="str">
        <f t="shared" si="18"/>
        <v/>
      </c>
      <c r="P51" s="607" t="str">
        <f t="shared" si="19"/>
        <v/>
      </c>
      <c r="Q51" s="607" t="str">
        <f t="shared" si="20"/>
        <v/>
      </c>
      <c r="R51" s="607" t="str">
        <f t="shared" si="21"/>
        <v/>
      </c>
      <c r="S51" s="416"/>
      <c r="T51" s="436">
        <f>'Student Profile'!A48</f>
        <v>44</v>
      </c>
      <c r="U51" s="437" t="str">
        <f>IF('Student Profile'!C48="","",'Student Profile'!C48)</f>
        <v>S. Mounika</v>
      </c>
      <c r="V51" s="362"/>
      <c r="W51" s="362"/>
      <c r="X51" s="362"/>
      <c r="Y51" s="362"/>
      <c r="Z51" s="362"/>
      <c r="AA51" s="362"/>
      <c r="AB51" s="362"/>
      <c r="AC51" s="362"/>
      <c r="AD51" s="362"/>
      <c r="AE51" s="362"/>
      <c r="AF51" s="362"/>
      <c r="AG51" s="362"/>
      <c r="AH51" s="362"/>
      <c r="AI51" s="362"/>
      <c r="AJ51" s="362"/>
      <c r="AK51" s="362"/>
      <c r="AL51" s="610" t="str">
        <f t="shared" si="22"/>
        <v/>
      </c>
      <c r="AM51" s="607" t="str">
        <f t="shared" si="23"/>
        <v/>
      </c>
      <c r="AN51" s="607" t="str">
        <f t="shared" si="24"/>
        <v/>
      </c>
      <c r="AO51" s="419"/>
      <c r="AP51" s="439">
        <f>'Student Profile'!A48</f>
        <v>44</v>
      </c>
      <c r="AQ51" s="436">
        <f t="shared" si="25"/>
        <v>44</v>
      </c>
      <c r="AR51" s="437" t="str">
        <f t="shared" si="1"/>
        <v>S. Mounika</v>
      </c>
      <c r="AS51" s="362"/>
      <c r="AT51" s="607" t="str">
        <f t="shared" si="26"/>
        <v/>
      </c>
      <c r="AU51" s="362"/>
      <c r="AV51" s="607" t="str">
        <f t="shared" si="27"/>
        <v/>
      </c>
      <c r="AW51" s="362"/>
      <c r="AX51" s="607" t="str">
        <f t="shared" si="28"/>
        <v/>
      </c>
      <c r="AY51" s="362"/>
      <c r="AZ51" s="607" t="str">
        <f t="shared" si="29"/>
        <v/>
      </c>
      <c r="BA51" s="362"/>
      <c r="BB51" s="607" t="str">
        <f t="shared" si="30"/>
        <v/>
      </c>
      <c r="BC51" s="362"/>
      <c r="BD51" s="607" t="str">
        <f t="shared" si="31"/>
        <v/>
      </c>
      <c r="BE51" s="607" t="str">
        <f t="shared" si="32"/>
        <v/>
      </c>
      <c r="BF51" s="607" t="str">
        <f t="shared" si="33"/>
        <v/>
      </c>
      <c r="BG51" s="607" t="str">
        <f t="shared" si="34"/>
        <v/>
      </c>
      <c r="BH51" s="414"/>
      <c r="BI51" s="621">
        <f t="shared" si="35"/>
        <v>44</v>
      </c>
      <c r="BJ51" s="622" t="str">
        <f t="shared" si="36"/>
        <v>S. Mounika</v>
      </c>
      <c r="BK51" s="362"/>
      <c r="BL51" s="607" t="str">
        <f t="shared" si="37"/>
        <v/>
      </c>
      <c r="BM51" s="362"/>
      <c r="BN51" s="607" t="str">
        <f t="shared" si="38"/>
        <v/>
      </c>
      <c r="BO51" s="362"/>
      <c r="BP51" s="607" t="str">
        <f t="shared" si="39"/>
        <v/>
      </c>
      <c r="BQ51" s="362"/>
      <c r="BR51" s="607" t="str">
        <f t="shared" si="40"/>
        <v/>
      </c>
      <c r="BS51" s="362"/>
      <c r="BT51" s="607" t="str">
        <f t="shared" si="41"/>
        <v/>
      </c>
      <c r="BU51" s="362"/>
      <c r="BV51" s="607" t="str">
        <f t="shared" si="42"/>
        <v/>
      </c>
      <c r="BW51" s="607" t="str">
        <f t="shared" si="43"/>
        <v/>
      </c>
      <c r="BX51" s="607" t="str">
        <f t="shared" si="44"/>
        <v/>
      </c>
      <c r="BY51" s="607" t="str">
        <f t="shared" si="45"/>
        <v/>
      </c>
      <c r="BZ51" s="444"/>
      <c r="CA51" s="418"/>
      <c r="CB51" s="623">
        <f t="shared" si="46"/>
        <v>44</v>
      </c>
      <c r="CC51" s="622" t="str">
        <f t="shared" si="47"/>
        <v>S. Mounika</v>
      </c>
      <c r="CD51" s="470"/>
      <c r="CE51" s="470"/>
      <c r="CF51" s="470"/>
      <c r="CG51" s="470"/>
      <c r="CH51" s="470"/>
      <c r="CI51" s="470"/>
      <c r="CJ51" s="470"/>
      <c r="CK51" s="470"/>
      <c r="CL51" s="470"/>
      <c r="CM51" s="470"/>
      <c r="CN51" s="470"/>
      <c r="CO51" s="470"/>
      <c r="CP51" s="470"/>
      <c r="CQ51" s="470"/>
      <c r="CR51" s="470"/>
      <c r="CS51" s="470"/>
      <c r="CT51" s="610" t="str">
        <f t="shared" si="48"/>
        <v/>
      </c>
      <c r="CU51" s="607" t="str">
        <f t="shared" si="49"/>
        <v/>
      </c>
      <c r="CV51" s="607" t="str">
        <f t="shared" si="50"/>
        <v/>
      </c>
      <c r="CW51" s="423"/>
      <c r="CX51" s="416"/>
      <c r="CY51" s="621">
        <f t="shared" si="51"/>
        <v>44</v>
      </c>
      <c r="CZ51" s="622" t="str">
        <f t="shared" si="52"/>
        <v>S. Mounika</v>
      </c>
      <c r="DA51" s="362"/>
      <c r="DB51" s="607" t="str">
        <f t="shared" si="53"/>
        <v/>
      </c>
      <c r="DC51" s="362"/>
      <c r="DD51" s="607" t="str">
        <f t="shared" si="54"/>
        <v/>
      </c>
      <c r="DE51" s="362"/>
      <c r="DF51" s="607" t="str">
        <f t="shared" si="55"/>
        <v/>
      </c>
      <c r="DG51" s="362"/>
      <c r="DH51" s="607" t="str">
        <f t="shared" si="56"/>
        <v/>
      </c>
      <c r="DI51" s="362"/>
      <c r="DJ51" s="607" t="str">
        <f t="shared" si="57"/>
        <v/>
      </c>
      <c r="DK51" s="362"/>
      <c r="DL51" s="607" t="str">
        <f t="shared" si="58"/>
        <v/>
      </c>
      <c r="DM51" s="607" t="str">
        <f t="shared" si="59"/>
        <v/>
      </c>
      <c r="DN51" s="607" t="str">
        <f t="shared" si="60"/>
        <v/>
      </c>
      <c r="DO51" s="607" t="str">
        <f t="shared" si="61"/>
        <v/>
      </c>
      <c r="DP51" s="442"/>
      <c r="DQ51" s="418"/>
      <c r="DR51" s="610">
        <f t="shared" si="62"/>
        <v>44</v>
      </c>
      <c r="DS51" s="624" t="str">
        <f t="shared" si="63"/>
        <v>S. Mounika</v>
      </c>
      <c r="DT51" s="607" t="str">
        <f t="shared" si="64"/>
        <v/>
      </c>
      <c r="DU51" s="607" t="str">
        <f t="shared" si="65"/>
        <v/>
      </c>
      <c r="DV51" s="607" t="str">
        <f t="shared" si="66"/>
        <v/>
      </c>
      <c r="DW51" s="607" t="str">
        <f t="shared" si="67"/>
        <v/>
      </c>
      <c r="DX51" s="607" t="str">
        <f t="shared" si="68"/>
        <v/>
      </c>
      <c r="DY51" s="607" t="str">
        <f t="shared" si="69"/>
        <v/>
      </c>
    </row>
    <row r="52" spans="1:140" ht="20.100000000000001" customHeight="1">
      <c r="A52" s="608">
        <f>'Student Profile'!A49</f>
        <v>45</v>
      </c>
      <c r="B52" s="608">
        <f>'Student Profile'!B49</f>
        <v>0</v>
      </c>
      <c r="C52" s="609" t="str">
        <f>IF('Student Profile'!C49="","",'Student Profile'!C49)</f>
        <v>S. Mounika</v>
      </c>
      <c r="D52" s="307"/>
      <c r="E52" s="607" t="str">
        <f t="shared" si="13"/>
        <v/>
      </c>
      <c r="F52" s="307"/>
      <c r="G52" s="607" t="str">
        <f t="shared" si="14"/>
        <v/>
      </c>
      <c r="H52" s="307"/>
      <c r="I52" s="607" t="str">
        <f t="shared" si="15"/>
        <v/>
      </c>
      <c r="J52" s="307"/>
      <c r="K52" s="607" t="str">
        <f t="shared" si="16"/>
        <v/>
      </c>
      <c r="L52" s="307"/>
      <c r="M52" s="607" t="str">
        <f t="shared" si="17"/>
        <v/>
      </c>
      <c r="N52" s="307"/>
      <c r="O52" s="607" t="str">
        <f t="shared" si="18"/>
        <v/>
      </c>
      <c r="P52" s="607" t="str">
        <f t="shared" si="19"/>
        <v/>
      </c>
      <c r="Q52" s="607" t="str">
        <f t="shared" si="20"/>
        <v/>
      </c>
      <c r="R52" s="607" t="str">
        <f t="shared" si="21"/>
        <v/>
      </c>
      <c r="S52" s="416"/>
      <c r="T52" s="436">
        <f>'Student Profile'!A49</f>
        <v>45</v>
      </c>
      <c r="U52" s="437" t="str">
        <f>IF('Student Profile'!C49="","",'Student Profile'!C49)</f>
        <v>S. Mounika</v>
      </c>
      <c r="V52" s="362"/>
      <c r="W52" s="362"/>
      <c r="X52" s="362"/>
      <c r="Y52" s="362"/>
      <c r="Z52" s="362"/>
      <c r="AA52" s="362"/>
      <c r="AB52" s="362"/>
      <c r="AC52" s="362"/>
      <c r="AD52" s="362"/>
      <c r="AE52" s="362"/>
      <c r="AF52" s="362"/>
      <c r="AG52" s="362"/>
      <c r="AH52" s="362"/>
      <c r="AI52" s="362"/>
      <c r="AJ52" s="362"/>
      <c r="AK52" s="362"/>
      <c r="AL52" s="610" t="str">
        <f t="shared" si="22"/>
        <v/>
      </c>
      <c r="AM52" s="607" t="str">
        <f t="shared" si="23"/>
        <v/>
      </c>
      <c r="AN52" s="607" t="str">
        <f t="shared" si="24"/>
        <v/>
      </c>
      <c r="AO52" s="419"/>
      <c r="AP52" s="439">
        <f>'Student Profile'!A49</f>
        <v>45</v>
      </c>
      <c r="AQ52" s="436">
        <f t="shared" si="25"/>
        <v>45</v>
      </c>
      <c r="AR52" s="437" t="str">
        <f t="shared" si="1"/>
        <v>S. Mounika</v>
      </c>
      <c r="AS52" s="362"/>
      <c r="AT52" s="607" t="str">
        <f t="shared" si="26"/>
        <v/>
      </c>
      <c r="AU52" s="362"/>
      <c r="AV52" s="607" t="str">
        <f t="shared" si="27"/>
        <v/>
      </c>
      <c r="AW52" s="362"/>
      <c r="AX52" s="607" t="str">
        <f t="shared" si="28"/>
        <v/>
      </c>
      <c r="AY52" s="362"/>
      <c r="AZ52" s="607" t="str">
        <f t="shared" si="29"/>
        <v/>
      </c>
      <c r="BA52" s="362"/>
      <c r="BB52" s="607" t="str">
        <f t="shared" si="30"/>
        <v/>
      </c>
      <c r="BC52" s="362"/>
      <c r="BD52" s="607" t="str">
        <f t="shared" si="31"/>
        <v/>
      </c>
      <c r="BE52" s="607" t="str">
        <f t="shared" si="32"/>
        <v/>
      </c>
      <c r="BF52" s="607" t="str">
        <f t="shared" si="33"/>
        <v/>
      </c>
      <c r="BG52" s="607" t="str">
        <f t="shared" si="34"/>
        <v/>
      </c>
      <c r="BH52" s="414"/>
      <c r="BI52" s="621">
        <f t="shared" si="35"/>
        <v>45</v>
      </c>
      <c r="BJ52" s="622" t="str">
        <f t="shared" si="36"/>
        <v>S. Mounika</v>
      </c>
      <c r="BK52" s="362"/>
      <c r="BL52" s="607" t="str">
        <f t="shared" si="37"/>
        <v/>
      </c>
      <c r="BM52" s="362"/>
      <c r="BN52" s="607" t="str">
        <f t="shared" si="38"/>
        <v/>
      </c>
      <c r="BO52" s="362"/>
      <c r="BP52" s="607" t="str">
        <f t="shared" si="39"/>
        <v/>
      </c>
      <c r="BQ52" s="362"/>
      <c r="BR52" s="607" t="str">
        <f t="shared" si="40"/>
        <v/>
      </c>
      <c r="BS52" s="362"/>
      <c r="BT52" s="607" t="str">
        <f t="shared" si="41"/>
        <v/>
      </c>
      <c r="BU52" s="362"/>
      <c r="BV52" s="607" t="str">
        <f t="shared" si="42"/>
        <v/>
      </c>
      <c r="BW52" s="607" t="str">
        <f t="shared" si="43"/>
        <v/>
      </c>
      <c r="BX52" s="607" t="str">
        <f t="shared" si="44"/>
        <v/>
      </c>
      <c r="BY52" s="607" t="str">
        <f t="shared" si="45"/>
        <v/>
      </c>
      <c r="BZ52" s="444"/>
      <c r="CA52" s="418"/>
      <c r="CB52" s="623">
        <f t="shared" si="46"/>
        <v>45</v>
      </c>
      <c r="CC52" s="622" t="str">
        <f t="shared" si="47"/>
        <v>S. Mounika</v>
      </c>
      <c r="CD52" s="470"/>
      <c r="CE52" s="470"/>
      <c r="CF52" s="470"/>
      <c r="CG52" s="470"/>
      <c r="CH52" s="470"/>
      <c r="CI52" s="470"/>
      <c r="CJ52" s="470"/>
      <c r="CK52" s="470"/>
      <c r="CL52" s="470"/>
      <c r="CM52" s="470"/>
      <c r="CN52" s="470"/>
      <c r="CO52" s="470"/>
      <c r="CP52" s="470"/>
      <c r="CQ52" s="470"/>
      <c r="CR52" s="470"/>
      <c r="CS52" s="470"/>
      <c r="CT52" s="610" t="str">
        <f t="shared" si="48"/>
        <v/>
      </c>
      <c r="CU52" s="607" t="str">
        <f t="shared" si="49"/>
        <v/>
      </c>
      <c r="CV52" s="607" t="str">
        <f t="shared" si="50"/>
        <v/>
      </c>
      <c r="CW52" s="423"/>
      <c r="CX52" s="416"/>
      <c r="CY52" s="621">
        <f t="shared" si="51"/>
        <v>45</v>
      </c>
      <c r="CZ52" s="622" t="str">
        <f t="shared" si="52"/>
        <v>S. Mounika</v>
      </c>
      <c r="DA52" s="362"/>
      <c r="DB52" s="607" t="str">
        <f t="shared" si="53"/>
        <v/>
      </c>
      <c r="DC52" s="362"/>
      <c r="DD52" s="607" t="str">
        <f t="shared" si="54"/>
        <v/>
      </c>
      <c r="DE52" s="362"/>
      <c r="DF52" s="607" t="str">
        <f t="shared" si="55"/>
        <v/>
      </c>
      <c r="DG52" s="362"/>
      <c r="DH52" s="607" t="str">
        <f t="shared" si="56"/>
        <v/>
      </c>
      <c r="DI52" s="362"/>
      <c r="DJ52" s="607" t="str">
        <f t="shared" si="57"/>
        <v/>
      </c>
      <c r="DK52" s="362"/>
      <c r="DL52" s="607" t="str">
        <f t="shared" si="58"/>
        <v/>
      </c>
      <c r="DM52" s="607" t="str">
        <f t="shared" si="59"/>
        <v/>
      </c>
      <c r="DN52" s="607" t="str">
        <f t="shared" si="60"/>
        <v/>
      </c>
      <c r="DO52" s="607" t="str">
        <f t="shared" si="61"/>
        <v/>
      </c>
      <c r="DP52" s="442"/>
      <c r="DQ52" s="418"/>
      <c r="DR52" s="610">
        <f t="shared" si="62"/>
        <v>45</v>
      </c>
      <c r="DS52" s="624" t="str">
        <f t="shared" si="63"/>
        <v>S. Mounika</v>
      </c>
      <c r="DT52" s="607" t="str">
        <f t="shared" si="64"/>
        <v/>
      </c>
      <c r="DU52" s="607" t="str">
        <f t="shared" si="65"/>
        <v/>
      </c>
      <c r="DV52" s="607" t="str">
        <f t="shared" si="66"/>
        <v/>
      </c>
      <c r="DW52" s="607" t="str">
        <f t="shared" si="67"/>
        <v/>
      </c>
      <c r="DX52" s="607" t="str">
        <f t="shared" si="68"/>
        <v/>
      </c>
      <c r="DY52" s="607" t="str">
        <f t="shared" si="69"/>
        <v/>
      </c>
    </row>
    <row r="53" spans="1:140" ht="20.100000000000001" customHeight="1">
      <c r="A53" s="608">
        <f>'Student Profile'!A50</f>
        <v>46</v>
      </c>
      <c r="B53" s="608">
        <f>'Student Profile'!B50</f>
        <v>0</v>
      </c>
      <c r="C53" s="609" t="str">
        <f>IF('Student Profile'!C50="","",'Student Profile'!C50)</f>
        <v>S. Mounika</v>
      </c>
      <c r="D53" s="307"/>
      <c r="E53" s="607" t="str">
        <f t="shared" si="13"/>
        <v/>
      </c>
      <c r="F53" s="307"/>
      <c r="G53" s="607" t="str">
        <f t="shared" si="14"/>
        <v/>
      </c>
      <c r="H53" s="307"/>
      <c r="I53" s="607" t="str">
        <f t="shared" si="15"/>
        <v/>
      </c>
      <c r="J53" s="307"/>
      <c r="K53" s="607" t="str">
        <f t="shared" si="16"/>
        <v/>
      </c>
      <c r="L53" s="307"/>
      <c r="M53" s="607" t="str">
        <f t="shared" si="17"/>
        <v/>
      </c>
      <c r="N53" s="307"/>
      <c r="O53" s="607" t="str">
        <f t="shared" si="18"/>
        <v/>
      </c>
      <c r="P53" s="607" t="str">
        <f t="shared" si="19"/>
        <v/>
      </c>
      <c r="Q53" s="607" t="str">
        <f t="shared" si="20"/>
        <v/>
      </c>
      <c r="R53" s="607" t="str">
        <f t="shared" si="21"/>
        <v/>
      </c>
      <c r="S53" s="416"/>
      <c r="T53" s="436">
        <f>'Student Profile'!A50</f>
        <v>46</v>
      </c>
      <c r="U53" s="437" t="str">
        <f>IF('Student Profile'!C50="","",'Student Profile'!C50)</f>
        <v>S. Mounika</v>
      </c>
      <c r="V53" s="362"/>
      <c r="W53" s="362"/>
      <c r="X53" s="362"/>
      <c r="Y53" s="362"/>
      <c r="Z53" s="362"/>
      <c r="AA53" s="362"/>
      <c r="AB53" s="362"/>
      <c r="AC53" s="362"/>
      <c r="AD53" s="362"/>
      <c r="AE53" s="362"/>
      <c r="AF53" s="362"/>
      <c r="AG53" s="362"/>
      <c r="AH53" s="362"/>
      <c r="AI53" s="362"/>
      <c r="AJ53" s="362"/>
      <c r="AK53" s="362"/>
      <c r="AL53" s="610" t="str">
        <f t="shared" si="22"/>
        <v/>
      </c>
      <c r="AM53" s="607" t="str">
        <f t="shared" si="23"/>
        <v/>
      </c>
      <c r="AN53" s="607" t="str">
        <f t="shared" si="24"/>
        <v/>
      </c>
      <c r="AO53" s="419"/>
      <c r="AP53" s="439">
        <f>'Student Profile'!A50</f>
        <v>46</v>
      </c>
      <c r="AQ53" s="436">
        <f t="shared" si="25"/>
        <v>46</v>
      </c>
      <c r="AR53" s="437" t="str">
        <f t="shared" si="1"/>
        <v>S. Mounika</v>
      </c>
      <c r="AS53" s="362"/>
      <c r="AT53" s="607" t="str">
        <f t="shared" si="26"/>
        <v/>
      </c>
      <c r="AU53" s="362"/>
      <c r="AV53" s="607" t="str">
        <f t="shared" si="27"/>
        <v/>
      </c>
      <c r="AW53" s="362"/>
      <c r="AX53" s="607" t="str">
        <f t="shared" si="28"/>
        <v/>
      </c>
      <c r="AY53" s="362"/>
      <c r="AZ53" s="607" t="str">
        <f t="shared" si="29"/>
        <v/>
      </c>
      <c r="BA53" s="362"/>
      <c r="BB53" s="607" t="str">
        <f t="shared" si="30"/>
        <v/>
      </c>
      <c r="BC53" s="362"/>
      <c r="BD53" s="607" t="str">
        <f t="shared" si="31"/>
        <v/>
      </c>
      <c r="BE53" s="607" t="str">
        <f t="shared" si="32"/>
        <v/>
      </c>
      <c r="BF53" s="607" t="str">
        <f t="shared" si="33"/>
        <v/>
      </c>
      <c r="BG53" s="607" t="str">
        <f t="shared" si="34"/>
        <v/>
      </c>
      <c r="BH53" s="414"/>
      <c r="BI53" s="621">
        <f t="shared" si="35"/>
        <v>46</v>
      </c>
      <c r="BJ53" s="622" t="str">
        <f t="shared" si="36"/>
        <v>S. Mounika</v>
      </c>
      <c r="BK53" s="362"/>
      <c r="BL53" s="607" t="str">
        <f t="shared" si="37"/>
        <v/>
      </c>
      <c r="BM53" s="362"/>
      <c r="BN53" s="607" t="str">
        <f t="shared" si="38"/>
        <v/>
      </c>
      <c r="BO53" s="362"/>
      <c r="BP53" s="607" t="str">
        <f t="shared" si="39"/>
        <v/>
      </c>
      <c r="BQ53" s="362"/>
      <c r="BR53" s="607" t="str">
        <f t="shared" si="40"/>
        <v/>
      </c>
      <c r="BS53" s="362"/>
      <c r="BT53" s="607" t="str">
        <f t="shared" si="41"/>
        <v/>
      </c>
      <c r="BU53" s="362"/>
      <c r="BV53" s="607" t="str">
        <f t="shared" si="42"/>
        <v/>
      </c>
      <c r="BW53" s="607" t="str">
        <f t="shared" si="43"/>
        <v/>
      </c>
      <c r="BX53" s="607" t="str">
        <f t="shared" si="44"/>
        <v/>
      </c>
      <c r="BY53" s="607" t="str">
        <f t="shared" si="45"/>
        <v/>
      </c>
      <c r="BZ53" s="444"/>
      <c r="CA53" s="418"/>
      <c r="CB53" s="623">
        <f t="shared" si="46"/>
        <v>46</v>
      </c>
      <c r="CC53" s="622" t="str">
        <f t="shared" si="47"/>
        <v>S. Mounika</v>
      </c>
      <c r="CD53" s="470"/>
      <c r="CE53" s="470"/>
      <c r="CF53" s="470"/>
      <c r="CG53" s="470"/>
      <c r="CH53" s="470"/>
      <c r="CI53" s="470"/>
      <c r="CJ53" s="470"/>
      <c r="CK53" s="470"/>
      <c r="CL53" s="470"/>
      <c r="CM53" s="470"/>
      <c r="CN53" s="470"/>
      <c r="CO53" s="470"/>
      <c r="CP53" s="470"/>
      <c r="CQ53" s="470"/>
      <c r="CR53" s="470"/>
      <c r="CS53" s="470"/>
      <c r="CT53" s="610" t="str">
        <f t="shared" si="48"/>
        <v/>
      </c>
      <c r="CU53" s="607" t="str">
        <f t="shared" si="49"/>
        <v/>
      </c>
      <c r="CV53" s="607" t="str">
        <f t="shared" si="50"/>
        <v/>
      </c>
      <c r="CW53" s="423"/>
      <c r="CX53" s="416"/>
      <c r="CY53" s="621">
        <f t="shared" si="51"/>
        <v>46</v>
      </c>
      <c r="CZ53" s="622" t="str">
        <f t="shared" si="52"/>
        <v>S. Mounika</v>
      </c>
      <c r="DA53" s="362"/>
      <c r="DB53" s="607" t="str">
        <f t="shared" si="53"/>
        <v/>
      </c>
      <c r="DC53" s="362"/>
      <c r="DD53" s="607" t="str">
        <f t="shared" si="54"/>
        <v/>
      </c>
      <c r="DE53" s="362"/>
      <c r="DF53" s="607" t="str">
        <f t="shared" si="55"/>
        <v/>
      </c>
      <c r="DG53" s="362"/>
      <c r="DH53" s="607" t="str">
        <f t="shared" si="56"/>
        <v/>
      </c>
      <c r="DI53" s="362"/>
      <c r="DJ53" s="607" t="str">
        <f t="shared" si="57"/>
        <v/>
      </c>
      <c r="DK53" s="362"/>
      <c r="DL53" s="607" t="str">
        <f t="shared" si="58"/>
        <v/>
      </c>
      <c r="DM53" s="607" t="str">
        <f t="shared" si="59"/>
        <v/>
      </c>
      <c r="DN53" s="607" t="str">
        <f t="shared" si="60"/>
        <v/>
      </c>
      <c r="DO53" s="607" t="str">
        <f t="shared" si="61"/>
        <v/>
      </c>
      <c r="DP53" s="442"/>
      <c r="DQ53" s="418"/>
      <c r="DR53" s="610">
        <f t="shared" si="62"/>
        <v>46</v>
      </c>
      <c r="DS53" s="624" t="str">
        <f t="shared" si="63"/>
        <v>S. Mounika</v>
      </c>
      <c r="DT53" s="607" t="str">
        <f t="shared" si="64"/>
        <v/>
      </c>
      <c r="DU53" s="607" t="str">
        <f t="shared" si="65"/>
        <v/>
      </c>
      <c r="DV53" s="607" t="str">
        <f t="shared" si="66"/>
        <v/>
      </c>
      <c r="DW53" s="607" t="str">
        <f t="shared" si="67"/>
        <v/>
      </c>
      <c r="DX53" s="607" t="str">
        <f t="shared" si="68"/>
        <v/>
      </c>
      <c r="DY53" s="607" t="str">
        <f t="shared" si="69"/>
        <v/>
      </c>
    </row>
    <row r="54" spans="1:140" ht="20.100000000000001" customHeight="1">
      <c r="A54" s="608">
        <f>'Student Profile'!A51</f>
        <v>47</v>
      </c>
      <c r="B54" s="608">
        <f>'Student Profile'!B51</f>
        <v>0</v>
      </c>
      <c r="C54" s="609" t="str">
        <f>IF('Student Profile'!C51="","",'Student Profile'!C51)</f>
        <v>S. Mounika</v>
      </c>
      <c r="D54" s="307"/>
      <c r="E54" s="607" t="str">
        <f t="shared" si="13"/>
        <v/>
      </c>
      <c r="F54" s="307"/>
      <c r="G54" s="607" t="str">
        <f t="shared" si="14"/>
        <v/>
      </c>
      <c r="H54" s="307"/>
      <c r="I54" s="607" t="str">
        <f t="shared" si="15"/>
        <v/>
      </c>
      <c r="J54" s="307"/>
      <c r="K54" s="607" t="str">
        <f t="shared" si="16"/>
        <v/>
      </c>
      <c r="L54" s="307"/>
      <c r="M54" s="607" t="str">
        <f t="shared" si="17"/>
        <v/>
      </c>
      <c r="N54" s="307"/>
      <c r="O54" s="607" t="str">
        <f t="shared" si="18"/>
        <v/>
      </c>
      <c r="P54" s="607" t="str">
        <f t="shared" si="19"/>
        <v/>
      </c>
      <c r="Q54" s="607" t="str">
        <f t="shared" si="20"/>
        <v/>
      </c>
      <c r="R54" s="607" t="str">
        <f t="shared" si="21"/>
        <v/>
      </c>
      <c r="S54" s="416"/>
      <c r="T54" s="436">
        <f>'Student Profile'!A51</f>
        <v>47</v>
      </c>
      <c r="U54" s="437" t="str">
        <f>IF('Student Profile'!C51="","",'Student Profile'!C51)</f>
        <v>S. Mounika</v>
      </c>
      <c r="V54" s="362"/>
      <c r="W54" s="362"/>
      <c r="X54" s="362"/>
      <c r="Y54" s="362"/>
      <c r="Z54" s="362"/>
      <c r="AA54" s="362"/>
      <c r="AB54" s="362"/>
      <c r="AC54" s="362"/>
      <c r="AD54" s="362"/>
      <c r="AE54" s="362"/>
      <c r="AF54" s="362"/>
      <c r="AG54" s="362"/>
      <c r="AH54" s="362"/>
      <c r="AI54" s="362"/>
      <c r="AJ54" s="362"/>
      <c r="AK54" s="362"/>
      <c r="AL54" s="610" t="str">
        <f t="shared" si="22"/>
        <v/>
      </c>
      <c r="AM54" s="607" t="str">
        <f t="shared" si="23"/>
        <v/>
      </c>
      <c r="AN54" s="607" t="str">
        <f t="shared" si="24"/>
        <v/>
      </c>
      <c r="AO54" s="419"/>
      <c r="AP54" s="439">
        <f>'Student Profile'!A51</f>
        <v>47</v>
      </c>
      <c r="AQ54" s="436">
        <f t="shared" si="25"/>
        <v>47</v>
      </c>
      <c r="AR54" s="437" t="str">
        <f t="shared" si="1"/>
        <v>S. Mounika</v>
      </c>
      <c r="AS54" s="362"/>
      <c r="AT54" s="607" t="str">
        <f t="shared" si="26"/>
        <v/>
      </c>
      <c r="AU54" s="362"/>
      <c r="AV54" s="607" t="str">
        <f t="shared" si="27"/>
        <v/>
      </c>
      <c r="AW54" s="362"/>
      <c r="AX54" s="607" t="str">
        <f t="shared" si="28"/>
        <v/>
      </c>
      <c r="AY54" s="362"/>
      <c r="AZ54" s="607" t="str">
        <f t="shared" si="29"/>
        <v/>
      </c>
      <c r="BA54" s="362"/>
      <c r="BB54" s="607" t="str">
        <f t="shared" si="30"/>
        <v/>
      </c>
      <c r="BC54" s="362"/>
      <c r="BD54" s="607" t="str">
        <f t="shared" si="31"/>
        <v/>
      </c>
      <c r="BE54" s="607" t="str">
        <f t="shared" si="32"/>
        <v/>
      </c>
      <c r="BF54" s="607" t="str">
        <f t="shared" si="33"/>
        <v/>
      </c>
      <c r="BG54" s="607" t="str">
        <f t="shared" si="34"/>
        <v/>
      </c>
      <c r="BH54" s="414"/>
      <c r="BI54" s="621">
        <f t="shared" si="35"/>
        <v>47</v>
      </c>
      <c r="BJ54" s="622" t="str">
        <f t="shared" si="36"/>
        <v>S. Mounika</v>
      </c>
      <c r="BK54" s="362"/>
      <c r="BL54" s="607" t="str">
        <f t="shared" si="37"/>
        <v/>
      </c>
      <c r="BM54" s="362"/>
      <c r="BN54" s="607" t="str">
        <f t="shared" si="38"/>
        <v/>
      </c>
      <c r="BO54" s="362"/>
      <c r="BP54" s="607" t="str">
        <f t="shared" si="39"/>
        <v/>
      </c>
      <c r="BQ54" s="362"/>
      <c r="BR54" s="607" t="str">
        <f t="shared" si="40"/>
        <v/>
      </c>
      <c r="BS54" s="362"/>
      <c r="BT54" s="607" t="str">
        <f t="shared" si="41"/>
        <v/>
      </c>
      <c r="BU54" s="362"/>
      <c r="BV54" s="607" t="str">
        <f t="shared" si="42"/>
        <v/>
      </c>
      <c r="BW54" s="607" t="str">
        <f t="shared" si="43"/>
        <v/>
      </c>
      <c r="BX54" s="607" t="str">
        <f t="shared" si="44"/>
        <v/>
      </c>
      <c r="BY54" s="607" t="str">
        <f t="shared" si="45"/>
        <v/>
      </c>
      <c r="BZ54" s="444"/>
      <c r="CA54" s="418"/>
      <c r="CB54" s="623">
        <f t="shared" si="46"/>
        <v>47</v>
      </c>
      <c r="CC54" s="622" t="str">
        <f t="shared" si="47"/>
        <v>S. Mounika</v>
      </c>
      <c r="CD54" s="470"/>
      <c r="CE54" s="470"/>
      <c r="CF54" s="470"/>
      <c r="CG54" s="470"/>
      <c r="CH54" s="470"/>
      <c r="CI54" s="470"/>
      <c r="CJ54" s="470"/>
      <c r="CK54" s="470"/>
      <c r="CL54" s="470"/>
      <c r="CM54" s="470"/>
      <c r="CN54" s="470"/>
      <c r="CO54" s="470"/>
      <c r="CP54" s="470"/>
      <c r="CQ54" s="470"/>
      <c r="CR54" s="470"/>
      <c r="CS54" s="470"/>
      <c r="CT54" s="610" t="str">
        <f t="shared" si="48"/>
        <v/>
      </c>
      <c r="CU54" s="607" t="str">
        <f t="shared" si="49"/>
        <v/>
      </c>
      <c r="CV54" s="607" t="str">
        <f t="shared" si="50"/>
        <v/>
      </c>
      <c r="CW54" s="423"/>
      <c r="CX54" s="416"/>
      <c r="CY54" s="621">
        <f t="shared" si="51"/>
        <v>47</v>
      </c>
      <c r="CZ54" s="622" t="str">
        <f t="shared" si="52"/>
        <v>S. Mounika</v>
      </c>
      <c r="DA54" s="362"/>
      <c r="DB54" s="607" t="str">
        <f t="shared" si="53"/>
        <v/>
      </c>
      <c r="DC54" s="362"/>
      <c r="DD54" s="607" t="str">
        <f t="shared" si="54"/>
        <v/>
      </c>
      <c r="DE54" s="362"/>
      <c r="DF54" s="607" t="str">
        <f t="shared" si="55"/>
        <v/>
      </c>
      <c r="DG54" s="362"/>
      <c r="DH54" s="607" t="str">
        <f t="shared" si="56"/>
        <v/>
      </c>
      <c r="DI54" s="362"/>
      <c r="DJ54" s="607" t="str">
        <f t="shared" si="57"/>
        <v/>
      </c>
      <c r="DK54" s="362"/>
      <c r="DL54" s="607" t="str">
        <f t="shared" si="58"/>
        <v/>
      </c>
      <c r="DM54" s="607" t="str">
        <f t="shared" si="59"/>
        <v/>
      </c>
      <c r="DN54" s="607" t="str">
        <f t="shared" si="60"/>
        <v/>
      </c>
      <c r="DO54" s="607" t="str">
        <f t="shared" si="61"/>
        <v/>
      </c>
      <c r="DP54" s="442"/>
      <c r="DQ54" s="418"/>
      <c r="DR54" s="610">
        <f t="shared" si="62"/>
        <v>47</v>
      </c>
      <c r="DS54" s="624" t="str">
        <f t="shared" si="63"/>
        <v>S. Mounika</v>
      </c>
      <c r="DT54" s="607" t="str">
        <f t="shared" si="64"/>
        <v/>
      </c>
      <c r="DU54" s="607" t="str">
        <f t="shared" si="65"/>
        <v/>
      </c>
      <c r="DV54" s="607" t="str">
        <f t="shared" si="66"/>
        <v/>
      </c>
      <c r="DW54" s="607" t="str">
        <f t="shared" si="67"/>
        <v/>
      </c>
      <c r="DX54" s="607" t="str">
        <f t="shared" si="68"/>
        <v/>
      </c>
      <c r="DY54" s="607" t="str">
        <f t="shared" si="69"/>
        <v/>
      </c>
    </row>
    <row r="55" spans="1:140" ht="20.100000000000001" customHeight="1">
      <c r="A55" s="608">
        <f>'Student Profile'!A52</f>
        <v>48</v>
      </c>
      <c r="B55" s="608">
        <f>'Student Profile'!B52</f>
        <v>0</v>
      </c>
      <c r="C55" s="609" t="str">
        <f>IF('Student Profile'!C52="","",'Student Profile'!C52)</f>
        <v>S. Mounika</v>
      </c>
      <c r="D55" s="307"/>
      <c r="E55" s="607" t="str">
        <f t="shared" si="13"/>
        <v/>
      </c>
      <c r="F55" s="307"/>
      <c r="G55" s="607" t="str">
        <f t="shared" si="14"/>
        <v/>
      </c>
      <c r="H55" s="307"/>
      <c r="I55" s="607" t="str">
        <f t="shared" si="15"/>
        <v/>
      </c>
      <c r="J55" s="307"/>
      <c r="K55" s="607" t="str">
        <f t="shared" si="16"/>
        <v/>
      </c>
      <c r="L55" s="307"/>
      <c r="M55" s="607" t="str">
        <f t="shared" si="17"/>
        <v/>
      </c>
      <c r="N55" s="307"/>
      <c r="O55" s="607" t="str">
        <f t="shared" si="18"/>
        <v/>
      </c>
      <c r="P55" s="607" t="str">
        <f t="shared" si="19"/>
        <v/>
      </c>
      <c r="Q55" s="607" t="str">
        <f t="shared" si="20"/>
        <v/>
      </c>
      <c r="R55" s="607" t="str">
        <f t="shared" si="21"/>
        <v/>
      </c>
      <c r="S55" s="416"/>
      <c r="T55" s="436">
        <f>'Student Profile'!A52</f>
        <v>48</v>
      </c>
      <c r="U55" s="437" t="str">
        <f>IF('Student Profile'!C52="","",'Student Profile'!C52)</f>
        <v>S. Mounika</v>
      </c>
      <c r="V55" s="362"/>
      <c r="W55" s="362"/>
      <c r="X55" s="362"/>
      <c r="Y55" s="362"/>
      <c r="Z55" s="362"/>
      <c r="AA55" s="362"/>
      <c r="AB55" s="362"/>
      <c r="AC55" s="362"/>
      <c r="AD55" s="362"/>
      <c r="AE55" s="362"/>
      <c r="AF55" s="362"/>
      <c r="AG55" s="362"/>
      <c r="AH55" s="362"/>
      <c r="AI55" s="362"/>
      <c r="AJ55" s="362"/>
      <c r="AK55" s="362"/>
      <c r="AL55" s="610" t="str">
        <f t="shared" si="22"/>
        <v/>
      </c>
      <c r="AM55" s="607" t="str">
        <f t="shared" si="23"/>
        <v/>
      </c>
      <c r="AN55" s="607" t="str">
        <f t="shared" si="24"/>
        <v/>
      </c>
      <c r="AO55" s="419"/>
      <c r="AP55" s="439">
        <f>'Student Profile'!A52</f>
        <v>48</v>
      </c>
      <c r="AQ55" s="436">
        <f t="shared" si="25"/>
        <v>48</v>
      </c>
      <c r="AR55" s="437" t="str">
        <f t="shared" si="1"/>
        <v>S. Mounika</v>
      </c>
      <c r="AS55" s="362"/>
      <c r="AT55" s="607" t="str">
        <f t="shared" si="26"/>
        <v/>
      </c>
      <c r="AU55" s="362"/>
      <c r="AV55" s="607" t="str">
        <f t="shared" si="27"/>
        <v/>
      </c>
      <c r="AW55" s="362"/>
      <c r="AX55" s="607" t="str">
        <f t="shared" si="28"/>
        <v/>
      </c>
      <c r="AY55" s="362"/>
      <c r="AZ55" s="607" t="str">
        <f t="shared" si="29"/>
        <v/>
      </c>
      <c r="BA55" s="362"/>
      <c r="BB55" s="607" t="str">
        <f t="shared" si="30"/>
        <v/>
      </c>
      <c r="BC55" s="362"/>
      <c r="BD55" s="607" t="str">
        <f t="shared" si="31"/>
        <v/>
      </c>
      <c r="BE55" s="607" t="str">
        <f t="shared" si="32"/>
        <v/>
      </c>
      <c r="BF55" s="607" t="str">
        <f t="shared" si="33"/>
        <v/>
      </c>
      <c r="BG55" s="607" t="str">
        <f t="shared" si="34"/>
        <v/>
      </c>
      <c r="BH55" s="414"/>
      <c r="BI55" s="621">
        <f t="shared" si="35"/>
        <v>48</v>
      </c>
      <c r="BJ55" s="622" t="str">
        <f t="shared" si="36"/>
        <v>S. Mounika</v>
      </c>
      <c r="BK55" s="362"/>
      <c r="BL55" s="607" t="str">
        <f t="shared" si="37"/>
        <v/>
      </c>
      <c r="BM55" s="362"/>
      <c r="BN55" s="607" t="str">
        <f t="shared" si="38"/>
        <v/>
      </c>
      <c r="BO55" s="362"/>
      <c r="BP55" s="607" t="str">
        <f t="shared" si="39"/>
        <v/>
      </c>
      <c r="BQ55" s="362"/>
      <c r="BR55" s="607" t="str">
        <f t="shared" si="40"/>
        <v/>
      </c>
      <c r="BS55" s="362"/>
      <c r="BT55" s="607" t="str">
        <f t="shared" si="41"/>
        <v/>
      </c>
      <c r="BU55" s="362"/>
      <c r="BV55" s="607" t="str">
        <f t="shared" si="42"/>
        <v/>
      </c>
      <c r="BW55" s="607" t="str">
        <f t="shared" si="43"/>
        <v/>
      </c>
      <c r="BX55" s="607" t="str">
        <f t="shared" si="44"/>
        <v/>
      </c>
      <c r="BY55" s="607" t="str">
        <f t="shared" si="45"/>
        <v/>
      </c>
      <c r="BZ55" s="444"/>
      <c r="CA55" s="418"/>
      <c r="CB55" s="623">
        <f t="shared" si="46"/>
        <v>48</v>
      </c>
      <c r="CC55" s="622" t="str">
        <f t="shared" si="47"/>
        <v>S. Mounika</v>
      </c>
      <c r="CD55" s="470"/>
      <c r="CE55" s="470"/>
      <c r="CF55" s="470"/>
      <c r="CG55" s="470"/>
      <c r="CH55" s="470"/>
      <c r="CI55" s="470"/>
      <c r="CJ55" s="470"/>
      <c r="CK55" s="470"/>
      <c r="CL55" s="470"/>
      <c r="CM55" s="470"/>
      <c r="CN55" s="470"/>
      <c r="CO55" s="470"/>
      <c r="CP55" s="470"/>
      <c r="CQ55" s="470"/>
      <c r="CR55" s="470"/>
      <c r="CS55" s="470"/>
      <c r="CT55" s="610" t="str">
        <f t="shared" si="48"/>
        <v/>
      </c>
      <c r="CU55" s="607" t="str">
        <f t="shared" si="49"/>
        <v/>
      </c>
      <c r="CV55" s="607" t="str">
        <f t="shared" si="50"/>
        <v/>
      </c>
      <c r="CW55" s="423"/>
      <c r="CX55" s="416"/>
      <c r="CY55" s="621">
        <f t="shared" si="51"/>
        <v>48</v>
      </c>
      <c r="CZ55" s="622" t="str">
        <f t="shared" si="52"/>
        <v>S. Mounika</v>
      </c>
      <c r="DA55" s="362"/>
      <c r="DB55" s="607" t="str">
        <f t="shared" si="53"/>
        <v/>
      </c>
      <c r="DC55" s="362"/>
      <c r="DD55" s="607" t="str">
        <f t="shared" si="54"/>
        <v/>
      </c>
      <c r="DE55" s="362"/>
      <c r="DF55" s="607" t="str">
        <f t="shared" si="55"/>
        <v/>
      </c>
      <c r="DG55" s="362"/>
      <c r="DH55" s="607" t="str">
        <f t="shared" si="56"/>
        <v/>
      </c>
      <c r="DI55" s="362"/>
      <c r="DJ55" s="607" t="str">
        <f t="shared" si="57"/>
        <v/>
      </c>
      <c r="DK55" s="362"/>
      <c r="DL55" s="607" t="str">
        <f t="shared" si="58"/>
        <v/>
      </c>
      <c r="DM55" s="607" t="str">
        <f t="shared" si="59"/>
        <v/>
      </c>
      <c r="DN55" s="607" t="str">
        <f t="shared" si="60"/>
        <v/>
      </c>
      <c r="DO55" s="607" t="str">
        <f t="shared" si="61"/>
        <v/>
      </c>
      <c r="DP55" s="442"/>
      <c r="DQ55" s="418"/>
      <c r="DR55" s="610">
        <f t="shared" si="62"/>
        <v>48</v>
      </c>
      <c r="DS55" s="624" t="str">
        <f t="shared" si="63"/>
        <v>S. Mounika</v>
      </c>
      <c r="DT55" s="607" t="str">
        <f t="shared" si="64"/>
        <v/>
      </c>
      <c r="DU55" s="607" t="str">
        <f t="shared" si="65"/>
        <v/>
      </c>
      <c r="DV55" s="607" t="str">
        <f t="shared" si="66"/>
        <v/>
      </c>
      <c r="DW55" s="607" t="str">
        <f t="shared" si="67"/>
        <v/>
      </c>
      <c r="DX55" s="607" t="str">
        <f t="shared" si="68"/>
        <v/>
      </c>
      <c r="DY55" s="607" t="str">
        <f t="shared" si="69"/>
        <v/>
      </c>
    </row>
    <row r="56" spans="1:140" ht="20.100000000000001" customHeight="1">
      <c r="A56" s="608">
        <f>'Student Profile'!A53</f>
        <v>49</v>
      </c>
      <c r="B56" s="608">
        <f>'Student Profile'!B53</f>
        <v>0</v>
      </c>
      <c r="C56" s="609" t="str">
        <f>IF('Student Profile'!C53="","",'Student Profile'!C53)</f>
        <v>S. Mounika</v>
      </c>
      <c r="D56" s="307"/>
      <c r="E56" s="607" t="str">
        <f t="shared" si="13"/>
        <v/>
      </c>
      <c r="F56" s="307"/>
      <c r="G56" s="607" t="str">
        <f t="shared" si="14"/>
        <v/>
      </c>
      <c r="H56" s="307"/>
      <c r="I56" s="607" t="str">
        <f t="shared" si="15"/>
        <v/>
      </c>
      <c r="J56" s="307"/>
      <c r="K56" s="607" t="str">
        <f t="shared" si="16"/>
        <v/>
      </c>
      <c r="L56" s="307"/>
      <c r="M56" s="607" t="str">
        <f t="shared" si="17"/>
        <v/>
      </c>
      <c r="N56" s="307"/>
      <c r="O56" s="607" t="str">
        <f t="shared" si="18"/>
        <v/>
      </c>
      <c r="P56" s="607" t="str">
        <f t="shared" si="19"/>
        <v/>
      </c>
      <c r="Q56" s="607" t="str">
        <f t="shared" si="20"/>
        <v/>
      </c>
      <c r="R56" s="607" t="str">
        <f t="shared" si="21"/>
        <v/>
      </c>
      <c r="S56" s="416"/>
      <c r="T56" s="436">
        <f>'Student Profile'!A53</f>
        <v>49</v>
      </c>
      <c r="U56" s="437" t="str">
        <f>IF('Student Profile'!C53="","",'Student Profile'!C53)</f>
        <v>S. Mounika</v>
      </c>
      <c r="V56" s="362"/>
      <c r="W56" s="362"/>
      <c r="X56" s="362"/>
      <c r="Y56" s="362"/>
      <c r="Z56" s="362"/>
      <c r="AA56" s="362"/>
      <c r="AB56" s="362"/>
      <c r="AC56" s="362"/>
      <c r="AD56" s="362"/>
      <c r="AE56" s="362"/>
      <c r="AF56" s="362"/>
      <c r="AG56" s="362"/>
      <c r="AH56" s="362"/>
      <c r="AI56" s="362"/>
      <c r="AJ56" s="362"/>
      <c r="AK56" s="362"/>
      <c r="AL56" s="610" t="str">
        <f t="shared" si="22"/>
        <v/>
      </c>
      <c r="AM56" s="607" t="str">
        <f t="shared" si="23"/>
        <v/>
      </c>
      <c r="AN56" s="607" t="str">
        <f t="shared" si="24"/>
        <v/>
      </c>
      <c r="AO56" s="419"/>
      <c r="AP56" s="439">
        <f>'Student Profile'!A53</f>
        <v>49</v>
      </c>
      <c r="AQ56" s="436">
        <f t="shared" si="25"/>
        <v>49</v>
      </c>
      <c r="AR56" s="437" t="str">
        <f t="shared" si="1"/>
        <v>S. Mounika</v>
      </c>
      <c r="AS56" s="362"/>
      <c r="AT56" s="607" t="str">
        <f t="shared" si="26"/>
        <v/>
      </c>
      <c r="AU56" s="362"/>
      <c r="AV56" s="607" t="str">
        <f t="shared" si="27"/>
        <v/>
      </c>
      <c r="AW56" s="362"/>
      <c r="AX56" s="607" t="str">
        <f t="shared" si="28"/>
        <v/>
      </c>
      <c r="AY56" s="362"/>
      <c r="AZ56" s="607" t="str">
        <f t="shared" si="29"/>
        <v/>
      </c>
      <c r="BA56" s="362"/>
      <c r="BB56" s="607" t="str">
        <f t="shared" si="30"/>
        <v/>
      </c>
      <c r="BC56" s="362"/>
      <c r="BD56" s="607" t="str">
        <f t="shared" si="31"/>
        <v/>
      </c>
      <c r="BE56" s="607" t="str">
        <f t="shared" si="32"/>
        <v/>
      </c>
      <c r="BF56" s="607" t="str">
        <f t="shared" si="33"/>
        <v/>
      </c>
      <c r="BG56" s="607" t="str">
        <f t="shared" si="34"/>
        <v/>
      </c>
      <c r="BH56" s="414"/>
      <c r="BI56" s="621">
        <f t="shared" si="35"/>
        <v>49</v>
      </c>
      <c r="BJ56" s="622" t="str">
        <f t="shared" si="36"/>
        <v>S. Mounika</v>
      </c>
      <c r="BK56" s="362"/>
      <c r="BL56" s="607" t="str">
        <f t="shared" si="37"/>
        <v/>
      </c>
      <c r="BM56" s="362"/>
      <c r="BN56" s="607" t="str">
        <f t="shared" si="38"/>
        <v/>
      </c>
      <c r="BO56" s="362"/>
      <c r="BP56" s="607" t="str">
        <f t="shared" si="39"/>
        <v/>
      </c>
      <c r="BQ56" s="362"/>
      <c r="BR56" s="607" t="str">
        <f t="shared" si="40"/>
        <v/>
      </c>
      <c r="BS56" s="362"/>
      <c r="BT56" s="607" t="str">
        <f t="shared" si="41"/>
        <v/>
      </c>
      <c r="BU56" s="362"/>
      <c r="BV56" s="607" t="str">
        <f t="shared" si="42"/>
        <v/>
      </c>
      <c r="BW56" s="607" t="str">
        <f t="shared" si="43"/>
        <v/>
      </c>
      <c r="BX56" s="607" t="str">
        <f t="shared" si="44"/>
        <v/>
      </c>
      <c r="BY56" s="607" t="str">
        <f t="shared" si="45"/>
        <v/>
      </c>
      <c r="BZ56" s="444"/>
      <c r="CA56" s="418"/>
      <c r="CB56" s="623">
        <f t="shared" si="46"/>
        <v>49</v>
      </c>
      <c r="CC56" s="622" t="str">
        <f t="shared" si="47"/>
        <v>S. Mounika</v>
      </c>
      <c r="CD56" s="470"/>
      <c r="CE56" s="470"/>
      <c r="CF56" s="470"/>
      <c r="CG56" s="470"/>
      <c r="CH56" s="470"/>
      <c r="CI56" s="470"/>
      <c r="CJ56" s="470"/>
      <c r="CK56" s="470"/>
      <c r="CL56" s="470"/>
      <c r="CM56" s="470"/>
      <c r="CN56" s="470"/>
      <c r="CO56" s="470"/>
      <c r="CP56" s="470"/>
      <c r="CQ56" s="470"/>
      <c r="CR56" s="470"/>
      <c r="CS56" s="470"/>
      <c r="CT56" s="610" t="str">
        <f t="shared" si="48"/>
        <v/>
      </c>
      <c r="CU56" s="607" t="str">
        <f t="shared" si="49"/>
        <v/>
      </c>
      <c r="CV56" s="607" t="str">
        <f t="shared" si="50"/>
        <v/>
      </c>
      <c r="CW56" s="423"/>
      <c r="CX56" s="416"/>
      <c r="CY56" s="621">
        <f t="shared" si="51"/>
        <v>49</v>
      </c>
      <c r="CZ56" s="622" t="str">
        <f t="shared" si="52"/>
        <v>S. Mounika</v>
      </c>
      <c r="DA56" s="362"/>
      <c r="DB56" s="607" t="str">
        <f t="shared" si="53"/>
        <v/>
      </c>
      <c r="DC56" s="362"/>
      <c r="DD56" s="607" t="str">
        <f t="shared" si="54"/>
        <v/>
      </c>
      <c r="DE56" s="362"/>
      <c r="DF56" s="607" t="str">
        <f t="shared" si="55"/>
        <v/>
      </c>
      <c r="DG56" s="362"/>
      <c r="DH56" s="607" t="str">
        <f t="shared" si="56"/>
        <v/>
      </c>
      <c r="DI56" s="362"/>
      <c r="DJ56" s="607" t="str">
        <f t="shared" si="57"/>
        <v/>
      </c>
      <c r="DK56" s="362"/>
      <c r="DL56" s="607" t="str">
        <f t="shared" si="58"/>
        <v/>
      </c>
      <c r="DM56" s="607" t="str">
        <f t="shared" si="59"/>
        <v/>
      </c>
      <c r="DN56" s="607" t="str">
        <f t="shared" si="60"/>
        <v/>
      </c>
      <c r="DO56" s="607" t="str">
        <f t="shared" si="61"/>
        <v/>
      </c>
      <c r="DP56" s="442"/>
      <c r="DQ56" s="418"/>
      <c r="DR56" s="610">
        <f t="shared" si="62"/>
        <v>49</v>
      </c>
      <c r="DS56" s="624" t="str">
        <f t="shared" si="63"/>
        <v>S. Mounika</v>
      </c>
      <c r="DT56" s="607" t="str">
        <f t="shared" si="64"/>
        <v/>
      </c>
      <c r="DU56" s="607" t="str">
        <f t="shared" si="65"/>
        <v/>
      </c>
      <c r="DV56" s="607" t="str">
        <f t="shared" si="66"/>
        <v/>
      </c>
      <c r="DW56" s="607" t="str">
        <f t="shared" si="67"/>
        <v/>
      </c>
      <c r="DX56" s="607" t="str">
        <f t="shared" si="68"/>
        <v/>
      </c>
      <c r="DY56" s="607" t="str">
        <f t="shared" si="69"/>
        <v/>
      </c>
    </row>
    <row r="57" spans="1:140" ht="20.100000000000001" customHeight="1">
      <c r="A57" s="608">
        <f>'Student Profile'!A54</f>
        <v>50</v>
      </c>
      <c r="B57" s="608">
        <f>'Student Profile'!B54</f>
        <v>0</v>
      </c>
      <c r="C57" s="609" t="str">
        <f>IF('Student Profile'!C54="","",'Student Profile'!C54)</f>
        <v>S. Mounika</v>
      </c>
      <c r="D57" s="307"/>
      <c r="E57" s="607" t="str">
        <f t="shared" si="13"/>
        <v/>
      </c>
      <c r="F57" s="307"/>
      <c r="G57" s="607" t="str">
        <f t="shared" si="14"/>
        <v/>
      </c>
      <c r="H57" s="307"/>
      <c r="I57" s="607" t="str">
        <f t="shared" si="15"/>
        <v/>
      </c>
      <c r="J57" s="307"/>
      <c r="K57" s="607" t="str">
        <f t="shared" si="16"/>
        <v/>
      </c>
      <c r="L57" s="307"/>
      <c r="M57" s="607" t="str">
        <f t="shared" si="17"/>
        <v/>
      </c>
      <c r="N57" s="307"/>
      <c r="O57" s="607" t="str">
        <f t="shared" si="18"/>
        <v/>
      </c>
      <c r="P57" s="607" t="str">
        <f t="shared" si="19"/>
        <v/>
      </c>
      <c r="Q57" s="607" t="str">
        <f t="shared" si="20"/>
        <v/>
      </c>
      <c r="R57" s="607" t="str">
        <f t="shared" si="21"/>
        <v/>
      </c>
      <c r="S57" s="446"/>
      <c r="T57" s="436">
        <f>'Student Profile'!A54</f>
        <v>50</v>
      </c>
      <c r="U57" s="437" t="str">
        <f>IF('Student Profile'!C54="","",'Student Profile'!C54)</f>
        <v>S. Mounika</v>
      </c>
      <c r="V57" s="362"/>
      <c r="W57" s="362"/>
      <c r="X57" s="362"/>
      <c r="Y57" s="362"/>
      <c r="Z57" s="362"/>
      <c r="AA57" s="362"/>
      <c r="AB57" s="362"/>
      <c r="AC57" s="362"/>
      <c r="AD57" s="362"/>
      <c r="AE57" s="362"/>
      <c r="AF57" s="362"/>
      <c r="AG57" s="362"/>
      <c r="AH57" s="362"/>
      <c r="AI57" s="362"/>
      <c r="AJ57" s="362"/>
      <c r="AK57" s="362"/>
      <c r="AL57" s="610" t="str">
        <f t="shared" si="22"/>
        <v/>
      </c>
      <c r="AM57" s="607" t="str">
        <f t="shared" si="23"/>
        <v/>
      </c>
      <c r="AN57" s="607" t="str">
        <f t="shared" si="24"/>
        <v/>
      </c>
      <c r="AO57" s="448"/>
      <c r="AP57" s="439">
        <f>'Student Profile'!A54</f>
        <v>50</v>
      </c>
      <c r="AQ57" s="436">
        <f t="shared" si="25"/>
        <v>50</v>
      </c>
      <c r="AR57" s="437" t="str">
        <f t="shared" si="1"/>
        <v>S. Mounika</v>
      </c>
      <c r="AS57" s="447"/>
      <c r="AT57" s="607" t="str">
        <f t="shared" si="26"/>
        <v/>
      </c>
      <c r="AU57" s="447"/>
      <c r="AV57" s="607" t="str">
        <f t="shared" si="27"/>
        <v/>
      </c>
      <c r="AW57" s="447"/>
      <c r="AX57" s="607" t="str">
        <f t="shared" si="28"/>
        <v/>
      </c>
      <c r="AY57" s="447"/>
      <c r="AZ57" s="607" t="str">
        <f t="shared" si="29"/>
        <v/>
      </c>
      <c r="BA57" s="447"/>
      <c r="BB57" s="607" t="str">
        <f t="shared" si="30"/>
        <v/>
      </c>
      <c r="BC57" s="447"/>
      <c r="BD57" s="607" t="str">
        <f t="shared" si="31"/>
        <v/>
      </c>
      <c r="BE57" s="607" t="str">
        <f t="shared" si="32"/>
        <v/>
      </c>
      <c r="BF57" s="607" t="str">
        <f t="shared" si="33"/>
        <v/>
      </c>
      <c r="BG57" s="607" t="str">
        <f t="shared" si="34"/>
        <v/>
      </c>
      <c r="BH57" s="449"/>
      <c r="BI57" s="621">
        <f t="shared" si="35"/>
        <v>50</v>
      </c>
      <c r="BJ57" s="622" t="str">
        <f t="shared" si="36"/>
        <v>S. Mounika</v>
      </c>
      <c r="BK57" s="447"/>
      <c r="BL57" s="607" t="str">
        <f t="shared" si="37"/>
        <v/>
      </c>
      <c r="BM57" s="447"/>
      <c r="BN57" s="607" t="str">
        <f t="shared" si="38"/>
        <v/>
      </c>
      <c r="BO57" s="447"/>
      <c r="BP57" s="607" t="str">
        <f t="shared" si="39"/>
        <v/>
      </c>
      <c r="BQ57" s="447"/>
      <c r="BR57" s="607" t="str">
        <f t="shared" si="40"/>
        <v/>
      </c>
      <c r="BS57" s="447"/>
      <c r="BT57" s="607" t="str">
        <f t="shared" si="41"/>
        <v/>
      </c>
      <c r="BU57" s="447"/>
      <c r="BV57" s="607" t="str">
        <f t="shared" si="42"/>
        <v/>
      </c>
      <c r="BW57" s="607" t="str">
        <f t="shared" si="43"/>
        <v/>
      </c>
      <c r="BX57" s="607" t="str">
        <f t="shared" si="44"/>
        <v/>
      </c>
      <c r="BY57" s="607" t="str">
        <f t="shared" si="45"/>
        <v/>
      </c>
      <c r="BZ57" s="444"/>
      <c r="CA57" s="450"/>
      <c r="CB57" s="623">
        <f t="shared" si="46"/>
        <v>50</v>
      </c>
      <c r="CC57" s="622" t="str">
        <f t="shared" si="47"/>
        <v>S. Mounika</v>
      </c>
      <c r="CD57" s="470"/>
      <c r="CE57" s="470"/>
      <c r="CF57" s="470"/>
      <c r="CG57" s="362"/>
      <c r="CH57" s="362"/>
      <c r="CI57" s="362"/>
      <c r="CJ57" s="362"/>
      <c r="CK57" s="362"/>
      <c r="CL57" s="362"/>
      <c r="CM57" s="362"/>
      <c r="CN57" s="362"/>
      <c r="CO57" s="362"/>
      <c r="CP57" s="362"/>
      <c r="CQ57" s="362"/>
      <c r="CR57" s="362"/>
      <c r="CS57" s="362"/>
      <c r="CT57" s="610" t="str">
        <f t="shared" si="48"/>
        <v/>
      </c>
      <c r="CU57" s="607" t="str">
        <f t="shared" si="49"/>
        <v/>
      </c>
      <c r="CV57" s="607" t="str">
        <f t="shared" si="50"/>
        <v/>
      </c>
      <c r="CW57" s="423"/>
      <c r="CX57" s="446"/>
      <c r="CY57" s="621">
        <f t="shared" si="51"/>
        <v>50</v>
      </c>
      <c r="CZ57" s="622" t="str">
        <f t="shared" si="52"/>
        <v>S. Mounika</v>
      </c>
      <c r="DA57" s="362"/>
      <c r="DB57" s="607" t="str">
        <f t="shared" si="53"/>
        <v/>
      </c>
      <c r="DC57" s="362"/>
      <c r="DD57" s="607" t="str">
        <f t="shared" si="54"/>
        <v/>
      </c>
      <c r="DE57" s="447"/>
      <c r="DF57" s="607" t="str">
        <f t="shared" si="55"/>
        <v/>
      </c>
      <c r="DG57" s="447"/>
      <c r="DH57" s="607" t="str">
        <f t="shared" si="56"/>
        <v/>
      </c>
      <c r="DI57" s="447"/>
      <c r="DJ57" s="607" t="str">
        <f t="shared" si="57"/>
        <v/>
      </c>
      <c r="DK57" s="447"/>
      <c r="DL57" s="607" t="str">
        <f t="shared" si="58"/>
        <v/>
      </c>
      <c r="DM57" s="607" t="str">
        <f t="shared" si="59"/>
        <v/>
      </c>
      <c r="DN57" s="607" t="str">
        <f t="shared" si="60"/>
        <v/>
      </c>
      <c r="DO57" s="607" t="str">
        <f t="shared" si="61"/>
        <v/>
      </c>
      <c r="DP57" s="451"/>
      <c r="DQ57" s="450"/>
      <c r="DR57" s="610">
        <f t="shared" si="62"/>
        <v>50</v>
      </c>
      <c r="DS57" s="624" t="str">
        <f t="shared" si="63"/>
        <v>S. Mounika</v>
      </c>
      <c r="DT57" s="607" t="str">
        <f t="shared" si="64"/>
        <v/>
      </c>
      <c r="DU57" s="607" t="str">
        <f t="shared" si="65"/>
        <v/>
      </c>
      <c r="DV57" s="607" t="str">
        <f t="shared" si="66"/>
        <v/>
      </c>
      <c r="DW57" s="607" t="str">
        <f t="shared" si="67"/>
        <v/>
      </c>
      <c r="DX57" s="607" t="str">
        <f t="shared" si="68"/>
        <v/>
      </c>
      <c r="DY57" s="607" t="str">
        <f t="shared" si="69"/>
        <v/>
      </c>
    </row>
    <row r="58" spans="1:140">
      <c r="H58" s="452"/>
      <c r="I58" s="143"/>
      <c r="J58" s="452"/>
      <c r="K58" s="143"/>
      <c r="L58" s="452"/>
      <c r="M58" s="143"/>
      <c r="N58" s="452"/>
      <c r="Q58" s="459" t="s">
        <v>34</v>
      </c>
      <c r="R58" s="459">
        <f>COUNTIF(R$8:R$57,"A+")</f>
        <v>0</v>
      </c>
      <c r="S58" s="454"/>
      <c r="T58" s="455"/>
      <c r="V58" s="452"/>
      <c r="W58" s="452"/>
      <c r="X58" s="452"/>
      <c r="Y58" s="452"/>
      <c r="Z58" s="452"/>
      <c r="AA58" s="452"/>
      <c r="AB58" s="452"/>
      <c r="AC58" s="452"/>
      <c r="AD58" s="452"/>
      <c r="AE58" s="452"/>
      <c r="AF58" s="452"/>
      <c r="AG58" s="452"/>
      <c r="AH58" s="452"/>
      <c r="AI58" s="452"/>
      <c r="AJ58" s="452"/>
      <c r="AK58" s="452"/>
      <c r="AM58" s="459" t="s">
        <v>34</v>
      </c>
      <c r="AN58" s="459">
        <f>COUNTIF(AN$8:AN$57,"A+")</f>
        <v>0</v>
      </c>
      <c r="AO58" s="456"/>
      <c r="AP58" s="423"/>
      <c r="AQ58" s="457"/>
      <c r="AR58" s="423"/>
      <c r="AS58" s="458"/>
      <c r="AT58" s="444"/>
      <c r="AU58" s="458"/>
      <c r="AV58" s="444"/>
      <c r="AW58" s="458"/>
      <c r="AX58" s="444"/>
      <c r="AY58" s="458"/>
      <c r="AZ58" s="444"/>
      <c r="BA58" s="458"/>
      <c r="BB58" s="444"/>
      <c r="BC58" s="458"/>
      <c r="BD58" s="423"/>
      <c r="BE58" s="423"/>
      <c r="BF58" s="459" t="s">
        <v>34</v>
      </c>
      <c r="BG58" s="459">
        <f>COUNTIF(BG$8:BG$57,"A+")</f>
        <v>0</v>
      </c>
      <c r="BH58" s="387"/>
      <c r="BI58" s="457"/>
      <c r="BJ58" s="423"/>
      <c r="BK58" s="458"/>
      <c r="BL58" s="444"/>
      <c r="BM58" s="458"/>
      <c r="BN58" s="444"/>
      <c r="BO58" s="458"/>
      <c r="BP58" s="444"/>
      <c r="BQ58" s="458"/>
      <c r="BR58" s="444"/>
      <c r="BS58" s="458"/>
      <c r="BT58" s="444"/>
      <c r="BU58" s="458"/>
      <c r="BV58" s="423"/>
      <c r="BW58" s="423"/>
      <c r="BX58" s="459" t="s">
        <v>34</v>
      </c>
      <c r="BY58" s="459">
        <f>COUNTIF(BY$8:BY$57,"A+")</f>
        <v>0</v>
      </c>
      <c r="BZ58" s="423"/>
      <c r="CA58" s="423"/>
      <c r="CB58" s="457"/>
      <c r="CC58" s="423"/>
      <c r="CD58" s="460"/>
      <c r="CE58" s="460"/>
      <c r="CF58" s="460"/>
      <c r="CG58" s="458"/>
      <c r="CH58" s="458"/>
      <c r="CI58" s="458"/>
      <c r="CJ58" s="458"/>
      <c r="CK58" s="458"/>
      <c r="CL58" s="458"/>
      <c r="CM58" s="458"/>
      <c r="CN58" s="458"/>
      <c r="CO58" s="458"/>
      <c r="CP58" s="458"/>
      <c r="CQ58" s="458"/>
      <c r="CR58" s="458"/>
      <c r="CS58" s="458"/>
      <c r="CT58" s="423"/>
      <c r="CU58" s="459" t="s">
        <v>34</v>
      </c>
      <c r="CV58" s="459">
        <f>COUNTIF(CV$8:CV$57,"A+")</f>
        <v>0</v>
      </c>
      <c r="CW58" s="423"/>
      <c r="CX58" s="423"/>
      <c r="CY58" s="457"/>
      <c r="CZ58" s="423"/>
      <c r="DA58" s="441"/>
      <c r="DB58" s="441"/>
      <c r="DC58" s="441"/>
      <c r="DD58" s="441"/>
      <c r="DE58" s="458"/>
      <c r="DF58" s="440"/>
      <c r="DG58" s="458"/>
      <c r="DH58" s="440"/>
      <c r="DI58" s="458"/>
      <c r="DJ58" s="440"/>
      <c r="DK58" s="458"/>
      <c r="DL58" s="441"/>
      <c r="DM58" s="441"/>
      <c r="DN58" s="461" t="s">
        <v>34</v>
      </c>
      <c r="DO58" s="462">
        <f>COUNTIF(DO$8:DO$57,"A+")</f>
        <v>0</v>
      </c>
      <c r="DP58" s="463"/>
      <c r="DQ58" s="457"/>
      <c r="DR58" s="423"/>
      <c r="DS58" s="423"/>
      <c r="DT58" s="423"/>
      <c r="DU58" s="423"/>
      <c r="DV58" s="457"/>
      <c r="DX58" s="464" t="s">
        <v>34</v>
      </c>
      <c r="DY58" s="464">
        <f>COUNTIF(DY$8:DY$57,"A+")</f>
        <v>0</v>
      </c>
    </row>
    <row r="59" spans="1:140">
      <c r="H59" s="452"/>
      <c r="I59" s="143"/>
      <c r="J59" s="452"/>
      <c r="K59" s="143"/>
      <c r="L59" s="452"/>
      <c r="M59" s="143"/>
      <c r="N59" s="452"/>
      <c r="Q59" s="459" t="s">
        <v>32</v>
      </c>
      <c r="R59" s="459">
        <f>COUNTIF(R$8:R$57,"A")</f>
        <v>0</v>
      </c>
      <c r="S59" s="454"/>
      <c r="T59" s="455"/>
      <c r="V59" s="452"/>
      <c r="W59" s="452"/>
      <c r="X59" s="452"/>
      <c r="Y59" s="452"/>
      <c r="Z59" s="452"/>
      <c r="AA59" s="452"/>
      <c r="AB59" s="452"/>
      <c r="AC59" s="452"/>
      <c r="AD59" s="452"/>
      <c r="AE59" s="452"/>
      <c r="AF59" s="452"/>
      <c r="AG59" s="452"/>
      <c r="AH59" s="452"/>
      <c r="AI59" s="452"/>
      <c r="AJ59" s="452"/>
      <c r="AK59" s="452"/>
      <c r="AM59" s="459" t="s">
        <v>32</v>
      </c>
      <c r="AN59" s="459">
        <f>COUNTIF(AN$8:AN$57,"A")</f>
        <v>1</v>
      </c>
      <c r="AO59" s="456"/>
      <c r="AP59" s="423"/>
      <c r="AQ59" s="457"/>
      <c r="AR59" s="423"/>
      <c r="AS59" s="458"/>
      <c r="AT59" s="444"/>
      <c r="AU59" s="458"/>
      <c r="AV59" s="444"/>
      <c r="AW59" s="458"/>
      <c r="AX59" s="444"/>
      <c r="AY59" s="458"/>
      <c r="AZ59" s="444"/>
      <c r="BA59" s="458"/>
      <c r="BB59" s="444"/>
      <c r="BC59" s="458"/>
      <c r="BD59" s="423"/>
      <c r="BE59" s="423"/>
      <c r="BF59" s="459" t="s">
        <v>32</v>
      </c>
      <c r="BG59" s="459">
        <f>COUNTIF(BG$8:BG$57,"A")</f>
        <v>0</v>
      </c>
      <c r="BH59" s="387"/>
      <c r="BI59" s="457"/>
      <c r="BJ59" s="423"/>
      <c r="BK59" s="458"/>
      <c r="BL59" s="444"/>
      <c r="BM59" s="458"/>
      <c r="BN59" s="444"/>
      <c r="BO59" s="458"/>
      <c r="BP59" s="444"/>
      <c r="BQ59" s="458"/>
      <c r="BR59" s="444"/>
      <c r="BS59" s="458"/>
      <c r="BT59" s="444"/>
      <c r="BU59" s="458"/>
      <c r="BV59" s="423"/>
      <c r="BW59" s="423"/>
      <c r="BX59" s="459" t="s">
        <v>32</v>
      </c>
      <c r="BY59" s="459">
        <f>COUNTIF(BY$8:BY$57,"A")</f>
        <v>0</v>
      </c>
      <c r="BZ59" s="423"/>
      <c r="CA59" s="423"/>
      <c r="CB59" s="457"/>
      <c r="CC59" s="423"/>
      <c r="CD59" s="460"/>
      <c r="CE59" s="460"/>
      <c r="CF59" s="460"/>
      <c r="CG59" s="458"/>
      <c r="CH59" s="458"/>
      <c r="CI59" s="458"/>
      <c r="CJ59" s="458"/>
      <c r="CK59" s="458"/>
      <c r="CL59" s="458"/>
      <c r="CM59" s="458"/>
      <c r="CN59" s="458"/>
      <c r="CO59" s="458"/>
      <c r="CP59" s="458"/>
      <c r="CQ59" s="458"/>
      <c r="CR59" s="458"/>
      <c r="CS59" s="458"/>
      <c r="CT59" s="423"/>
      <c r="CU59" s="459" t="s">
        <v>32</v>
      </c>
      <c r="CV59" s="459">
        <f>COUNTIF(CV$8:CV$57,"A")</f>
        <v>1</v>
      </c>
      <c r="CW59" s="423"/>
      <c r="CX59" s="423"/>
      <c r="CY59" s="457"/>
      <c r="CZ59" s="423"/>
      <c r="DA59" s="423"/>
      <c r="DB59" s="423"/>
      <c r="DC59" s="423"/>
      <c r="DD59" s="423"/>
      <c r="DE59" s="458"/>
      <c r="DF59" s="444"/>
      <c r="DG59" s="458"/>
      <c r="DH59" s="444"/>
      <c r="DI59" s="458"/>
      <c r="DJ59" s="444"/>
      <c r="DK59" s="458"/>
      <c r="DL59" s="423"/>
      <c r="DM59" s="423"/>
      <c r="DN59" s="461" t="s">
        <v>32</v>
      </c>
      <c r="DO59" s="462">
        <f>COUNTIF(DO$8:DO$57,"A")</f>
        <v>0</v>
      </c>
      <c r="DP59" s="463"/>
      <c r="DQ59" s="457"/>
      <c r="DR59" s="423"/>
      <c r="DS59" s="423"/>
      <c r="DT59" s="423"/>
      <c r="DU59" s="423"/>
      <c r="DV59" s="457"/>
      <c r="DX59" s="438" t="s">
        <v>32</v>
      </c>
      <c r="DY59" s="438">
        <f>COUNTIF(DY$8:DY$57,"A")</f>
        <v>0</v>
      </c>
    </row>
    <row r="60" spans="1:140">
      <c r="H60" s="452"/>
      <c r="I60" s="143"/>
      <c r="J60" s="452"/>
      <c r="K60" s="143"/>
      <c r="L60" s="452"/>
      <c r="M60" s="143"/>
      <c r="N60" s="452"/>
      <c r="Q60" s="459" t="s">
        <v>31</v>
      </c>
      <c r="R60" s="459">
        <f>COUNTIF(R$8:R$57,"B")</f>
        <v>1</v>
      </c>
      <c r="S60" s="454"/>
      <c r="T60" s="455"/>
      <c r="V60" s="452"/>
      <c r="W60" s="452"/>
      <c r="X60" s="452"/>
      <c r="Y60" s="452"/>
      <c r="Z60" s="452"/>
      <c r="AA60" s="452"/>
      <c r="AB60" s="452"/>
      <c r="AC60" s="452"/>
      <c r="AD60" s="452"/>
      <c r="AE60" s="452"/>
      <c r="AF60" s="452"/>
      <c r="AG60" s="452"/>
      <c r="AH60" s="452"/>
      <c r="AI60" s="452"/>
      <c r="AJ60" s="452"/>
      <c r="AK60" s="452"/>
      <c r="AM60" s="459" t="s">
        <v>31</v>
      </c>
      <c r="AN60" s="459">
        <f>COUNTIF(AN$8:AN$57,"B")</f>
        <v>0</v>
      </c>
      <c r="AO60" s="456"/>
      <c r="AP60" s="423"/>
      <c r="AQ60" s="457"/>
      <c r="AR60" s="423"/>
      <c r="AS60" s="458"/>
      <c r="AT60" s="444"/>
      <c r="AU60" s="458"/>
      <c r="AV60" s="444"/>
      <c r="AW60" s="458"/>
      <c r="AX60" s="444"/>
      <c r="AY60" s="458"/>
      <c r="AZ60" s="444"/>
      <c r="BA60" s="458"/>
      <c r="BB60" s="444"/>
      <c r="BC60" s="458"/>
      <c r="BD60" s="423"/>
      <c r="BE60" s="423"/>
      <c r="BF60" s="459" t="s">
        <v>31</v>
      </c>
      <c r="BG60" s="459">
        <f>COUNTIF(BG$8:BG$57,"B")</f>
        <v>1</v>
      </c>
      <c r="BH60" s="387"/>
      <c r="BI60" s="457"/>
      <c r="BJ60" s="423"/>
      <c r="BK60" s="458"/>
      <c r="BL60" s="444"/>
      <c r="BM60" s="458"/>
      <c r="BN60" s="444"/>
      <c r="BO60" s="458"/>
      <c r="BP60" s="444"/>
      <c r="BQ60" s="458"/>
      <c r="BR60" s="444"/>
      <c r="BS60" s="458"/>
      <c r="BT60" s="444"/>
      <c r="BU60" s="458"/>
      <c r="BV60" s="423"/>
      <c r="BW60" s="423"/>
      <c r="BX60" s="459" t="s">
        <v>31</v>
      </c>
      <c r="BY60" s="459">
        <f>COUNTIF(BY$8:BY$57,"B")</f>
        <v>1</v>
      </c>
      <c r="BZ60" s="423"/>
      <c r="CA60" s="423"/>
      <c r="CB60" s="457"/>
      <c r="CC60" s="423"/>
      <c r="CD60" s="460"/>
      <c r="CE60" s="460"/>
      <c r="CF60" s="460"/>
      <c r="CG60" s="458"/>
      <c r="CH60" s="458"/>
      <c r="CI60" s="458"/>
      <c r="CJ60" s="458"/>
      <c r="CK60" s="458"/>
      <c r="CL60" s="458"/>
      <c r="CM60" s="458"/>
      <c r="CN60" s="458"/>
      <c r="CO60" s="458"/>
      <c r="CP60" s="458"/>
      <c r="CQ60" s="458"/>
      <c r="CR60" s="458"/>
      <c r="CS60" s="458"/>
      <c r="CT60" s="423"/>
      <c r="CU60" s="459" t="s">
        <v>31</v>
      </c>
      <c r="CV60" s="459">
        <f>COUNTIF(CV$8:CV$57,"B")</f>
        <v>0</v>
      </c>
      <c r="CW60" s="423"/>
      <c r="CX60" s="423"/>
      <c r="CY60" s="457"/>
      <c r="CZ60" s="423"/>
      <c r="DA60" s="423"/>
      <c r="DB60" s="423"/>
      <c r="DC60" s="423"/>
      <c r="DD60" s="423"/>
      <c r="DE60" s="458"/>
      <c r="DF60" s="444"/>
      <c r="DG60" s="458"/>
      <c r="DH60" s="444"/>
      <c r="DI60" s="458"/>
      <c r="DJ60" s="444"/>
      <c r="DK60" s="458"/>
      <c r="DL60" s="423"/>
      <c r="DM60" s="423"/>
      <c r="DN60" s="461" t="s">
        <v>31</v>
      </c>
      <c r="DO60" s="462">
        <f>COUNTIF(DO$8:DO$57,"B")</f>
        <v>1</v>
      </c>
      <c r="DP60" s="463"/>
      <c r="DQ60" s="457"/>
      <c r="DR60" s="423"/>
      <c r="DS60" s="423"/>
      <c r="DT60" s="423"/>
      <c r="DU60" s="423"/>
      <c r="DV60" s="457"/>
      <c r="DX60" s="438" t="s">
        <v>31</v>
      </c>
      <c r="DY60" s="438">
        <f>COUNTIF(DY$8:DY$57,"B")</f>
        <v>1</v>
      </c>
    </row>
    <row r="61" spans="1:140">
      <c r="H61" s="452"/>
      <c r="I61" s="143"/>
      <c r="J61" s="452"/>
      <c r="K61" s="143"/>
      <c r="L61" s="452"/>
      <c r="M61" s="143"/>
      <c r="N61" s="452"/>
      <c r="Q61" s="459" t="s">
        <v>30</v>
      </c>
      <c r="R61" s="459">
        <f>COUNTIF(R$8:R$57,"C")</f>
        <v>0</v>
      </c>
      <c r="S61" s="454"/>
      <c r="T61" s="455"/>
      <c r="V61" s="452"/>
      <c r="W61" s="452"/>
      <c r="X61" s="452"/>
      <c r="Y61" s="452"/>
      <c r="Z61" s="452"/>
      <c r="AA61" s="452"/>
      <c r="AB61" s="452"/>
      <c r="AC61" s="452"/>
      <c r="AD61" s="452"/>
      <c r="AE61" s="452"/>
      <c r="AF61" s="452"/>
      <c r="AG61" s="452"/>
      <c r="AH61" s="452"/>
      <c r="AI61" s="452"/>
      <c r="AJ61" s="452"/>
      <c r="AK61" s="452"/>
      <c r="AM61" s="459" t="s">
        <v>30</v>
      </c>
      <c r="AN61" s="459">
        <f>COUNTIF(AN$8:AN$57,"C")</f>
        <v>0</v>
      </c>
      <c r="AO61" s="456"/>
      <c r="AP61" s="423"/>
      <c r="AQ61" s="457"/>
      <c r="AR61" s="423"/>
      <c r="AS61" s="458"/>
      <c r="AT61" s="444"/>
      <c r="AU61" s="458"/>
      <c r="AV61" s="444"/>
      <c r="AW61" s="458"/>
      <c r="AX61" s="444"/>
      <c r="AY61" s="458"/>
      <c r="AZ61" s="444"/>
      <c r="BA61" s="458"/>
      <c r="BB61" s="444"/>
      <c r="BC61" s="458"/>
      <c r="BD61" s="423"/>
      <c r="BE61" s="423"/>
      <c r="BF61" s="459" t="s">
        <v>30</v>
      </c>
      <c r="BG61" s="459">
        <f>COUNTIF(BG$8:BG$57,"C")</f>
        <v>0</v>
      </c>
      <c r="BH61" s="387"/>
      <c r="BI61" s="457"/>
      <c r="BJ61" s="423"/>
      <c r="BK61" s="458"/>
      <c r="BL61" s="444"/>
      <c r="BM61" s="458"/>
      <c r="BN61" s="444"/>
      <c r="BO61" s="458"/>
      <c r="BP61" s="444"/>
      <c r="BQ61" s="458"/>
      <c r="BR61" s="444"/>
      <c r="BS61" s="458"/>
      <c r="BT61" s="444"/>
      <c r="BU61" s="458"/>
      <c r="BV61" s="423"/>
      <c r="BW61" s="423"/>
      <c r="BX61" s="459" t="s">
        <v>30</v>
      </c>
      <c r="BY61" s="459">
        <f>COUNTIF(BY$8:BY$57,"C")</f>
        <v>0</v>
      </c>
      <c r="BZ61" s="423"/>
      <c r="CA61" s="423"/>
      <c r="CB61" s="457"/>
      <c r="CC61" s="423"/>
      <c r="CD61" s="460"/>
      <c r="CE61" s="460"/>
      <c r="CF61" s="460"/>
      <c r="CG61" s="458"/>
      <c r="CH61" s="458"/>
      <c r="CI61" s="458"/>
      <c r="CJ61" s="458"/>
      <c r="CK61" s="458"/>
      <c r="CL61" s="458"/>
      <c r="CM61" s="458"/>
      <c r="CN61" s="458"/>
      <c r="CO61" s="458"/>
      <c r="CP61" s="458"/>
      <c r="CQ61" s="458"/>
      <c r="CR61" s="458"/>
      <c r="CS61" s="458"/>
      <c r="CT61" s="423"/>
      <c r="CU61" s="459" t="s">
        <v>30</v>
      </c>
      <c r="CV61" s="459">
        <f>COUNTIF(CV$8:CV$57,"C")</f>
        <v>0</v>
      </c>
      <c r="CW61" s="423"/>
      <c r="CX61" s="423"/>
      <c r="CY61" s="457"/>
      <c r="CZ61" s="423"/>
      <c r="DA61" s="423"/>
      <c r="DB61" s="423"/>
      <c r="DC61" s="423"/>
      <c r="DD61" s="423"/>
      <c r="DE61" s="458"/>
      <c r="DF61" s="444"/>
      <c r="DG61" s="458"/>
      <c r="DH61" s="444"/>
      <c r="DI61" s="458"/>
      <c r="DJ61" s="444"/>
      <c r="DK61" s="458"/>
      <c r="DL61" s="423"/>
      <c r="DM61" s="423"/>
      <c r="DN61" s="461" t="s">
        <v>30</v>
      </c>
      <c r="DO61" s="462">
        <f>COUNTIF(DO$8:DO$57,"C")</f>
        <v>0</v>
      </c>
      <c r="DP61" s="463"/>
      <c r="DQ61" s="457"/>
      <c r="DR61" s="423"/>
      <c r="DS61" s="423"/>
      <c r="DT61" s="423"/>
      <c r="DU61" s="423"/>
      <c r="DV61" s="457"/>
      <c r="DX61" s="438" t="s">
        <v>30</v>
      </c>
      <c r="DY61" s="438">
        <f>COUNTIF(DY$8:DY$57,"C")</f>
        <v>0</v>
      </c>
    </row>
    <row r="62" spans="1:140">
      <c r="H62" s="452"/>
      <c r="I62" s="143"/>
      <c r="J62" s="452"/>
      <c r="K62" s="143"/>
      <c r="L62" s="452"/>
      <c r="M62" s="143"/>
      <c r="N62" s="452"/>
      <c r="Q62" s="459" t="s">
        <v>29</v>
      </c>
      <c r="R62" s="459">
        <f>COUNTIF(R$8:R$57,"D")</f>
        <v>0</v>
      </c>
      <c r="S62" s="454"/>
      <c r="T62" s="455"/>
      <c r="V62" s="452"/>
      <c r="W62" s="452"/>
      <c r="X62" s="452"/>
      <c r="Y62" s="452"/>
      <c r="Z62" s="452"/>
      <c r="AA62" s="452"/>
      <c r="AB62" s="452"/>
      <c r="AC62" s="452"/>
      <c r="AD62" s="452"/>
      <c r="AE62" s="452"/>
      <c r="AF62" s="452"/>
      <c r="AG62" s="452"/>
      <c r="AH62" s="452"/>
      <c r="AI62" s="452"/>
      <c r="AJ62" s="452"/>
      <c r="AK62" s="452"/>
      <c r="AM62" s="459" t="s">
        <v>29</v>
      </c>
      <c r="AN62" s="459">
        <f>COUNTIF(AN$8:AN$57,"D")</f>
        <v>0</v>
      </c>
      <c r="AO62" s="456"/>
      <c r="AP62" s="423"/>
      <c r="AQ62" s="457"/>
      <c r="AR62" s="423"/>
      <c r="AS62" s="458"/>
      <c r="AT62" s="444"/>
      <c r="AU62" s="458"/>
      <c r="AV62" s="444"/>
      <c r="AW62" s="458"/>
      <c r="AX62" s="444"/>
      <c r="AY62" s="458"/>
      <c r="AZ62" s="444"/>
      <c r="BA62" s="458"/>
      <c r="BB62" s="444"/>
      <c r="BC62" s="458"/>
      <c r="BD62" s="423"/>
      <c r="BE62" s="423"/>
      <c r="BF62" s="459" t="s">
        <v>29</v>
      </c>
      <c r="BG62" s="459">
        <f>COUNTIF(BG$8:BG$57,"D")</f>
        <v>0</v>
      </c>
      <c r="BH62" s="387"/>
      <c r="BI62" s="457"/>
      <c r="BJ62" s="423"/>
      <c r="BK62" s="458"/>
      <c r="BL62" s="444"/>
      <c r="BM62" s="458"/>
      <c r="BN62" s="444"/>
      <c r="BO62" s="458"/>
      <c r="BP62" s="444"/>
      <c r="BQ62" s="458"/>
      <c r="BR62" s="444"/>
      <c r="BS62" s="458"/>
      <c r="BT62" s="444"/>
      <c r="BU62" s="458"/>
      <c r="BV62" s="423"/>
      <c r="BW62" s="423"/>
      <c r="BX62" s="459" t="s">
        <v>29</v>
      </c>
      <c r="BY62" s="459">
        <f>COUNTIF(BY$8:BY$57,"D")</f>
        <v>0</v>
      </c>
      <c r="BZ62" s="423"/>
      <c r="CA62" s="423"/>
      <c r="CB62" s="457"/>
      <c r="CC62" s="423"/>
      <c r="CD62" s="460"/>
      <c r="CE62" s="460"/>
      <c r="CF62" s="460"/>
      <c r="CG62" s="458"/>
      <c r="CH62" s="458"/>
      <c r="CI62" s="458"/>
      <c r="CJ62" s="458"/>
      <c r="CK62" s="458"/>
      <c r="CL62" s="458"/>
      <c r="CM62" s="458"/>
      <c r="CN62" s="458"/>
      <c r="CO62" s="458"/>
      <c r="CP62" s="458"/>
      <c r="CQ62" s="458"/>
      <c r="CR62" s="458"/>
      <c r="CS62" s="458"/>
      <c r="CT62" s="423"/>
      <c r="CU62" s="459" t="s">
        <v>29</v>
      </c>
      <c r="CV62" s="459">
        <f>COUNTIF(CV$8:CV$57,"D")</f>
        <v>0</v>
      </c>
      <c r="CW62" s="423"/>
      <c r="CX62" s="423"/>
      <c r="CY62" s="457"/>
      <c r="CZ62" s="423"/>
      <c r="DA62" s="423"/>
      <c r="DB62" s="423"/>
      <c r="DC62" s="423"/>
      <c r="DD62" s="423"/>
      <c r="DE62" s="458"/>
      <c r="DF62" s="444"/>
      <c r="DG62" s="458"/>
      <c r="DH62" s="444"/>
      <c r="DI62" s="458"/>
      <c r="DJ62" s="444"/>
      <c r="DK62" s="458"/>
      <c r="DL62" s="423"/>
      <c r="DM62" s="423"/>
      <c r="DN62" s="461" t="s">
        <v>29</v>
      </c>
      <c r="DO62" s="462">
        <f>COUNTIF(DO$8:DO$57,"D")</f>
        <v>0</v>
      </c>
      <c r="DP62" s="463"/>
      <c r="DQ62" s="457"/>
      <c r="DR62" s="423"/>
      <c r="DS62" s="423"/>
      <c r="DT62" s="423"/>
      <c r="DU62" s="423"/>
      <c r="DV62" s="457"/>
      <c r="DX62" s="438" t="s">
        <v>29</v>
      </c>
      <c r="DY62" s="438">
        <f>COUNTIF(DY$8:DY$57,"D")</f>
        <v>0</v>
      </c>
    </row>
    <row r="63" spans="1:140">
      <c r="A63" s="852" t="s">
        <v>374</v>
      </c>
      <c r="B63" s="853"/>
      <c r="C63" s="853"/>
      <c r="D63" s="853"/>
      <c r="E63" s="853"/>
      <c r="F63" s="853"/>
      <c r="G63" s="853"/>
      <c r="H63" s="853"/>
      <c r="I63" s="853"/>
      <c r="J63" s="853"/>
      <c r="K63" s="853"/>
      <c r="L63" s="853"/>
      <c r="M63" s="853"/>
      <c r="N63" s="853"/>
      <c r="O63" s="853"/>
      <c r="P63" s="853"/>
      <c r="Q63" s="853"/>
      <c r="R63" s="853"/>
      <c r="S63" s="854"/>
      <c r="T63" s="852" t="s">
        <v>374</v>
      </c>
      <c r="U63" s="853"/>
      <c r="V63" s="853"/>
      <c r="W63" s="853"/>
      <c r="X63" s="853"/>
      <c r="Y63" s="853"/>
      <c r="Z63" s="853"/>
      <c r="AA63" s="853"/>
      <c r="AB63" s="853"/>
      <c r="AC63" s="853"/>
      <c r="AD63" s="853"/>
      <c r="AE63" s="853"/>
      <c r="AF63" s="853"/>
      <c r="AG63" s="853"/>
      <c r="AH63" s="853"/>
      <c r="AI63" s="853"/>
      <c r="AJ63" s="853"/>
      <c r="AK63" s="853"/>
      <c r="AL63" s="854"/>
      <c r="AP63" s="852" t="s">
        <v>374</v>
      </c>
      <c r="AQ63" s="853"/>
      <c r="AR63" s="853"/>
      <c r="AS63" s="853"/>
      <c r="AT63" s="853"/>
      <c r="AU63" s="853"/>
      <c r="AV63" s="853"/>
      <c r="AW63" s="853"/>
      <c r="AX63" s="853"/>
      <c r="AY63" s="853"/>
      <c r="AZ63" s="853"/>
      <c r="BA63" s="853"/>
      <c r="BB63" s="853"/>
      <c r="BC63" s="853"/>
      <c r="BD63" s="853"/>
      <c r="BE63" s="853"/>
      <c r="BF63" s="853"/>
      <c r="BG63" s="853"/>
      <c r="BH63" s="854"/>
      <c r="BI63" s="852" t="s">
        <v>374</v>
      </c>
      <c r="BJ63" s="853"/>
      <c r="BK63" s="853"/>
      <c r="BL63" s="853"/>
      <c r="BM63" s="853"/>
      <c r="BN63" s="853"/>
      <c r="BO63" s="853"/>
      <c r="BP63" s="853"/>
      <c r="BQ63" s="853"/>
      <c r="BR63" s="853"/>
      <c r="BS63" s="853"/>
      <c r="BT63" s="853"/>
      <c r="BU63" s="853"/>
      <c r="BV63" s="853"/>
      <c r="BW63" s="853"/>
      <c r="BX63" s="853"/>
      <c r="BY63" s="853"/>
      <c r="BZ63" s="853"/>
      <c r="CA63" s="854"/>
      <c r="CB63" s="852" t="s">
        <v>374</v>
      </c>
      <c r="CC63" s="853"/>
      <c r="CD63" s="853"/>
      <c r="CE63" s="853"/>
      <c r="CF63" s="853"/>
      <c r="CG63" s="853"/>
      <c r="CH63" s="853"/>
      <c r="CI63" s="853"/>
      <c r="CJ63" s="853"/>
      <c r="CK63" s="853"/>
      <c r="CL63" s="853"/>
      <c r="CM63" s="853"/>
      <c r="CN63" s="853"/>
      <c r="CO63" s="853"/>
      <c r="CP63" s="853"/>
      <c r="CQ63" s="853"/>
      <c r="CR63" s="853"/>
      <c r="CS63" s="853"/>
      <c r="CT63" s="854"/>
      <c r="CU63" s="423"/>
      <c r="CV63" s="423"/>
      <c r="CW63" s="423"/>
      <c r="CX63" s="423"/>
      <c r="CY63" s="852" t="s">
        <v>374</v>
      </c>
      <c r="CZ63" s="853"/>
      <c r="DA63" s="853"/>
      <c r="DB63" s="853"/>
      <c r="DC63" s="853"/>
      <c r="DD63" s="853"/>
      <c r="DE63" s="853"/>
      <c r="DF63" s="853"/>
      <c r="DG63" s="853"/>
      <c r="DH63" s="853"/>
      <c r="DI63" s="853"/>
      <c r="DJ63" s="853"/>
      <c r="DK63" s="853"/>
      <c r="DL63" s="853"/>
      <c r="DM63" s="853"/>
      <c r="DN63" s="853"/>
      <c r="DO63" s="853"/>
      <c r="DP63" s="853"/>
      <c r="DQ63" s="854"/>
      <c r="DR63" s="852" t="s">
        <v>415</v>
      </c>
      <c r="DS63" s="853"/>
      <c r="DT63" s="853"/>
      <c r="DU63" s="853"/>
      <c r="DV63" s="853"/>
      <c r="DW63" s="853"/>
      <c r="DX63" s="853"/>
      <c r="DY63" s="854"/>
      <c r="DZ63" s="328"/>
      <c r="EA63" s="328"/>
      <c r="EB63" s="328"/>
      <c r="EC63" s="328"/>
      <c r="ED63" s="328"/>
      <c r="EE63" s="328"/>
      <c r="EF63" s="328"/>
      <c r="EG63" s="328"/>
      <c r="EH63" s="328"/>
      <c r="EI63" s="328"/>
      <c r="EJ63" s="544"/>
    </row>
    <row r="64" spans="1:140">
      <c r="AP64" s="423"/>
      <c r="AQ64" s="457"/>
      <c r="AR64" s="423"/>
      <c r="AS64" s="423"/>
      <c r="AT64" s="423"/>
      <c r="AU64" s="423"/>
      <c r="AV64" s="423"/>
      <c r="AW64" s="423"/>
      <c r="AX64" s="423"/>
      <c r="AY64" s="423"/>
      <c r="AZ64" s="423"/>
      <c r="BA64" s="423"/>
      <c r="BB64" s="423"/>
      <c r="BC64" s="423"/>
      <c r="BD64" s="423"/>
      <c r="BE64" s="423"/>
      <c r="BF64" s="423"/>
      <c r="BG64" s="423"/>
      <c r="BH64" s="423"/>
      <c r="BI64" s="457"/>
      <c r="BJ64" s="423"/>
      <c r="BK64" s="423"/>
      <c r="BL64" s="423"/>
      <c r="BM64" s="423"/>
      <c r="BN64" s="423"/>
      <c r="BO64" s="423"/>
      <c r="BP64" s="423"/>
      <c r="BQ64" s="423"/>
      <c r="BR64" s="423"/>
      <c r="BS64" s="423"/>
      <c r="BT64" s="423"/>
      <c r="BU64" s="423"/>
      <c r="BV64" s="423"/>
      <c r="BW64" s="423"/>
      <c r="BX64" s="423"/>
      <c r="BY64" s="423"/>
      <c r="BZ64" s="423"/>
      <c r="CA64" s="423"/>
      <c r="CB64" s="457"/>
      <c r="CC64" s="423"/>
      <c r="CD64" s="423"/>
      <c r="CE64" s="423"/>
      <c r="CF64" s="423"/>
      <c r="CG64" s="423"/>
      <c r="CH64" s="423"/>
      <c r="CI64" s="423"/>
      <c r="CJ64" s="423"/>
      <c r="CK64" s="423"/>
      <c r="CL64" s="423"/>
      <c r="CM64" s="423"/>
      <c r="CN64" s="423"/>
      <c r="CO64" s="423"/>
      <c r="CP64" s="423"/>
      <c r="CQ64" s="423"/>
      <c r="CR64" s="423"/>
      <c r="CS64" s="423"/>
      <c r="CT64" s="423"/>
      <c r="CU64" s="423"/>
      <c r="CV64" s="423"/>
      <c r="CW64" s="423"/>
      <c r="CX64" s="423"/>
      <c r="CY64" s="457"/>
      <c r="CZ64" s="423"/>
      <c r="DA64" s="423"/>
      <c r="DB64" s="423"/>
      <c r="DC64" s="423"/>
      <c r="DD64" s="423"/>
      <c r="DE64" s="423"/>
      <c r="DF64" s="423"/>
      <c r="DG64" s="423"/>
      <c r="DH64" s="423"/>
      <c r="DI64" s="423"/>
      <c r="DJ64" s="423"/>
      <c r="DK64" s="423"/>
      <c r="DL64" s="423"/>
      <c r="DM64" s="423"/>
      <c r="DN64" s="423"/>
      <c r="DO64" s="423"/>
      <c r="DP64" s="423"/>
      <c r="DQ64" s="457"/>
      <c r="DR64" s="423"/>
      <c r="DS64" s="423"/>
      <c r="DT64" s="423"/>
      <c r="DU64" s="423"/>
      <c r="DV64" s="457"/>
      <c r="DW64" s="457"/>
      <c r="DX64" s="423"/>
      <c r="DY64" s="423"/>
    </row>
    <row r="65" spans="1:135" ht="330">
      <c r="A65" s="800" t="s">
        <v>374</v>
      </c>
      <c r="B65" s="801"/>
      <c r="C65" s="801"/>
      <c r="D65" s="801"/>
      <c r="E65" s="801"/>
      <c r="F65" s="801"/>
      <c r="G65" s="801"/>
      <c r="H65" s="801"/>
      <c r="I65" s="801"/>
      <c r="J65" s="801"/>
      <c r="K65" s="801"/>
      <c r="L65" s="801"/>
      <c r="M65" s="801"/>
      <c r="N65" s="801"/>
      <c r="O65" s="801"/>
      <c r="P65" s="801"/>
      <c r="Q65" s="801"/>
      <c r="R65" s="801"/>
      <c r="S65" s="802"/>
      <c r="T65" s="800" t="s">
        <v>374</v>
      </c>
      <c r="U65" s="801"/>
      <c r="V65" s="801"/>
      <c r="W65" s="801"/>
      <c r="X65" s="801"/>
      <c r="Y65" s="801"/>
      <c r="Z65" s="801"/>
      <c r="AA65" s="801"/>
      <c r="AB65" s="801"/>
      <c r="AC65" s="801"/>
      <c r="AD65" s="801"/>
      <c r="AE65" s="801"/>
      <c r="AF65" s="801"/>
      <c r="AG65" s="801"/>
      <c r="AH65" s="801"/>
      <c r="AI65" s="801"/>
      <c r="AJ65" s="801"/>
      <c r="AK65" s="801"/>
      <c r="AL65" s="801"/>
      <c r="AM65" s="801"/>
      <c r="AN65" s="801"/>
      <c r="AO65" s="802"/>
      <c r="AP65" s="800" t="s">
        <v>374</v>
      </c>
      <c r="AQ65" s="801"/>
      <c r="AR65" s="801"/>
      <c r="AS65" s="801"/>
      <c r="AT65" s="801"/>
      <c r="AU65" s="801"/>
      <c r="AV65" s="801"/>
      <c r="AW65" s="801"/>
      <c r="AX65" s="801"/>
      <c r="AY65" s="801"/>
      <c r="AZ65" s="801"/>
      <c r="BA65" s="801"/>
      <c r="BB65" s="801"/>
      <c r="BC65" s="801"/>
      <c r="BD65" s="801"/>
      <c r="BE65" s="801"/>
      <c r="BF65" s="801"/>
      <c r="BG65" s="801"/>
      <c r="BH65" s="466"/>
      <c r="BI65" s="467" t="s">
        <v>374</v>
      </c>
      <c r="BJ65" s="468"/>
      <c r="BK65" s="468"/>
      <c r="BL65" s="468"/>
      <c r="BM65" s="468"/>
      <c r="BN65" s="468"/>
      <c r="BO65" s="468"/>
      <c r="BP65" s="468"/>
      <c r="BQ65" s="468"/>
      <c r="BR65" s="468"/>
      <c r="BS65" s="468"/>
      <c r="BT65" s="468"/>
      <c r="BU65" s="468"/>
      <c r="BV65" s="468"/>
      <c r="BW65" s="468"/>
      <c r="BX65" s="468"/>
      <c r="BY65" s="468"/>
      <c r="BZ65" s="468"/>
      <c r="CA65" s="469"/>
      <c r="CB65" s="800" t="s">
        <v>374</v>
      </c>
      <c r="CC65" s="801"/>
      <c r="CD65" s="801"/>
      <c r="CE65" s="801"/>
      <c r="CF65" s="801"/>
      <c r="CG65" s="801"/>
      <c r="CH65" s="801"/>
      <c r="CI65" s="801"/>
      <c r="CJ65" s="801"/>
      <c r="CK65" s="801"/>
      <c r="CL65" s="801"/>
      <c r="CM65" s="801"/>
      <c r="CN65" s="801"/>
      <c r="CO65" s="801"/>
      <c r="CP65" s="801"/>
      <c r="CQ65" s="801"/>
      <c r="CR65" s="801"/>
      <c r="CS65" s="801"/>
      <c r="CT65" s="802"/>
      <c r="CU65" s="423"/>
      <c r="CV65" s="423"/>
      <c r="CW65" s="423"/>
      <c r="CX65" s="467" t="s">
        <v>374</v>
      </c>
      <c r="CY65" s="468"/>
      <c r="CZ65" s="468"/>
      <c r="DA65" s="468"/>
      <c r="DB65" s="468"/>
      <c r="DC65" s="468"/>
      <c r="DD65" s="468"/>
      <c r="DE65" s="468"/>
      <c r="DF65" s="468"/>
      <c r="DG65" s="468"/>
      <c r="DH65" s="468"/>
      <c r="DI65" s="468"/>
      <c r="DJ65" s="468"/>
      <c r="DK65" s="468"/>
      <c r="DL65" s="468"/>
      <c r="DM65" s="468"/>
      <c r="DN65" s="468"/>
      <c r="DO65" s="468"/>
      <c r="DP65" s="469"/>
      <c r="DQ65" s="467" t="s">
        <v>379</v>
      </c>
      <c r="DR65" s="468"/>
      <c r="DS65" s="468"/>
      <c r="DT65" s="468"/>
      <c r="DU65" s="468"/>
      <c r="DV65" s="468"/>
      <c r="DW65" s="468"/>
      <c r="DX65" s="468"/>
      <c r="DY65" s="468"/>
      <c r="DZ65" s="387"/>
      <c r="EA65" s="387"/>
      <c r="EB65" s="387"/>
      <c r="EC65" s="387"/>
      <c r="ED65" s="387"/>
      <c r="EE65" s="387"/>
    </row>
    <row r="69" spans="1:135" s="592" customFormat="1">
      <c r="A69" s="618"/>
      <c r="B69" s="618"/>
      <c r="D69" s="618"/>
      <c r="E69" s="618"/>
      <c r="AQ69" s="618"/>
      <c r="BI69" s="618"/>
      <c r="CB69" s="618"/>
      <c r="CY69" s="618"/>
      <c r="DQ69" s="618"/>
      <c r="DV69" s="618"/>
      <c r="DW69" s="618"/>
    </row>
    <row r="70" spans="1:135" s="592" customFormat="1">
      <c r="A70" s="618"/>
      <c r="B70" s="618"/>
      <c r="D70" s="618"/>
      <c r="E70" s="618"/>
      <c r="AQ70" s="618"/>
      <c r="BI70" s="618"/>
      <c r="CB70" s="618"/>
      <c r="CY70" s="618"/>
      <c r="DQ70" s="618"/>
      <c r="DV70" s="618"/>
      <c r="DW70" s="618"/>
    </row>
    <row r="71" spans="1:135" s="592" customFormat="1">
      <c r="A71" s="618"/>
      <c r="B71" s="618"/>
      <c r="D71" s="618"/>
      <c r="E71" s="618"/>
      <c r="AQ71" s="618"/>
      <c r="BI71" s="618"/>
      <c r="CB71" s="618"/>
      <c r="CY71" s="618"/>
      <c r="DQ71" s="618"/>
      <c r="DV71" s="618"/>
      <c r="DW71" s="618"/>
    </row>
    <row r="72" spans="1:135" s="592" customFormat="1">
      <c r="A72" s="618"/>
      <c r="B72" s="618"/>
      <c r="D72" s="618"/>
      <c r="E72" s="618"/>
      <c r="AQ72" s="618"/>
      <c r="BI72" s="618"/>
      <c r="CB72" s="618"/>
      <c r="CY72" s="618"/>
      <c r="DQ72" s="618"/>
      <c r="DV72" s="618"/>
      <c r="DW72" s="618"/>
    </row>
    <row r="73" spans="1:135" s="592" customFormat="1">
      <c r="A73" s="618"/>
      <c r="B73" s="618"/>
      <c r="D73" s="618"/>
      <c r="E73" s="618"/>
      <c r="AQ73" s="618"/>
      <c r="BI73" s="618"/>
      <c r="CB73" s="618"/>
      <c r="CY73" s="618"/>
      <c r="DQ73" s="618"/>
      <c r="DV73" s="618"/>
      <c r="DW73" s="618"/>
    </row>
    <row r="74" spans="1:135" s="592" customFormat="1">
      <c r="A74" s="618"/>
      <c r="B74" s="618"/>
      <c r="D74" s="618"/>
      <c r="E74" s="618"/>
      <c r="AQ74" s="618"/>
      <c r="BI74" s="618"/>
      <c r="CB74" s="618"/>
      <c r="CY74" s="618"/>
      <c r="DQ74" s="618"/>
      <c r="DV74" s="618"/>
      <c r="DW74" s="618"/>
    </row>
    <row r="75" spans="1:135" s="592" customFormat="1">
      <c r="A75" s="618"/>
      <c r="B75" s="618"/>
      <c r="D75" s="618"/>
      <c r="E75" s="618"/>
      <c r="AQ75" s="618"/>
      <c r="BI75" s="618"/>
      <c r="CB75" s="618"/>
      <c r="CY75" s="618"/>
      <c r="DQ75" s="618"/>
      <c r="DV75" s="618"/>
      <c r="DW75" s="618"/>
    </row>
    <row r="76" spans="1:135" s="592" customFormat="1">
      <c r="A76" s="618"/>
      <c r="B76" s="618"/>
      <c r="D76" s="618"/>
      <c r="E76" s="618"/>
      <c r="AQ76" s="618"/>
      <c r="BI76" s="618"/>
      <c r="CB76" s="618"/>
      <c r="CY76" s="618"/>
      <c r="DQ76" s="618"/>
      <c r="DV76" s="618"/>
      <c r="DW76" s="618"/>
    </row>
    <row r="77" spans="1:135" s="592" customFormat="1">
      <c r="A77" s="618"/>
      <c r="B77" s="618"/>
      <c r="D77" s="618"/>
      <c r="E77" s="618"/>
      <c r="AQ77" s="618"/>
      <c r="BI77" s="618"/>
      <c r="CB77" s="618"/>
      <c r="CY77" s="618"/>
      <c r="DQ77" s="618"/>
      <c r="DV77" s="618"/>
      <c r="DW77" s="618"/>
    </row>
    <row r="78" spans="1:135" s="592" customFormat="1">
      <c r="A78" s="618"/>
      <c r="B78" s="618"/>
      <c r="D78" s="618"/>
      <c r="E78" s="618"/>
      <c r="AQ78" s="618"/>
      <c r="BI78" s="618"/>
      <c r="CB78" s="618"/>
      <c r="CY78" s="618"/>
      <c r="DQ78" s="618"/>
      <c r="DV78" s="618"/>
      <c r="DW78" s="618"/>
    </row>
    <row r="79" spans="1:135" s="592" customFormat="1">
      <c r="A79" s="618"/>
      <c r="B79" s="618"/>
      <c r="D79" s="618"/>
      <c r="E79" s="618"/>
      <c r="AQ79" s="618"/>
      <c r="BI79" s="618"/>
      <c r="CB79" s="618"/>
      <c r="CY79" s="618"/>
      <c r="DQ79" s="618"/>
      <c r="DV79" s="618"/>
      <c r="DW79" s="618"/>
    </row>
    <row r="80" spans="1:135" s="592" customFormat="1">
      <c r="A80" s="618"/>
      <c r="B80" s="618"/>
      <c r="D80" s="618"/>
      <c r="E80" s="618"/>
      <c r="AQ80" s="618"/>
      <c r="BI80" s="618"/>
      <c r="CB80" s="618"/>
      <c r="CY80" s="618"/>
      <c r="DQ80" s="618"/>
      <c r="DV80" s="618"/>
      <c r="DW80" s="618"/>
    </row>
    <row r="81" spans="1:127" s="592" customFormat="1">
      <c r="A81" s="618"/>
      <c r="B81" s="618"/>
      <c r="D81" s="618"/>
      <c r="E81" s="618"/>
      <c r="AQ81" s="618"/>
      <c r="BI81" s="618"/>
      <c r="CB81" s="618"/>
      <c r="CY81" s="618"/>
      <c r="DQ81" s="618"/>
      <c r="DV81" s="618"/>
      <c r="DW81" s="618"/>
    </row>
    <row r="82" spans="1:127" s="592" customFormat="1">
      <c r="A82" s="618"/>
      <c r="B82" s="618"/>
      <c r="D82" s="618"/>
      <c r="E82" s="618"/>
      <c r="AQ82" s="618"/>
      <c r="BI82" s="618"/>
      <c r="CB82" s="618"/>
      <c r="CY82" s="618"/>
      <c r="DQ82" s="618"/>
      <c r="DV82" s="618"/>
      <c r="DW82" s="618"/>
    </row>
    <row r="83" spans="1:127" s="592" customFormat="1">
      <c r="A83" s="618"/>
      <c r="B83" s="618"/>
      <c r="D83" s="618"/>
      <c r="E83" s="618"/>
      <c r="AQ83" s="618"/>
      <c r="BI83" s="618"/>
      <c r="CB83" s="618"/>
      <c r="CY83" s="618"/>
      <c r="DQ83" s="618"/>
      <c r="DV83" s="618"/>
      <c r="DW83" s="618"/>
    </row>
    <row r="84" spans="1:127" s="592" customFormat="1">
      <c r="A84" s="618"/>
      <c r="B84" s="618"/>
      <c r="D84" s="618"/>
      <c r="E84" s="618"/>
      <c r="AQ84" s="618"/>
      <c r="BI84" s="618"/>
      <c r="CB84" s="618"/>
      <c r="CY84" s="618"/>
      <c r="DQ84" s="618"/>
      <c r="DV84" s="618"/>
      <c r="DW84" s="618"/>
    </row>
    <row r="85" spans="1:127" s="592" customFormat="1">
      <c r="A85" s="618"/>
      <c r="B85" s="618"/>
      <c r="D85" s="618"/>
      <c r="E85" s="618"/>
      <c r="AQ85" s="618"/>
      <c r="BI85" s="618"/>
      <c r="CB85" s="618"/>
      <c r="CY85" s="618"/>
      <c r="DQ85" s="618"/>
      <c r="DV85" s="618"/>
      <c r="DW85" s="618"/>
    </row>
    <row r="86" spans="1:127" s="592" customFormat="1">
      <c r="A86" s="618"/>
      <c r="B86" s="618"/>
      <c r="D86" s="618"/>
      <c r="E86" s="618"/>
      <c r="AQ86" s="618"/>
      <c r="BI86" s="618"/>
      <c r="CB86" s="618"/>
      <c r="CY86" s="618"/>
      <c r="DQ86" s="618"/>
      <c r="DV86" s="618"/>
      <c r="DW86" s="618"/>
    </row>
    <row r="87" spans="1:127" s="592" customFormat="1">
      <c r="A87" s="618"/>
      <c r="B87" s="618"/>
      <c r="D87" s="618"/>
      <c r="E87" s="618"/>
      <c r="AQ87" s="618"/>
      <c r="BI87" s="618"/>
      <c r="CB87" s="618"/>
      <c r="CY87" s="618"/>
      <c r="DQ87" s="618"/>
      <c r="DV87" s="618"/>
      <c r="DW87" s="618"/>
    </row>
    <row r="88" spans="1:127" s="592" customFormat="1">
      <c r="A88" s="618"/>
      <c r="B88" s="618"/>
      <c r="D88" s="618"/>
      <c r="E88" s="618"/>
      <c r="AQ88" s="618"/>
      <c r="BI88" s="618"/>
      <c r="CB88" s="618"/>
      <c r="CY88" s="618"/>
      <c r="DQ88" s="618"/>
      <c r="DV88" s="618"/>
      <c r="DW88" s="618"/>
    </row>
    <row r="89" spans="1:127" s="592" customFormat="1" hidden="1">
      <c r="A89" s="618"/>
      <c r="B89" s="618"/>
      <c r="C89" s="592" t="s">
        <v>424</v>
      </c>
      <c r="D89" s="618"/>
      <c r="E89" s="618"/>
      <c r="AQ89" s="618"/>
      <c r="BI89" s="618"/>
      <c r="CB89" s="618"/>
      <c r="CY89" s="618"/>
      <c r="DQ89" s="618"/>
      <c r="DV89" s="618"/>
      <c r="DW89" s="618"/>
    </row>
    <row r="90" spans="1:127" s="592" customFormat="1" hidden="1">
      <c r="A90" s="618"/>
      <c r="B90" s="618"/>
      <c r="D90" s="618">
        <v>5</v>
      </c>
      <c r="E90" s="618">
        <v>10</v>
      </c>
      <c r="G90" s="592">
        <v>20</v>
      </c>
      <c r="AQ90" s="618"/>
      <c r="BI90" s="618"/>
      <c r="CB90" s="618"/>
      <c r="CY90" s="618"/>
      <c r="DQ90" s="618"/>
      <c r="DV90" s="618"/>
      <c r="DW90" s="618"/>
    </row>
    <row r="91" spans="1:127" s="592" customFormat="1" hidden="1">
      <c r="A91" s="618"/>
      <c r="B91" s="618"/>
      <c r="D91" s="618"/>
      <c r="E91" s="618"/>
      <c r="AQ91" s="618"/>
      <c r="BI91" s="618"/>
      <c r="CB91" s="618"/>
      <c r="CY91" s="618"/>
      <c r="DQ91" s="618"/>
      <c r="DV91" s="618"/>
      <c r="DW91" s="618"/>
    </row>
    <row r="92" spans="1:127" s="592" customFormat="1" ht="15" hidden="1" customHeight="1">
      <c r="A92" s="618">
        <v>0</v>
      </c>
      <c r="B92" s="592" t="s">
        <v>29</v>
      </c>
      <c r="C92" s="592">
        <v>0</v>
      </c>
      <c r="D92" s="618" t="s">
        <v>29</v>
      </c>
      <c r="E92" s="618">
        <v>0</v>
      </c>
      <c r="F92" s="592" t="s">
        <v>29</v>
      </c>
      <c r="G92" s="592">
        <v>0</v>
      </c>
      <c r="H92" s="592" t="s">
        <v>29</v>
      </c>
      <c r="AQ92" s="618"/>
      <c r="BI92" s="618"/>
      <c r="CB92" s="618"/>
      <c r="CY92" s="618"/>
      <c r="DQ92" s="618"/>
      <c r="DV92" s="618"/>
      <c r="DW92" s="618"/>
    </row>
    <row r="93" spans="1:127" s="592" customFormat="1" ht="15" hidden="1" customHeight="1">
      <c r="A93" s="618">
        <v>35</v>
      </c>
      <c r="B93" s="592" t="s">
        <v>30</v>
      </c>
      <c r="C93" s="592">
        <v>1.5</v>
      </c>
      <c r="D93" s="618" t="s">
        <v>30</v>
      </c>
      <c r="E93" s="618">
        <v>3.5</v>
      </c>
      <c r="F93" s="592" t="s">
        <v>30</v>
      </c>
      <c r="G93" s="592">
        <v>7</v>
      </c>
      <c r="H93" s="592" t="s">
        <v>30</v>
      </c>
      <c r="AQ93" s="618"/>
      <c r="BI93" s="618"/>
      <c r="CB93" s="618"/>
      <c r="CY93" s="618"/>
      <c r="DQ93" s="618"/>
      <c r="DV93" s="618"/>
      <c r="DW93" s="618"/>
    </row>
    <row r="94" spans="1:127" s="592" customFormat="1" ht="15" hidden="1" customHeight="1">
      <c r="A94" s="618">
        <v>56</v>
      </c>
      <c r="B94" s="592" t="s">
        <v>31</v>
      </c>
      <c r="C94" s="592">
        <v>2.5</v>
      </c>
      <c r="D94" s="618" t="s">
        <v>31</v>
      </c>
      <c r="E94" s="618">
        <v>5.5</v>
      </c>
      <c r="F94" s="592" t="s">
        <v>31</v>
      </c>
      <c r="G94" s="592">
        <v>11</v>
      </c>
      <c r="H94" s="592" t="s">
        <v>31</v>
      </c>
      <c r="AQ94" s="618"/>
      <c r="BI94" s="618"/>
      <c r="CB94" s="618"/>
      <c r="CY94" s="618"/>
      <c r="DQ94" s="618"/>
      <c r="DV94" s="618"/>
      <c r="DW94" s="618"/>
    </row>
    <row r="95" spans="1:127" s="592" customFormat="1" ht="15" hidden="1" customHeight="1">
      <c r="A95" s="618">
        <v>75</v>
      </c>
      <c r="B95" s="592" t="s">
        <v>32</v>
      </c>
      <c r="C95" s="592">
        <v>3.5</v>
      </c>
      <c r="D95" s="618" t="s">
        <v>32</v>
      </c>
      <c r="E95" s="618">
        <v>7.5</v>
      </c>
      <c r="F95" s="592" t="s">
        <v>32</v>
      </c>
      <c r="G95" s="592">
        <v>15</v>
      </c>
      <c r="H95" s="592" t="s">
        <v>32</v>
      </c>
      <c r="AQ95" s="618"/>
      <c r="BI95" s="618"/>
      <c r="CB95" s="618"/>
      <c r="CY95" s="618"/>
      <c r="DQ95" s="618"/>
      <c r="DV95" s="618"/>
      <c r="DW95" s="618"/>
    </row>
    <row r="96" spans="1:127" s="592" customFormat="1" ht="15" hidden="1" customHeight="1">
      <c r="A96" s="618">
        <v>90</v>
      </c>
      <c r="B96" s="592" t="s">
        <v>34</v>
      </c>
      <c r="C96" s="592">
        <v>4.5</v>
      </c>
      <c r="D96" s="618" t="s">
        <v>34</v>
      </c>
      <c r="E96" s="618">
        <v>9</v>
      </c>
      <c r="F96" s="592" t="s">
        <v>34</v>
      </c>
      <c r="G96" s="592">
        <v>18</v>
      </c>
      <c r="H96" s="592" t="s">
        <v>34</v>
      </c>
      <c r="AQ96" s="618"/>
      <c r="BI96" s="618"/>
      <c r="CB96" s="618"/>
      <c r="CY96" s="618"/>
      <c r="DQ96" s="618"/>
      <c r="DV96" s="618"/>
      <c r="DW96" s="618"/>
    </row>
    <row r="97" spans="1:127" s="592" customFormat="1" hidden="1">
      <c r="A97" s="618"/>
      <c r="D97" s="618"/>
      <c r="E97" s="618"/>
      <c r="AQ97" s="618"/>
      <c r="BI97" s="618"/>
      <c r="CB97" s="618"/>
      <c r="CY97" s="618"/>
      <c r="DQ97" s="618"/>
      <c r="DV97" s="618"/>
      <c r="DW97" s="618"/>
    </row>
    <row r="98" spans="1:127" s="592" customFormat="1">
      <c r="A98" s="618"/>
      <c r="B98" s="618"/>
      <c r="D98" s="618"/>
      <c r="E98" s="618"/>
      <c r="AQ98" s="618"/>
      <c r="BI98" s="618"/>
      <c r="CB98" s="618"/>
      <c r="CY98" s="618"/>
      <c r="DQ98" s="618"/>
      <c r="DV98" s="618"/>
      <c r="DW98" s="618"/>
    </row>
    <row r="99" spans="1:127" s="592" customFormat="1">
      <c r="A99" s="618"/>
      <c r="B99" s="618"/>
      <c r="D99" s="618"/>
      <c r="E99" s="618"/>
      <c r="AQ99" s="618"/>
      <c r="BI99" s="618"/>
      <c r="CB99" s="618"/>
      <c r="CY99" s="618"/>
      <c r="DQ99" s="618"/>
      <c r="DV99" s="618"/>
      <c r="DW99" s="618"/>
    </row>
    <row r="100" spans="1:127" s="592" customFormat="1">
      <c r="A100" s="618"/>
      <c r="B100" s="618"/>
      <c r="D100" s="618"/>
      <c r="E100" s="618"/>
      <c r="AQ100" s="618"/>
      <c r="BI100" s="618"/>
      <c r="CB100" s="618"/>
      <c r="CY100" s="618"/>
      <c r="DQ100" s="618"/>
      <c r="DV100" s="618"/>
      <c r="DW100" s="618"/>
    </row>
    <row r="101" spans="1:127" s="592" customFormat="1">
      <c r="A101" s="618"/>
      <c r="B101" s="618"/>
      <c r="D101" s="618"/>
      <c r="E101" s="618"/>
      <c r="AQ101" s="618"/>
      <c r="BI101" s="618"/>
      <c r="CB101" s="618"/>
      <c r="CY101" s="618"/>
      <c r="DQ101" s="618"/>
      <c r="DV101" s="618"/>
      <c r="DW101" s="618"/>
    </row>
    <row r="102" spans="1:127" s="592" customFormat="1">
      <c r="A102" s="618"/>
      <c r="B102" s="618"/>
      <c r="D102" s="618"/>
      <c r="E102" s="618"/>
      <c r="AQ102" s="618"/>
      <c r="BI102" s="618"/>
      <c r="CB102" s="618"/>
      <c r="CY102" s="618"/>
      <c r="DQ102" s="618"/>
      <c r="DV102" s="618"/>
      <c r="DW102" s="618"/>
    </row>
    <row r="103" spans="1:127" s="592" customFormat="1">
      <c r="A103" s="618"/>
      <c r="B103" s="618"/>
      <c r="D103" s="618"/>
      <c r="E103" s="618"/>
      <c r="AQ103" s="618"/>
      <c r="BI103" s="618"/>
      <c r="CB103" s="618"/>
      <c r="CY103" s="618"/>
      <c r="DQ103" s="618"/>
      <c r="DV103" s="618"/>
      <c r="DW103" s="618"/>
    </row>
    <row r="104" spans="1:127" s="592" customFormat="1">
      <c r="A104" s="618"/>
      <c r="B104" s="618"/>
      <c r="D104" s="618"/>
      <c r="E104" s="618"/>
      <c r="AQ104" s="618"/>
      <c r="BI104" s="618"/>
      <c r="CB104" s="618"/>
      <c r="CY104" s="618"/>
      <c r="DQ104" s="618"/>
      <c r="DV104" s="618"/>
      <c r="DW104" s="618"/>
    </row>
    <row r="105" spans="1:127" s="592" customFormat="1">
      <c r="A105" s="618"/>
      <c r="B105" s="618"/>
      <c r="D105" s="618"/>
      <c r="E105" s="618"/>
      <c r="AQ105" s="618"/>
      <c r="BI105" s="618"/>
      <c r="CB105" s="618"/>
      <c r="CY105" s="618"/>
      <c r="DQ105" s="618"/>
      <c r="DV105" s="618"/>
      <c r="DW105" s="618"/>
    </row>
    <row r="106" spans="1:127" s="592" customFormat="1">
      <c r="A106" s="618"/>
      <c r="B106" s="618"/>
      <c r="D106" s="618"/>
      <c r="E106" s="618"/>
      <c r="AQ106" s="618"/>
      <c r="BI106" s="618"/>
      <c r="CB106" s="618"/>
      <c r="CY106" s="618"/>
      <c r="DQ106" s="618"/>
      <c r="DV106" s="618"/>
      <c r="DW106" s="618"/>
    </row>
  </sheetData>
  <mergeCells count="114">
    <mergeCell ref="AP1:BG1"/>
    <mergeCell ref="AM4:AM6"/>
    <mergeCell ref="DR63:DY63"/>
    <mergeCell ref="U3:AN3"/>
    <mergeCell ref="CC3:CV3"/>
    <mergeCell ref="A63:S63"/>
    <mergeCell ref="T63:AL63"/>
    <mergeCell ref="AP63:BH63"/>
    <mergeCell ref="BI63:CA63"/>
    <mergeCell ref="CB63:CT63"/>
    <mergeCell ref="CY63:DQ63"/>
    <mergeCell ref="CY3:DO3"/>
    <mergeCell ref="DN4:DN6"/>
    <mergeCell ref="DO4:DO6"/>
    <mergeCell ref="DC5:DD5"/>
    <mergeCell ref="DE5:DF5"/>
    <mergeCell ref="DG5:DH5"/>
    <mergeCell ref="DI5:DJ5"/>
    <mergeCell ref="DK5:DL5"/>
    <mergeCell ref="CY4:CY6"/>
    <mergeCell ref="CZ4:CZ6"/>
    <mergeCell ref="CD5:CG5"/>
    <mergeCell ref="CH4:CK4"/>
    <mergeCell ref="D4:E5"/>
    <mergeCell ref="A1:R1"/>
    <mergeCell ref="T4:T6"/>
    <mergeCell ref="U4:U6"/>
    <mergeCell ref="CB1:CW1"/>
    <mergeCell ref="AQ4:AQ6"/>
    <mergeCell ref="AR4:AR6"/>
    <mergeCell ref="AS4:AT5"/>
    <mergeCell ref="BK4:BL5"/>
    <mergeCell ref="A4:A6"/>
    <mergeCell ref="B4:B6"/>
    <mergeCell ref="C4:C6"/>
    <mergeCell ref="F4:O4"/>
    <mergeCell ref="P4:P6"/>
    <mergeCell ref="Q4:Q6"/>
    <mergeCell ref="AR2:BG2"/>
    <mergeCell ref="BI1:BY1"/>
    <mergeCell ref="BI4:BI6"/>
    <mergeCell ref="BJ4:BJ6"/>
    <mergeCell ref="T1:AN1"/>
    <mergeCell ref="BF4:BF6"/>
    <mergeCell ref="BG4:BG6"/>
    <mergeCell ref="BC5:BD5"/>
    <mergeCell ref="BE4:BE6"/>
    <mergeCell ref="BW4:BW6"/>
    <mergeCell ref="BX4:BX6"/>
    <mergeCell ref="BY4:BY6"/>
    <mergeCell ref="BI2:BY2"/>
    <mergeCell ref="R4:R6"/>
    <mergeCell ref="A3:R3"/>
    <mergeCell ref="CC4:CC6"/>
    <mergeCell ref="AH4:AK4"/>
    <mergeCell ref="BM4:BV4"/>
    <mergeCell ref="BM5:BN5"/>
    <mergeCell ref="BO5:BP5"/>
    <mergeCell ref="BQ5:BR5"/>
    <mergeCell ref="BS5:BT5"/>
    <mergeCell ref="BU5:BV5"/>
    <mergeCell ref="AY5:AZ5"/>
    <mergeCell ref="BA5:BB5"/>
    <mergeCell ref="AP4:AP6"/>
    <mergeCell ref="F5:G5"/>
    <mergeCell ref="H5:I5"/>
    <mergeCell ref="T65:AO65"/>
    <mergeCell ref="AP65:BG65"/>
    <mergeCell ref="A65:S65"/>
    <mergeCell ref="CB65:CT65"/>
    <mergeCell ref="A2:R2"/>
    <mergeCell ref="AP3:BG3"/>
    <mergeCell ref="BI3:BY3"/>
    <mergeCell ref="T2:AN2"/>
    <mergeCell ref="CB2:CV2"/>
    <mergeCell ref="J5:K5"/>
    <mergeCell ref="L5:M5"/>
    <mergeCell ref="N5:O5"/>
    <mergeCell ref="CV4:CV6"/>
    <mergeCell ref="AN4:AN6"/>
    <mergeCell ref="AU5:AV5"/>
    <mergeCell ref="AW5:AX5"/>
    <mergeCell ref="V5:Y5"/>
    <mergeCell ref="V4:Y4"/>
    <mergeCell ref="Z4:AC4"/>
    <mergeCell ref="Z5:AC5"/>
    <mergeCell ref="AD4:AG4"/>
    <mergeCell ref="AD5:AG5"/>
    <mergeCell ref="AH5:AK5"/>
    <mergeCell ref="AU4:BD4"/>
    <mergeCell ref="DR2:DY2"/>
    <mergeCell ref="CB4:CB6"/>
    <mergeCell ref="DX4:DX6"/>
    <mergeCell ref="DA4:DB5"/>
    <mergeCell ref="DC4:DL4"/>
    <mergeCell ref="DY4:DY6"/>
    <mergeCell ref="CY1:DP1"/>
    <mergeCell ref="CY2:DP2"/>
    <mergeCell ref="DS4:DS5"/>
    <mergeCell ref="DR3:DY3"/>
    <mergeCell ref="DU4:DU6"/>
    <mergeCell ref="DT4:DT6"/>
    <mergeCell ref="DR1:DY1"/>
    <mergeCell ref="DW4:DW6"/>
    <mergeCell ref="DV4:DV6"/>
    <mergeCell ref="CL4:CO4"/>
    <mergeCell ref="CL5:CO5"/>
    <mergeCell ref="CP4:CS4"/>
    <mergeCell ref="CP5:CS5"/>
    <mergeCell ref="CH5:CK5"/>
    <mergeCell ref="CD4:CG4"/>
    <mergeCell ref="DR4:DR6"/>
    <mergeCell ref="DM4:DM6"/>
    <mergeCell ref="CU4:CU6"/>
  </mergeCells>
  <dataValidations count="5">
    <dataValidation type="decimal" allowBlank="1" showInputMessage="1" showErrorMessage="1" sqref="DI8:DI62 BC8:BC62 BU8:BU62 BM8:BM62 N8:N62 BK8:BK62 BA8:BA62 BS8:BS62 L8:L62 DK8:DK62">
      <formula1>0</formula1>
      <formula2>5</formula2>
    </dataValidation>
    <dataValidation type="decimal" allowBlank="1" showInputMessage="1" showErrorMessage="1" sqref="BO8:BO62 AY8:AY62 BQ8:BQ62 DC8:DC57 AW8:AW62 H8:H62 AU8:AU62 DE8:DE62 J8:J62 DG8:DG62">
      <formula1>0</formula1>
      <formula2>10</formula2>
    </dataValidation>
    <dataValidation type="decimal" allowBlank="1" showInputMessage="1" showErrorMessage="1" sqref="DA8:DA57 AS8:AS62">
      <formula1>0</formula1>
      <formula2>20</formula2>
    </dataValidation>
    <dataValidation type="decimal" allowBlank="1" showInputMessage="1" showErrorMessage="1" error="Enter value between 0-5" sqref="D8:D57 F8:F57">
      <formula1>0</formula1>
      <formula2>5</formula2>
    </dataValidation>
    <dataValidation type="decimal" allowBlank="1" showInputMessage="1" showErrorMessage="1" error="Enter value between 0-10" sqref="V8:AK56 CD8:CS56">
      <formula1>0</formula1>
      <formula2>10</formula2>
    </dataValidation>
  </dataValidations>
  <pageMargins left="0.2" right="0.2" top="0.25" bottom="0.25" header="0" footer="0"/>
  <pageSetup paperSize="9" scale="80" orientation="portrait" horizontalDpi="1200" verticalDpi="1200" r:id="rId1"/>
  <colBreaks count="6" manualBreakCount="6">
    <brk id="19" max="1048575" man="1"/>
    <brk id="41" max="1048575" man="1"/>
    <brk id="60" max="1048575" man="1"/>
    <brk id="79" max="1048575" man="1"/>
    <brk id="102" max="67" man="1"/>
    <brk id="121" max="67" man="1"/>
  </col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tabColor rgb="FF92D050"/>
  </sheetPr>
  <dimension ref="A1:EJ104"/>
  <sheetViews>
    <sheetView view="pageBreakPreview" topLeftCell="BJ1" zoomScaleSheetLayoutView="100" workbookViewId="0">
      <selection activeCell="BL8" sqref="BL8"/>
    </sheetView>
  </sheetViews>
  <sheetFormatPr defaultRowHeight="15"/>
  <cols>
    <col min="1" max="1" width="4.7109375" style="125" customWidth="1"/>
    <col min="2" max="2" width="5.7109375" style="125" hidden="1" customWidth="1"/>
    <col min="3" max="3" width="21.42578125" style="443" customWidth="1"/>
    <col min="4" max="5" width="4.7109375" style="125" customWidth="1"/>
    <col min="6" max="18" width="4.7109375" style="443" customWidth="1"/>
    <col min="19" max="19" width="2" style="443" customWidth="1"/>
    <col min="20" max="20" width="5.28515625" style="443" customWidth="1"/>
    <col min="21" max="21" width="16.7109375" style="443" customWidth="1"/>
    <col min="22" max="27" width="4.7109375" style="443" customWidth="1"/>
    <col min="28" max="28" width="5.7109375" style="443" customWidth="1"/>
    <col min="29" max="37" width="4.7109375" style="443" customWidth="1"/>
    <col min="38" max="38" width="5.28515625" style="443" customWidth="1"/>
    <col min="39" max="40" width="4.7109375" style="443" customWidth="1"/>
    <col min="41" max="41" width="2.42578125" style="443" customWidth="1"/>
    <col min="42" max="42" width="4.7109375" style="443" customWidth="1"/>
    <col min="43" max="43" width="4.7109375" style="125" hidden="1" customWidth="1"/>
    <col min="44" max="44" width="18.140625" style="443" customWidth="1"/>
    <col min="45" max="58" width="4.7109375" style="443" customWidth="1"/>
    <col min="59" max="59" width="5.5703125" style="443" customWidth="1"/>
    <col min="60" max="60" width="2.42578125" style="443" customWidth="1"/>
    <col min="61" max="61" width="6" style="125" customWidth="1"/>
    <col min="62" max="62" width="18.42578125" style="443" customWidth="1"/>
    <col min="63" max="67" width="4.7109375" style="443" customWidth="1"/>
    <col min="68" max="68" width="5.5703125" style="443" customWidth="1"/>
    <col min="69" max="77" width="4.7109375" style="443" customWidth="1"/>
    <col min="78" max="78" width="3.42578125" style="443" hidden="1" customWidth="1"/>
    <col min="79" max="79" width="2.42578125" style="443" customWidth="1"/>
    <col min="80" max="80" width="7.28515625" style="125" customWidth="1"/>
    <col min="81" max="81" width="17.28515625" style="443" customWidth="1"/>
    <col min="82" max="100" width="4.7109375" style="443" customWidth="1"/>
    <col min="101" max="101" width="5.5703125" style="443" hidden="1" customWidth="1"/>
    <col min="102" max="102" width="2.42578125" style="443" customWidth="1"/>
    <col min="103" max="103" width="5.5703125" style="125" customWidth="1"/>
    <col min="104" max="104" width="18.28515625" style="443" customWidth="1"/>
    <col min="105" max="119" width="4.7109375" style="443" customWidth="1"/>
    <col min="120" max="120" width="4.7109375" style="443" hidden="1" customWidth="1"/>
    <col min="121" max="121" width="2.42578125" style="125" customWidth="1"/>
    <col min="122" max="122" width="7.42578125" style="443" customWidth="1"/>
    <col min="123" max="123" width="23.85546875" style="443" customWidth="1"/>
    <col min="124" max="124" width="8" style="443" customWidth="1"/>
    <col min="125" max="125" width="4.7109375" style="443" customWidth="1"/>
    <col min="126" max="127" width="4.7109375" style="125" customWidth="1"/>
    <col min="128" max="128" width="4.7109375" style="443" customWidth="1"/>
    <col min="129" max="129" width="10.7109375" style="443" customWidth="1"/>
    <col min="130" max="16384" width="9.140625" style="443"/>
  </cols>
  <sheetData>
    <row r="1" spans="1:129" s="417" customFormat="1" ht="21" customHeight="1">
      <c r="A1" s="828" t="str">
        <f>Home!G6</f>
        <v>KENDRIYA VIDYALAYA No 2 , SRIVIJAYNAGAR</v>
      </c>
      <c r="B1" s="866"/>
      <c r="C1" s="866"/>
      <c r="D1" s="866"/>
      <c r="E1" s="866"/>
      <c r="F1" s="866"/>
      <c r="G1" s="866"/>
      <c r="H1" s="866"/>
      <c r="I1" s="866"/>
      <c r="J1" s="866"/>
      <c r="K1" s="866"/>
      <c r="L1" s="866"/>
      <c r="M1" s="866"/>
      <c r="N1" s="866"/>
      <c r="O1" s="866"/>
      <c r="P1" s="866"/>
      <c r="Q1" s="866"/>
      <c r="R1" s="867"/>
      <c r="S1" s="412"/>
      <c r="T1" s="846" t="str">
        <f>A1</f>
        <v>KENDRIYA VIDYALAYA No 2 , SRIVIJAYNAGAR</v>
      </c>
      <c r="U1" s="847"/>
      <c r="V1" s="847"/>
      <c r="W1" s="847"/>
      <c r="X1" s="847"/>
      <c r="Y1" s="847"/>
      <c r="Z1" s="847"/>
      <c r="AA1" s="847"/>
      <c r="AB1" s="847"/>
      <c r="AC1" s="847"/>
      <c r="AD1" s="847"/>
      <c r="AE1" s="847"/>
      <c r="AF1" s="847"/>
      <c r="AG1" s="847"/>
      <c r="AH1" s="847"/>
      <c r="AI1" s="847"/>
      <c r="AJ1" s="847"/>
      <c r="AK1" s="847"/>
      <c r="AL1" s="847"/>
      <c r="AM1" s="847"/>
      <c r="AN1" s="848"/>
      <c r="AO1" s="413"/>
      <c r="AP1" s="846" t="str">
        <f>A1</f>
        <v>KENDRIYA VIDYALAYA No 2 , SRIVIJAYNAGAR</v>
      </c>
      <c r="AQ1" s="847"/>
      <c r="AR1" s="847"/>
      <c r="AS1" s="847"/>
      <c r="AT1" s="847"/>
      <c r="AU1" s="847"/>
      <c r="AV1" s="847"/>
      <c r="AW1" s="847"/>
      <c r="AX1" s="847"/>
      <c r="AY1" s="847"/>
      <c r="AZ1" s="847"/>
      <c r="BA1" s="847"/>
      <c r="BB1" s="847"/>
      <c r="BC1" s="847"/>
      <c r="BD1" s="847"/>
      <c r="BE1" s="847"/>
      <c r="BF1" s="847"/>
      <c r="BG1" s="848"/>
      <c r="BH1" s="414"/>
      <c r="BI1" s="835" t="str">
        <f>A1</f>
        <v>KENDRIYA VIDYALAYA No 2 , SRIVIJAYNAGAR</v>
      </c>
      <c r="BJ1" s="836"/>
      <c r="BK1" s="836"/>
      <c r="BL1" s="836"/>
      <c r="BM1" s="836"/>
      <c r="BN1" s="836"/>
      <c r="BO1" s="836"/>
      <c r="BP1" s="836"/>
      <c r="BQ1" s="836"/>
      <c r="BR1" s="836"/>
      <c r="BS1" s="836"/>
      <c r="BT1" s="836"/>
      <c r="BU1" s="836"/>
      <c r="BV1" s="836"/>
      <c r="BW1" s="836"/>
      <c r="BX1" s="836"/>
      <c r="BY1" s="836"/>
      <c r="BZ1" s="616"/>
      <c r="CA1" s="412"/>
      <c r="CB1" s="835" t="str">
        <f>BI1</f>
        <v>KENDRIYA VIDYALAYA No 2 , SRIVIJAYNAGAR</v>
      </c>
      <c r="CC1" s="836"/>
      <c r="CD1" s="836"/>
      <c r="CE1" s="836"/>
      <c r="CF1" s="836"/>
      <c r="CG1" s="836"/>
      <c r="CH1" s="836"/>
      <c r="CI1" s="836"/>
      <c r="CJ1" s="836"/>
      <c r="CK1" s="836"/>
      <c r="CL1" s="836"/>
      <c r="CM1" s="836"/>
      <c r="CN1" s="836"/>
      <c r="CO1" s="836"/>
      <c r="CP1" s="836"/>
      <c r="CQ1" s="836"/>
      <c r="CR1" s="836"/>
      <c r="CS1" s="836"/>
      <c r="CT1" s="836"/>
      <c r="CU1" s="836"/>
      <c r="CV1" s="836"/>
      <c r="CW1" s="837"/>
      <c r="CX1" s="416"/>
      <c r="CY1" s="780" t="str">
        <f>A1</f>
        <v>KENDRIYA VIDYALAYA No 2 , SRIVIJAYNAGAR</v>
      </c>
      <c r="CZ1" s="781"/>
      <c r="DA1" s="781"/>
      <c r="DB1" s="781"/>
      <c r="DC1" s="781"/>
      <c r="DD1" s="781"/>
      <c r="DE1" s="781"/>
      <c r="DF1" s="781"/>
      <c r="DG1" s="781"/>
      <c r="DH1" s="781"/>
      <c r="DI1" s="781"/>
      <c r="DJ1" s="781"/>
      <c r="DK1" s="781"/>
      <c r="DL1" s="781"/>
      <c r="DM1" s="781"/>
      <c r="DN1" s="781"/>
      <c r="DO1" s="781"/>
      <c r="DP1" s="782"/>
      <c r="DQ1" s="412"/>
      <c r="DR1" s="789" t="str">
        <f>CY1</f>
        <v>KENDRIYA VIDYALAYA No 2 , SRIVIJAYNAGAR</v>
      </c>
      <c r="DS1" s="790"/>
      <c r="DT1" s="790"/>
      <c r="DU1" s="790"/>
      <c r="DV1" s="790"/>
      <c r="DW1" s="790"/>
      <c r="DX1" s="790"/>
      <c r="DY1" s="790"/>
    </row>
    <row r="2" spans="1:129" s="420" customFormat="1" ht="20.25" customHeight="1">
      <c r="A2" s="803" t="s">
        <v>551</v>
      </c>
      <c r="B2" s="869"/>
      <c r="C2" s="869"/>
      <c r="D2" s="869"/>
      <c r="E2" s="869"/>
      <c r="F2" s="869"/>
      <c r="G2" s="869"/>
      <c r="H2" s="869"/>
      <c r="I2" s="869"/>
      <c r="J2" s="869"/>
      <c r="K2" s="869"/>
      <c r="L2" s="869"/>
      <c r="M2" s="869"/>
      <c r="N2" s="869"/>
      <c r="O2" s="869"/>
      <c r="P2" s="869"/>
      <c r="Q2" s="869"/>
      <c r="R2" s="870"/>
      <c r="S2" s="418"/>
      <c r="T2" s="871" t="s">
        <v>552</v>
      </c>
      <c r="U2" s="869"/>
      <c r="V2" s="869"/>
      <c r="W2" s="869"/>
      <c r="X2" s="869"/>
      <c r="Y2" s="869"/>
      <c r="Z2" s="869"/>
      <c r="AA2" s="869"/>
      <c r="AB2" s="869"/>
      <c r="AC2" s="869"/>
      <c r="AD2" s="869"/>
      <c r="AE2" s="869"/>
      <c r="AF2" s="869"/>
      <c r="AG2" s="869"/>
      <c r="AH2" s="869"/>
      <c r="AI2" s="869"/>
      <c r="AJ2" s="869"/>
      <c r="AK2" s="869"/>
      <c r="AL2" s="869"/>
      <c r="AM2" s="869"/>
      <c r="AN2" s="870"/>
      <c r="AO2" s="419"/>
      <c r="AQ2" s="421"/>
      <c r="AR2" s="818" t="s">
        <v>545</v>
      </c>
      <c r="AS2" s="818"/>
      <c r="AT2" s="818"/>
      <c r="AU2" s="818"/>
      <c r="AV2" s="818"/>
      <c r="AW2" s="818"/>
      <c r="AX2" s="818"/>
      <c r="AY2" s="818"/>
      <c r="AZ2" s="818"/>
      <c r="BA2" s="818"/>
      <c r="BB2" s="818"/>
      <c r="BC2" s="818"/>
      <c r="BD2" s="818"/>
      <c r="BE2" s="818"/>
      <c r="BF2" s="818"/>
      <c r="BG2" s="818"/>
      <c r="BH2" s="414"/>
      <c r="BI2" s="818" t="s">
        <v>550</v>
      </c>
      <c r="BJ2" s="818"/>
      <c r="BK2" s="818"/>
      <c r="BL2" s="818"/>
      <c r="BM2" s="818"/>
      <c r="BN2" s="818"/>
      <c r="BO2" s="818"/>
      <c r="BP2" s="818"/>
      <c r="BQ2" s="818"/>
      <c r="BR2" s="818"/>
      <c r="BS2" s="818"/>
      <c r="BT2" s="818"/>
      <c r="BU2" s="818"/>
      <c r="BV2" s="818"/>
      <c r="BW2" s="818"/>
      <c r="BX2" s="818"/>
      <c r="BY2" s="818"/>
      <c r="BZ2" s="422"/>
      <c r="CA2" s="418"/>
      <c r="CB2" s="868" t="s">
        <v>547</v>
      </c>
      <c r="CC2" s="818"/>
      <c r="CD2" s="818"/>
      <c r="CE2" s="818"/>
      <c r="CF2" s="818"/>
      <c r="CG2" s="818"/>
      <c r="CH2" s="818"/>
      <c r="CI2" s="818"/>
      <c r="CJ2" s="818"/>
      <c r="CK2" s="818"/>
      <c r="CL2" s="818"/>
      <c r="CM2" s="818"/>
      <c r="CN2" s="818"/>
      <c r="CO2" s="818"/>
      <c r="CP2" s="818"/>
      <c r="CQ2" s="818"/>
      <c r="CR2" s="818"/>
      <c r="CS2" s="818"/>
      <c r="CT2" s="818"/>
      <c r="CU2" s="818"/>
      <c r="CV2" s="818"/>
      <c r="CW2" s="422"/>
      <c r="CX2" s="416"/>
      <c r="CY2" s="783" t="s">
        <v>553</v>
      </c>
      <c r="CZ2" s="783"/>
      <c r="DA2" s="783"/>
      <c r="DB2" s="783"/>
      <c r="DC2" s="783"/>
      <c r="DD2" s="783"/>
      <c r="DE2" s="783"/>
      <c r="DF2" s="783"/>
      <c r="DG2" s="783"/>
      <c r="DH2" s="783"/>
      <c r="DI2" s="783"/>
      <c r="DJ2" s="783"/>
      <c r="DK2" s="783"/>
      <c r="DL2" s="783"/>
      <c r="DM2" s="783"/>
      <c r="DN2" s="783"/>
      <c r="DO2" s="783"/>
      <c r="DP2" s="784"/>
      <c r="DQ2" s="418"/>
      <c r="DR2" s="765" t="s">
        <v>542</v>
      </c>
      <c r="DS2" s="766"/>
      <c r="DT2" s="766"/>
      <c r="DU2" s="766"/>
      <c r="DV2" s="766"/>
      <c r="DW2" s="766"/>
      <c r="DX2" s="766"/>
      <c r="DY2" s="766"/>
    </row>
    <row r="3" spans="1:129" s="425" customFormat="1" ht="21" customHeight="1" thickBot="1">
      <c r="A3" s="822" t="s">
        <v>555</v>
      </c>
      <c r="B3" s="823"/>
      <c r="C3" s="823"/>
      <c r="D3" s="823"/>
      <c r="E3" s="823"/>
      <c r="F3" s="823"/>
      <c r="G3" s="823"/>
      <c r="H3" s="823"/>
      <c r="I3" s="823"/>
      <c r="J3" s="823"/>
      <c r="K3" s="823"/>
      <c r="L3" s="823"/>
      <c r="M3" s="823"/>
      <c r="N3" s="823"/>
      <c r="O3" s="823"/>
      <c r="P3" s="823"/>
      <c r="Q3" s="823"/>
      <c r="R3" s="824"/>
      <c r="S3" s="424"/>
      <c r="T3" s="549"/>
      <c r="U3" s="855" t="str">
        <f>A3</f>
        <v xml:space="preserve">Class:    Subject:   Hindi  Subject  Teacher: </v>
      </c>
      <c r="V3" s="855"/>
      <c r="W3" s="855"/>
      <c r="X3" s="855"/>
      <c r="Y3" s="855"/>
      <c r="Z3" s="855"/>
      <c r="AA3" s="855"/>
      <c r="AB3" s="855"/>
      <c r="AC3" s="855"/>
      <c r="AD3" s="855"/>
      <c r="AE3" s="855"/>
      <c r="AF3" s="855"/>
      <c r="AG3" s="855"/>
      <c r="AH3" s="855"/>
      <c r="AI3" s="855"/>
      <c r="AJ3" s="855"/>
      <c r="AK3" s="855"/>
      <c r="AL3" s="855"/>
      <c r="AM3" s="855"/>
      <c r="AN3" s="856"/>
      <c r="AO3" s="427"/>
      <c r="AP3" s="878" t="str">
        <f>+U3</f>
        <v xml:space="preserve">Class:    Subject:   Hindi  Subject  Teacher: </v>
      </c>
      <c r="AQ3" s="879"/>
      <c r="AR3" s="879"/>
      <c r="AS3" s="879"/>
      <c r="AT3" s="879"/>
      <c r="AU3" s="879"/>
      <c r="AV3" s="879"/>
      <c r="AW3" s="879"/>
      <c r="AX3" s="879"/>
      <c r="AY3" s="879"/>
      <c r="AZ3" s="879"/>
      <c r="BA3" s="879"/>
      <c r="BB3" s="879"/>
      <c r="BC3" s="879"/>
      <c r="BD3" s="879"/>
      <c r="BE3" s="879"/>
      <c r="BF3" s="879"/>
      <c r="BG3" s="879"/>
      <c r="BH3" s="428"/>
      <c r="BI3" s="808" t="str">
        <f>+AP3</f>
        <v xml:space="preserve">Class:    Subject:   Hindi  Subject  Teacher: </v>
      </c>
      <c r="BJ3" s="808"/>
      <c r="BK3" s="808"/>
      <c r="BL3" s="808"/>
      <c r="BM3" s="808"/>
      <c r="BN3" s="808"/>
      <c r="BO3" s="808"/>
      <c r="BP3" s="808"/>
      <c r="BQ3" s="808"/>
      <c r="BR3" s="808"/>
      <c r="BS3" s="808"/>
      <c r="BT3" s="808"/>
      <c r="BU3" s="808"/>
      <c r="BV3" s="808"/>
      <c r="BW3" s="808"/>
      <c r="BX3" s="808"/>
      <c r="BY3" s="808"/>
      <c r="BZ3" s="429"/>
      <c r="CA3" s="430"/>
      <c r="CB3" s="548"/>
      <c r="CC3" s="808" t="str">
        <f>+BI3</f>
        <v xml:space="preserve">Class:    Subject:   Hindi  Subject  Teacher: </v>
      </c>
      <c r="CD3" s="808"/>
      <c r="CE3" s="808"/>
      <c r="CF3" s="808"/>
      <c r="CG3" s="808"/>
      <c r="CH3" s="808"/>
      <c r="CI3" s="808"/>
      <c r="CJ3" s="808"/>
      <c r="CK3" s="808"/>
      <c r="CL3" s="808"/>
      <c r="CM3" s="808"/>
      <c r="CN3" s="808"/>
      <c r="CO3" s="808"/>
      <c r="CP3" s="808"/>
      <c r="CQ3" s="808"/>
      <c r="CR3" s="808"/>
      <c r="CS3" s="808"/>
      <c r="CT3" s="808"/>
      <c r="CU3" s="808"/>
      <c r="CV3" s="808"/>
      <c r="CW3" s="426"/>
      <c r="CX3" s="432"/>
      <c r="CY3" s="857" t="str">
        <f>+CC3</f>
        <v xml:space="preserve">Class:    Subject:   Hindi  Subject  Teacher: </v>
      </c>
      <c r="CZ3" s="857"/>
      <c r="DA3" s="857"/>
      <c r="DB3" s="857"/>
      <c r="DC3" s="857"/>
      <c r="DD3" s="857"/>
      <c r="DE3" s="857"/>
      <c r="DF3" s="857"/>
      <c r="DG3" s="857"/>
      <c r="DH3" s="857"/>
      <c r="DI3" s="857"/>
      <c r="DJ3" s="857"/>
      <c r="DK3" s="857"/>
      <c r="DL3" s="857"/>
      <c r="DM3" s="857"/>
      <c r="DN3" s="857"/>
      <c r="DO3" s="857"/>
      <c r="DP3" s="431"/>
      <c r="DQ3" s="430"/>
      <c r="DR3" s="787" t="str">
        <f>+CY3</f>
        <v xml:space="preserve">Class:    Subject:   Hindi  Subject  Teacher: </v>
      </c>
      <c r="DS3" s="788"/>
      <c r="DT3" s="788"/>
      <c r="DU3" s="788"/>
      <c r="DV3" s="788"/>
      <c r="DW3" s="788"/>
      <c r="DX3" s="788"/>
      <c r="DY3" s="788"/>
    </row>
    <row r="4" spans="1:129" s="435" customFormat="1" ht="21.75" customHeight="1" thickTop="1" thickBot="1">
      <c r="A4" s="819" t="s">
        <v>7</v>
      </c>
      <c r="B4" s="832" t="s">
        <v>8</v>
      </c>
      <c r="C4" s="832" t="s">
        <v>9</v>
      </c>
      <c r="D4" s="838" t="s">
        <v>15</v>
      </c>
      <c r="E4" s="839"/>
      <c r="F4" s="825" t="s">
        <v>134</v>
      </c>
      <c r="G4" s="842"/>
      <c r="H4" s="842"/>
      <c r="I4" s="842"/>
      <c r="J4" s="842"/>
      <c r="K4" s="842"/>
      <c r="L4" s="842"/>
      <c r="M4" s="842"/>
      <c r="N4" s="842"/>
      <c r="O4" s="826"/>
      <c r="P4" s="819" t="s">
        <v>381</v>
      </c>
      <c r="Q4" s="819" t="s">
        <v>20</v>
      </c>
      <c r="R4" s="819" t="s">
        <v>11</v>
      </c>
      <c r="S4" s="416"/>
      <c r="T4" s="819" t="s">
        <v>7</v>
      </c>
      <c r="U4" s="832" t="s">
        <v>9</v>
      </c>
      <c r="V4" s="815" t="s">
        <v>183</v>
      </c>
      <c r="W4" s="816"/>
      <c r="X4" s="816"/>
      <c r="Y4" s="817"/>
      <c r="Z4" s="815" t="s">
        <v>185</v>
      </c>
      <c r="AA4" s="816"/>
      <c r="AB4" s="816"/>
      <c r="AC4" s="817"/>
      <c r="AD4" s="815" t="s">
        <v>187</v>
      </c>
      <c r="AE4" s="816"/>
      <c r="AF4" s="816"/>
      <c r="AG4" s="817"/>
      <c r="AH4" s="815" t="s">
        <v>189</v>
      </c>
      <c r="AI4" s="816"/>
      <c r="AJ4" s="816"/>
      <c r="AK4" s="817"/>
      <c r="AL4" s="309"/>
      <c r="AM4" s="819" t="s">
        <v>375</v>
      </c>
      <c r="AN4" s="875" t="s">
        <v>11</v>
      </c>
      <c r="AO4" s="419"/>
      <c r="AP4" s="880" t="s">
        <v>7</v>
      </c>
      <c r="AQ4" s="832" t="s">
        <v>7</v>
      </c>
      <c r="AR4" s="832" t="s">
        <v>9</v>
      </c>
      <c r="AS4" s="838" t="s">
        <v>403</v>
      </c>
      <c r="AT4" s="839"/>
      <c r="AU4" s="815" t="s">
        <v>135</v>
      </c>
      <c r="AV4" s="816"/>
      <c r="AW4" s="816"/>
      <c r="AX4" s="816"/>
      <c r="AY4" s="816"/>
      <c r="AZ4" s="816"/>
      <c r="BA4" s="816"/>
      <c r="BB4" s="816"/>
      <c r="BC4" s="816"/>
      <c r="BD4" s="817"/>
      <c r="BE4" s="819" t="s">
        <v>380</v>
      </c>
      <c r="BF4" s="820" t="s">
        <v>33</v>
      </c>
      <c r="BG4" s="819" t="s">
        <v>11</v>
      </c>
      <c r="BH4" s="414"/>
      <c r="BI4" s="797" t="s">
        <v>7</v>
      </c>
      <c r="BJ4" s="843" t="s">
        <v>9</v>
      </c>
      <c r="BK4" s="773" t="s">
        <v>15</v>
      </c>
      <c r="BL4" s="774"/>
      <c r="BM4" s="777" t="s">
        <v>134</v>
      </c>
      <c r="BN4" s="778"/>
      <c r="BO4" s="778"/>
      <c r="BP4" s="778"/>
      <c r="BQ4" s="778"/>
      <c r="BR4" s="778"/>
      <c r="BS4" s="778"/>
      <c r="BT4" s="778"/>
      <c r="BU4" s="778"/>
      <c r="BV4" s="779"/>
      <c r="BW4" s="797" t="s">
        <v>381</v>
      </c>
      <c r="BX4" s="797" t="s">
        <v>20</v>
      </c>
      <c r="BY4" s="797" t="s">
        <v>11</v>
      </c>
      <c r="BZ4" s="433"/>
      <c r="CA4" s="418"/>
      <c r="CB4" s="872" t="s">
        <v>7</v>
      </c>
      <c r="CC4" s="797" t="s">
        <v>9</v>
      </c>
      <c r="CD4" s="777" t="s">
        <v>183</v>
      </c>
      <c r="CE4" s="778"/>
      <c r="CF4" s="778"/>
      <c r="CG4" s="779"/>
      <c r="CH4" s="777" t="s">
        <v>185</v>
      </c>
      <c r="CI4" s="778"/>
      <c r="CJ4" s="778"/>
      <c r="CK4" s="779"/>
      <c r="CL4" s="777" t="s">
        <v>187</v>
      </c>
      <c r="CM4" s="778"/>
      <c r="CN4" s="778"/>
      <c r="CO4" s="779"/>
      <c r="CP4" s="777" t="s">
        <v>189</v>
      </c>
      <c r="CQ4" s="778"/>
      <c r="CR4" s="778"/>
      <c r="CS4" s="779"/>
      <c r="CT4" s="434"/>
      <c r="CU4" s="797" t="s">
        <v>20</v>
      </c>
      <c r="CV4" s="797" t="s">
        <v>11</v>
      </c>
      <c r="CW4" s="434"/>
      <c r="CX4" s="416"/>
      <c r="CY4" s="797" t="s">
        <v>7</v>
      </c>
      <c r="CZ4" s="843" t="s">
        <v>9</v>
      </c>
      <c r="DA4" s="773" t="s">
        <v>403</v>
      </c>
      <c r="DB4" s="774"/>
      <c r="DC4" s="777" t="s">
        <v>135</v>
      </c>
      <c r="DD4" s="778"/>
      <c r="DE4" s="778"/>
      <c r="DF4" s="778"/>
      <c r="DG4" s="778"/>
      <c r="DH4" s="778"/>
      <c r="DI4" s="778"/>
      <c r="DJ4" s="778"/>
      <c r="DK4" s="778"/>
      <c r="DL4" s="779"/>
      <c r="DM4" s="797" t="s">
        <v>380</v>
      </c>
      <c r="DN4" s="858" t="s">
        <v>33</v>
      </c>
      <c r="DO4" s="861" t="s">
        <v>11</v>
      </c>
      <c r="DP4" s="348"/>
      <c r="DQ4" s="418"/>
      <c r="DR4" s="794" t="s">
        <v>7</v>
      </c>
      <c r="DS4" s="785" t="s">
        <v>9</v>
      </c>
      <c r="DT4" s="770" t="s">
        <v>35</v>
      </c>
      <c r="DU4" s="770" t="s">
        <v>27</v>
      </c>
      <c r="DV4" s="770" t="s">
        <v>36</v>
      </c>
      <c r="DW4" s="770" t="s">
        <v>27</v>
      </c>
      <c r="DX4" s="770" t="s">
        <v>37</v>
      </c>
      <c r="DY4" s="770" t="s">
        <v>27</v>
      </c>
    </row>
    <row r="5" spans="1:129" s="435" customFormat="1" ht="15" customHeight="1" thickTop="1" thickBot="1">
      <c r="A5" s="820"/>
      <c r="B5" s="833"/>
      <c r="C5" s="833"/>
      <c r="D5" s="840"/>
      <c r="E5" s="841"/>
      <c r="F5" s="825" t="s">
        <v>284</v>
      </c>
      <c r="G5" s="826"/>
      <c r="H5" s="825" t="s">
        <v>16</v>
      </c>
      <c r="I5" s="826"/>
      <c r="J5" s="825" t="s">
        <v>17</v>
      </c>
      <c r="K5" s="826"/>
      <c r="L5" s="825" t="s">
        <v>18</v>
      </c>
      <c r="M5" s="826"/>
      <c r="N5" s="825" t="s">
        <v>19</v>
      </c>
      <c r="O5" s="826"/>
      <c r="P5" s="820"/>
      <c r="Q5" s="820"/>
      <c r="R5" s="820"/>
      <c r="S5" s="416"/>
      <c r="T5" s="820"/>
      <c r="U5" s="833"/>
      <c r="V5" s="812" t="s">
        <v>184</v>
      </c>
      <c r="W5" s="813"/>
      <c r="X5" s="813"/>
      <c r="Y5" s="814"/>
      <c r="Z5" s="812" t="s">
        <v>186</v>
      </c>
      <c r="AA5" s="813"/>
      <c r="AB5" s="813"/>
      <c r="AC5" s="814"/>
      <c r="AD5" s="812" t="s">
        <v>188</v>
      </c>
      <c r="AE5" s="813"/>
      <c r="AF5" s="813"/>
      <c r="AG5" s="814"/>
      <c r="AH5" s="812" t="s">
        <v>190</v>
      </c>
      <c r="AI5" s="813"/>
      <c r="AJ5" s="813"/>
      <c r="AK5" s="814"/>
      <c r="AL5" s="565">
        <v>160</v>
      </c>
      <c r="AM5" s="820"/>
      <c r="AN5" s="876"/>
      <c r="AO5" s="419"/>
      <c r="AP5" s="881"/>
      <c r="AQ5" s="833"/>
      <c r="AR5" s="833"/>
      <c r="AS5" s="840"/>
      <c r="AT5" s="841"/>
      <c r="AU5" s="825" t="s">
        <v>284</v>
      </c>
      <c r="AV5" s="826"/>
      <c r="AW5" s="825" t="s">
        <v>16</v>
      </c>
      <c r="AX5" s="826"/>
      <c r="AY5" s="825" t="s">
        <v>17</v>
      </c>
      <c r="AZ5" s="826"/>
      <c r="BA5" s="825" t="s">
        <v>18</v>
      </c>
      <c r="BB5" s="826"/>
      <c r="BC5" s="825" t="s">
        <v>19</v>
      </c>
      <c r="BD5" s="826"/>
      <c r="BE5" s="820"/>
      <c r="BF5" s="820"/>
      <c r="BG5" s="820"/>
      <c r="BH5" s="414"/>
      <c r="BI5" s="798"/>
      <c r="BJ5" s="844"/>
      <c r="BK5" s="775"/>
      <c r="BL5" s="776"/>
      <c r="BM5" s="777" t="s">
        <v>284</v>
      </c>
      <c r="BN5" s="779"/>
      <c r="BO5" s="777" t="s">
        <v>16</v>
      </c>
      <c r="BP5" s="779"/>
      <c r="BQ5" s="777" t="s">
        <v>17</v>
      </c>
      <c r="BR5" s="779"/>
      <c r="BS5" s="777" t="s">
        <v>18</v>
      </c>
      <c r="BT5" s="779"/>
      <c r="BU5" s="777" t="s">
        <v>19</v>
      </c>
      <c r="BV5" s="779"/>
      <c r="BW5" s="798"/>
      <c r="BX5" s="798"/>
      <c r="BY5" s="798"/>
      <c r="BZ5" s="313"/>
      <c r="CA5" s="418"/>
      <c r="CB5" s="873"/>
      <c r="CC5" s="798"/>
      <c r="CD5" s="791" t="s">
        <v>184</v>
      </c>
      <c r="CE5" s="792"/>
      <c r="CF5" s="792"/>
      <c r="CG5" s="793"/>
      <c r="CH5" s="791" t="s">
        <v>186</v>
      </c>
      <c r="CI5" s="792"/>
      <c r="CJ5" s="792"/>
      <c r="CK5" s="793"/>
      <c r="CL5" s="791" t="s">
        <v>188</v>
      </c>
      <c r="CM5" s="792"/>
      <c r="CN5" s="792"/>
      <c r="CO5" s="793"/>
      <c r="CP5" s="791" t="s">
        <v>190</v>
      </c>
      <c r="CQ5" s="792"/>
      <c r="CR5" s="792"/>
      <c r="CS5" s="793"/>
      <c r="CT5" s="373">
        <v>160</v>
      </c>
      <c r="CU5" s="798"/>
      <c r="CV5" s="798"/>
      <c r="CW5" s="434"/>
      <c r="CX5" s="416"/>
      <c r="CY5" s="798"/>
      <c r="CZ5" s="844"/>
      <c r="DA5" s="775"/>
      <c r="DB5" s="776"/>
      <c r="DC5" s="864" t="s">
        <v>284</v>
      </c>
      <c r="DD5" s="865"/>
      <c r="DE5" s="864" t="s">
        <v>16</v>
      </c>
      <c r="DF5" s="865"/>
      <c r="DG5" s="864" t="s">
        <v>17</v>
      </c>
      <c r="DH5" s="865"/>
      <c r="DI5" s="864" t="s">
        <v>18</v>
      </c>
      <c r="DJ5" s="865"/>
      <c r="DK5" s="864" t="s">
        <v>19</v>
      </c>
      <c r="DL5" s="865"/>
      <c r="DM5" s="798"/>
      <c r="DN5" s="859"/>
      <c r="DO5" s="862"/>
      <c r="DP5" s="349"/>
      <c r="DQ5" s="418"/>
      <c r="DR5" s="795"/>
      <c r="DS5" s="786"/>
      <c r="DT5" s="771"/>
      <c r="DU5" s="771"/>
      <c r="DV5" s="771"/>
      <c r="DW5" s="771"/>
      <c r="DX5" s="771"/>
      <c r="DY5" s="771"/>
    </row>
    <row r="6" spans="1:129" s="114" customFormat="1" ht="111.75" customHeight="1" thickTop="1" thickBot="1">
      <c r="A6" s="821"/>
      <c r="B6" s="834"/>
      <c r="C6" s="834"/>
      <c r="D6" s="409" t="s">
        <v>10</v>
      </c>
      <c r="E6" s="615" t="s">
        <v>11</v>
      </c>
      <c r="F6" s="615" t="s">
        <v>12</v>
      </c>
      <c r="G6" s="615" t="s">
        <v>11</v>
      </c>
      <c r="H6" s="615" t="s">
        <v>13</v>
      </c>
      <c r="I6" s="615" t="s">
        <v>11</v>
      </c>
      <c r="J6" s="615" t="s">
        <v>13</v>
      </c>
      <c r="K6" s="615" t="s">
        <v>11</v>
      </c>
      <c r="L6" s="615" t="s">
        <v>14</v>
      </c>
      <c r="M6" s="615" t="s">
        <v>11</v>
      </c>
      <c r="N6" s="615" t="s">
        <v>14</v>
      </c>
      <c r="O6" s="615" t="s">
        <v>11</v>
      </c>
      <c r="P6" s="821"/>
      <c r="Q6" s="821"/>
      <c r="R6" s="821"/>
      <c r="S6" s="416"/>
      <c r="T6" s="821"/>
      <c r="U6" s="834"/>
      <c r="V6" s="615" t="s">
        <v>179</v>
      </c>
      <c r="W6" s="615" t="s">
        <v>180</v>
      </c>
      <c r="X6" s="615" t="s">
        <v>181</v>
      </c>
      <c r="Y6" s="615" t="s">
        <v>182</v>
      </c>
      <c r="Z6" s="615" t="s">
        <v>179</v>
      </c>
      <c r="AA6" s="615" t="s">
        <v>180</v>
      </c>
      <c r="AB6" s="615" t="s">
        <v>181</v>
      </c>
      <c r="AC6" s="615" t="s">
        <v>182</v>
      </c>
      <c r="AD6" s="615" t="s">
        <v>179</v>
      </c>
      <c r="AE6" s="615" t="s">
        <v>180</v>
      </c>
      <c r="AF6" s="615" t="s">
        <v>181</v>
      </c>
      <c r="AG6" s="615" t="s">
        <v>182</v>
      </c>
      <c r="AH6" s="615" t="s">
        <v>179</v>
      </c>
      <c r="AI6" s="615" t="s">
        <v>180</v>
      </c>
      <c r="AJ6" s="615" t="s">
        <v>181</v>
      </c>
      <c r="AK6" s="615" t="s">
        <v>182</v>
      </c>
      <c r="AL6" s="615" t="s">
        <v>144</v>
      </c>
      <c r="AM6" s="821"/>
      <c r="AN6" s="877"/>
      <c r="AO6" s="419"/>
      <c r="AP6" s="882"/>
      <c r="AQ6" s="834"/>
      <c r="AR6" s="834"/>
      <c r="AS6" s="615" t="s">
        <v>373</v>
      </c>
      <c r="AT6" s="615" t="s">
        <v>11</v>
      </c>
      <c r="AU6" s="615" t="s">
        <v>13</v>
      </c>
      <c r="AV6" s="615" t="s">
        <v>11</v>
      </c>
      <c r="AW6" s="615" t="s">
        <v>13</v>
      </c>
      <c r="AX6" s="615" t="s">
        <v>11</v>
      </c>
      <c r="AY6" s="615" t="s">
        <v>13</v>
      </c>
      <c r="AZ6" s="615" t="s">
        <v>11</v>
      </c>
      <c r="BA6" s="615" t="s">
        <v>14</v>
      </c>
      <c r="BB6" s="615" t="s">
        <v>11</v>
      </c>
      <c r="BC6" s="615" t="s">
        <v>14</v>
      </c>
      <c r="BD6" s="615" t="s">
        <v>11</v>
      </c>
      <c r="BE6" s="821"/>
      <c r="BF6" s="821"/>
      <c r="BG6" s="821"/>
      <c r="BH6" s="414"/>
      <c r="BI6" s="799"/>
      <c r="BJ6" s="845"/>
      <c r="BK6" s="410" t="s">
        <v>10</v>
      </c>
      <c r="BL6" s="513" t="s">
        <v>11</v>
      </c>
      <c r="BM6" s="513" t="s">
        <v>12</v>
      </c>
      <c r="BN6" s="513" t="s">
        <v>11</v>
      </c>
      <c r="BO6" s="513" t="s">
        <v>13</v>
      </c>
      <c r="BP6" s="513" t="s">
        <v>11</v>
      </c>
      <c r="BQ6" s="513" t="s">
        <v>13</v>
      </c>
      <c r="BR6" s="513" t="s">
        <v>11</v>
      </c>
      <c r="BS6" s="513" t="s">
        <v>14</v>
      </c>
      <c r="BT6" s="513" t="s">
        <v>11</v>
      </c>
      <c r="BU6" s="513" t="s">
        <v>14</v>
      </c>
      <c r="BV6" s="513" t="s">
        <v>11</v>
      </c>
      <c r="BW6" s="799"/>
      <c r="BX6" s="799"/>
      <c r="BY6" s="799"/>
      <c r="BZ6" s="313"/>
      <c r="CA6" s="418"/>
      <c r="CB6" s="874"/>
      <c r="CC6" s="799"/>
      <c r="CD6" s="513" t="s">
        <v>192</v>
      </c>
      <c r="CE6" s="513" t="s">
        <v>193</v>
      </c>
      <c r="CF6" s="513" t="s">
        <v>194</v>
      </c>
      <c r="CG6" s="513" t="s">
        <v>195</v>
      </c>
      <c r="CH6" s="513" t="s">
        <v>192</v>
      </c>
      <c r="CI6" s="513" t="s">
        <v>193</v>
      </c>
      <c r="CJ6" s="513" t="s">
        <v>194</v>
      </c>
      <c r="CK6" s="513" t="s">
        <v>195</v>
      </c>
      <c r="CL6" s="513" t="s">
        <v>192</v>
      </c>
      <c r="CM6" s="513" t="s">
        <v>193</v>
      </c>
      <c r="CN6" s="513" t="s">
        <v>194</v>
      </c>
      <c r="CO6" s="513" t="s">
        <v>195</v>
      </c>
      <c r="CP6" s="513" t="s">
        <v>192</v>
      </c>
      <c r="CQ6" s="513" t="s">
        <v>193</v>
      </c>
      <c r="CR6" s="513" t="s">
        <v>194</v>
      </c>
      <c r="CS6" s="513" t="s">
        <v>195</v>
      </c>
      <c r="CT6" s="513" t="s">
        <v>144</v>
      </c>
      <c r="CU6" s="799"/>
      <c r="CV6" s="799"/>
      <c r="CW6" s="373"/>
      <c r="CX6" s="416"/>
      <c r="CY6" s="799"/>
      <c r="CZ6" s="845"/>
      <c r="DA6" s="513" t="s">
        <v>373</v>
      </c>
      <c r="DB6" s="513" t="s">
        <v>11</v>
      </c>
      <c r="DC6" s="513" t="s">
        <v>13</v>
      </c>
      <c r="DD6" s="513" t="s">
        <v>11</v>
      </c>
      <c r="DE6" s="513" t="s">
        <v>13</v>
      </c>
      <c r="DF6" s="513" t="s">
        <v>11</v>
      </c>
      <c r="DG6" s="513" t="s">
        <v>13</v>
      </c>
      <c r="DH6" s="513" t="s">
        <v>11</v>
      </c>
      <c r="DI6" s="513" t="s">
        <v>14</v>
      </c>
      <c r="DJ6" s="513" t="s">
        <v>11</v>
      </c>
      <c r="DK6" s="513" t="s">
        <v>14</v>
      </c>
      <c r="DL6" s="513" t="s">
        <v>11</v>
      </c>
      <c r="DM6" s="799"/>
      <c r="DN6" s="860"/>
      <c r="DO6" s="863"/>
      <c r="DP6" s="350"/>
      <c r="DQ6" s="418"/>
      <c r="DR6" s="796"/>
      <c r="DS6" s="556"/>
      <c r="DT6" s="772"/>
      <c r="DU6" s="772"/>
      <c r="DV6" s="772"/>
      <c r="DW6" s="772"/>
      <c r="DX6" s="772"/>
      <c r="DY6" s="772"/>
    </row>
    <row r="7" spans="1:129" s="115" customFormat="1" ht="0.75" customHeight="1" thickTop="1">
      <c r="A7" s="305">
        <v>1</v>
      </c>
      <c r="B7" s="305">
        <v>2</v>
      </c>
      <c r="C7" s="305">
        <v>3</v>
      </c>
      <c r="D7" s="305">
        <v>4</v>
      </c>
      <c r="E7" s="305">
        <v>5</v>
      </c>
      <c r="F7" s="305">
        <v>6</v>
      </c>
      <c r="G7" s="305">
        <v>7</v>
      </c>
      <c r="H7" s="305">
        <v>8</v>
      </c>
      <c r="I7" s="305">
        <v>9</v>
      </c>
      <c r="J7" s="305">
        <v>10</v>
      </c>
      <c r="K7" s="305">
        <v>11</v>
      </c>
      <c r="L7" s="305">
        <v>12</v>
      </c>
      <c r="M7" s="305">
        <v>13</v>
      </c>
      <c r="N7" s="305">
        <v>14</v>
      </c>
      <c r="O7" s="305">
        <v>15</v>
      </c>
      <c r="P7" s="305">
        <v>16</v>
      </c>
      <c r="Q7" s="305">
        <v>17</v>
      </c>
      <c r="R7" s="305">
        <v>18</v>
      </c>
      <c r="S7" s="305">
        <v>19</v>
      </c>
      <c r="T7" s="305">
        <v>20</v>
      </c>
      <c r="U7" s="305">
        <v>21</v>
      </c>
      <c r="V7" s="305">
        <v>22</v>
      </c>
      <c r="W7" s="305">
        <v>23</v>
      </c>
      <c r="X7" s="305">
        <v>24</v>
      </c>
      <c r="Y7" s="305">
        <v>25</v>
      </c>
      <c r="Z7" s="305">
        <v>26</v>
      </c>
      <c r="AA7" s="305">
        <v>27</v>
      </c>
      <c r="AB7" s="305">
        <v>28</v>
      </c>
      <c r="AC7" s="305">
        <v>29</v>
      </c>
      <c r="AD7" s="305">
        <v>30</v>
      </c>
      <c r="AE7" s="305">
        <v>31</v>
      </c>
      <c r="AF7" s="305">
        <v>32</v>
      </c>
      <c r="AG7" s="305">
        <v>33</v>
      </c>
      <c r="AH7" s="305">
        <v>34</v>
      </c>
      <c r="AI7" s="305">
        <v>35</v>
      </c>
      <c r="AJ7" s="305">
        <v>36</v>
      </c>
      <c r="AK7" s="305">
        <v>37</v>
      </c>
      <c r="AL7" s="305">
        <v>38</v>
      </c>
      <c r="AM7" s="305">
        <v>39</v>
      </c>
      <c r="AN7" s="305">
        <v>40</v>
      </c>
      <c r="AO7" s="507">
        <v>41</v>
      </c>
      <c r="AP7" s="305">
        <v>42</v>
      </c>
      <c r="AQ7" s="305">
        <v>43</v>
      </c>
      <c r="AR7" s="305">
        <v>44</v>
      </c>
      <c r="AS7" s="305">
        <v>45</v>
      </c>
      <c r="AT7" s="305">
        <v>46</v>
      </c>
      <c r="AU7" s="305">
        <v>47</v>
      </c>
      <c r="AV7" s="305">
        <v>48</v>
      </c>
      <c r="AW7" s="305">
        <v>49</v>
      </c>
      <c r="AX7" s="305">
        <v>50</v>
      </c>
      <c r="AY7" s="305">
        <v>51</v>
      </c>
      <c r="AZ7" s="305">
        <v>52</v>
      </c>
      <c r="BA7" s="305">
        <v>53</v>
      </c>
      <c r="BB7" s="305">
        <v>54</v>
      </c>
      <c r="BC7" s="305">
        <v>55</v>
      </c>
      <c r="BD7" s="305">
        <v>56</v>
      </c>
      <c r="BE7" s="305">
        <v>57</v>
      </c>
      <c r="BF7" s="305">
        <v>58</v>
      </c>
      <c r="BG7" s="305">
        <v>59</v>
      </c>
      <c r="BH7" s="507">
        <v>60</v>
      </c>
      <c r="BI7" s="305">
        <v>61</v>
      </c>
      <c r="BJ7" s="305">
        <v>62</v>
      </c>
      <c r="BK7" s="305">
        <v>63</v>
      </c>
      <c r="BL7" s="305">
        <v>64</v>
      </c>
      <c r="BM7" s="305">
        <v>65</v>
      </c>
      <c r="BN7" s="305">
        <v>66</v>
      </c>
      <c r="BO7" s="305">
        <v>67</v>
      </c>
      <c r="BP7" s="305">
        <v>68</v>
      </c>
      <c r="BQ7" s="305">
        <v>69</v>
      </c>
      <c r="BR7" s="305">
        <v>70</v>
      </c>
      <c r="BS7" s="305">
        <v>71</v>
      </c>
      <c r="BT7" s="305">
        <v>72</v>
      </c>
      <c r="BU7" s="305">
        <v>73</v>
      </c>
      <c r="BV7" s="305">
        <v>74</v>
      </c>
      <c r="BW7" s="305">
        <v>75</v>
      </c>
      <c r="BX7" s="305">
        <v>76</v>
      </c>
      <c r="BY7" s="305">
        <v>77</v>
      </c>
      <c r="BZ7" s="305">
        <v>78</v>
      </c>
      <c r="CA7" s="507">
        <v>79</v>
      </c>
      <c r="CB7" s="305">
        <v>80</v>
      </c>
      <c r="CC7" s="305">
        <v>81</v>
      </c>
      <c r="CD7" s="305">
        <v>82</v>
      </c>
      <c r="CE7" s="305">
        <v>83</v>
      </c>
      <c r="CF7" s="305">
        <v>84</v>
      </c>
      <c r="CG7" s="305">
        <v>85</v>
      </c>
      <c r="CH7" s="305">
        <v>86</v>
      </c>
      <c r="CI7" s="305">
        <v>87</v>
      </c>
      <c r="CJ7" s="305">
        <v>88</v>
      </c>
      <c r="CK7" s="305">
        <v>89</v>
      </c>
      <c r="CL7" s="305">
        <v>90</v>
      </c>
      <c r="CM7" s="305">
        <v>91</v>
      </c>
      <c r="CN7" s="305">
        <v>92</v>
      </c>
      <c r="CO7" s="305">
        <v>93</v>
      </c>
      <c r="CP7" s="305">
        <v>94</v>
      </c>
      <c r="CQ7" s="305">
        <v>95</v>
      </c>
      <c r="CR7" s="305">
        <v>96</v>
      </c>
      <c r="CS7" s="305">
        <v>97</v>
      </c>
      <c r="CT7" s="305">
        <v>98</v>
      </c>
      <c r="CU7" s="305">
        <v>99</v>
      </c>
      <c r="CV7" s="305">
        <v>100</v>
      </c>
      <c r="CW7" s="305">
        <v>101</v>
      </c>
      <c r="CX7" s="507">
        <v>102</v>
      </c>
      <c r="CY7" s="305">
        <v>103</v>
      </c>
      <c r="CZ7" s="305">
        <v>104</v>
      </c>
      <c r="DA7" s="305">
        <v>105</v>
      </c>
      <c r="DB7" s="305">
        <v>106</v>
      </c>
      <c r="DC7" s="305">
        <v>107</v>
      </c>
      <c r="DD7" s="305">
        <v>108</v>
      </c>
      <c r="DE7" s="305">
        <v>109</v>
      </c>
      <c r="DF7" s="305">
        <v>110</v>
      </c>
      <c r="DG7" s="305">
        <v>111</v>
      </c>
      <c r="DH7" s="305">
        <v>112</v>
      </c>
      <c r="DI7" s="305">
        <v>113</v>
      </c>
      <c r="DJ7" s="305">
        <v>114</v>
      </c>
      <c r="DK7" s="305">
        <v>115</v>
      </c>
      <c r="DL7" s="305">
        <v>116</v>
      </c>
      <c r="DM7" s="305">
        <v>117</v>
      </c>
      <c r="DN7" s="305">
        <v>118</v>
      </c>
      <c r="DO7" s="305">
        <v>119</v>
      </c>
      <c r="DP7" s="305">
        <v>120</v>
      </c>
      <c r="DQ7" s="305">
        <v>121</v>
      </c>
      <c r="DR7" s="557">
        <v>122</v>
      </c>
      <c r="DS7" s="557">
        <v>123</v>
      </c>
      <c r="DT7" s="557">
        <v>124</v>
      </c>
      <c r="DU7" s="557">
        <v>125</v>
      </c>
      <c r="DV7" s="557">
        <v>126</v>
      </c>
      <c r="DW7" s="557">
        <v>127</v>
      </c>
      <c r="DX7" s="557">
        <v>128</v>
      </c>
      <c r="DY7" s="557">
        <v>129</v>
      </c>
    </row>
    <row r="8" spans="1:129" ht="18.75" customHeight="1">
      <c r="A8" s="608">
        <f>'Student Profile'!A5</f>
        <v>1</v>
      </c>
      <c r="B8" s="608">
        <f>'Student Profile'!B5</f>
        <v>1234</v>
      </c>
      <c r="C8" s="609" t="str">
        <f>IF('Student Profile'!C5="","",'Student Profile'!C5)</f>
        <v>S. Mounik</v>
      </c>
      <c r="D8" s="307">
        <v>5</v>
      </c>
      <c r="E8" s="607" t="str">
        <f>IF(D8="","",LOOKUP(D8,$C$91:$C$97,$D$91:$D$97))</f>
        <v>A+</v>
      </c>
      <c r="F8" s="307">
        <v>3</v>
      </c>
      <c r="G8" s="607" t="str">
        <f>IF(F8="","",LOOKUP(F8,$C$91:$C$97,$D$91:$D$97))</f>
        <v>B</v>
      </c>
      <c r="H8" s="307">
        <v>7</v>
      </c>
      <c r="I8" s="607" t="str">
        <f>IF(H8="","",LOOKUP(H8,$E$92:$E$96,$F$92:$F$96))</f>
        <v>B</v>
      </c>
      <c r="J8" s="307">
        <v>9</v>
      </c>
      <c r="K8" s="607" t="str">
        <f>IF(J8="","",LOOKUP(J8,$E$92:$E$96,$F$92:$F$96))</f>
        <v>A+</v>
      </c>
      <c r="L8" s="307">
        <v>2</v>
      </c>
      <c r="M8" s="607" t="str">
        <f>IF(L8="","",LOOKUP(L8,$C$91:$C$97,$D$91:$D$97))</f>
        <v>C</v>
      </c>
      <c r="N8" s="307">
        <v>1</v>
      </c>
      <c r="O8" s="607" t="str">
        <f>IF(N8="","",LOOKUP(N8,$C$91:$C$97,$D$91:$D$97))</f>
        <v>D</v>
      </c>
      <c r="P8" s="607">
        <f>IF(D8+F8+H8+J8+L8+N8=0,"",D8+F8+H8+J8+L8+N8)</f>
        <v>27</v>
      </c>
      <c r="Q8" s="607">
        <f>IF(P8="","",ROUND(P8/4,1))</f>
        <v>6.8</v>
      </c>
      <c r="R8" s="607" t="str">
        <f>IF(Q8="","",LOOKUP(Q8,$E$92:$E$96,$F$92:$F$96))</f>
        <v>B</v>
      </c>
      <c r="S8" s="416"/>
      <c r="T8" s="608">
        <f>'Student Profile'!A5</f>
        <v>1</v>
      </c>
      <c r="U8" s="609" t="str">
        <f>IF('Student Profile'!C5="","",'Student Profile'!C5)</f>
        <v>S. Mounik</v>
      </c>
      <c r="V8" s="307">
        <v>10</v>
      </c>
      <c r="W8" s="307">
        <v>9</v>
      </c>
      <c r="X8" s="307">
        <v>8</v>
      </c>
      <c r="Y8" s="307">
        <v>7</v>
      </c>
      <c r="Z8" s="307">
        <v>10</v>
      </c>
      <c r="AA8" s="307">
        <v>9</v>
      </c>
      <c r="AB8" s="307">
        <v>8</v>
      </c>
      <c r="AC8" s="307">
        <v>7</v>
      </c>
      <c r="AD8" s="307">
        <v>10</v>
      </c>
      <c r="AE8" s="307">
        <v>9</v>
      </c>
      <c r="AF8" s="307">
        <v>8</v>
      </c>
      <c r="AG8" s="307">
        <v>7</v>
      </c>
      <c r="AH8" s="307">
        <v>10</v>
      </c>
      <c r="AI8" s="307">
        <v>9</v>
      </c>
      <c r="AJ8" s="307">
        <v>8</v>
      </c>
      <c r="AK8" s="307">
        <v>8</v>
      </c>
      <c r="AL8" s="610">
        <f>IF(SUM(V8:AK8)=0,"",SUM(V8:AK8))</f>
        <v>137</v>
      </c>
      <c r="AM8" s="607">
        <f>IF(AL8="","",ROUND(AL8/$AL$5*10,1))</f>
        <v>8.6</v>
      </c>
      <c r="AN8" s="607" t="str">
        <f>IF(AM8="","",LOOKUP(AM8,$E$92:$E$96,$F$92:$F$96))</f>
        <v>A</v>
      </c>
      <c r="AO8" s="419"/>
      <c r="AP8" s="439">
        <f>'Student Profile'!A5</f>
        <v>1</v>
      </c>
      <c r="AQ8" s="436">
        <f t="shared" ref="AQ8" si="0">A8</f>
        <v>1</v>
      </c>
      <c r="AR8" s="437" t="str">
        <f t="shared" ref="AR8" si="1">C8</f>
        <v>S. Mounik</v>
      </c>
      <c r="AS8" s="362">
        <v>17</v>
      </c>
      <c r="AT8" s="607" t="str">
        <f>IF(AS8="","",LOOKUP(AS8,$G$92:$G$97,$H$92:$H$97))</f>
        <v>A</v>
      </c>
      <c r="AU8" s="362">
        <v>8</v>
      </c>
      <c r="AV8" s="607" t="str">
        <f>IF(AU8="","",LOOKUP(AU8,$E$92:$E$96,$F$92:$F$96))</f>
        <v>A</v>
      </c>
      <c r="AW8" s="362">
        <v>9</v>
      </c>
      <c r="AX8" s="607" t="str">
        <f>IF(AW8="","",LOOKUP(AW8,$E$92:$E$96,$F$92:$F$96))</f>
        <v>A+</v>
      </c>
      <c r="AY8" s="362">
        <v>3</v>
      </c>
      <c r="AZ8" s="607" t="str">
        <f>IF(AY8="","",LOOKUP(AY8,$E$92:$E$96,$F$92:$F$96))</f>
        <v>D</v>
      </c>
      <c r="BA8" s="362">
        <v>4</v>
      </c>
      <c r="BB8" s="607" t="str">
        <f>IF(BA8="","",LOOKUP(BA8,$C$91:$C$97,$D$91:$D$97))</f>
        <v>A</v>
      </c>
      <c r="BC8" s="362">
        <v>2</v>
      </c>
      <c r="BD8" s="607" t="str">
        <f>IF(BC8="","",LOOKUP(BC8,$C$91:$C$97,$D$91:$D$97))</f>
        <v>C</v>
      </c>
      <c r="BE8" s="607">
        <f>IF(AS8+AU8+AW8+AY8+BA8+BC8=0,"",AS8+AU8+AW8+AY8+BA8+BC8)</f>
        <v>43</v>
      </c>
      <c r="BF8" s="607">
        <f>IF(BE8="","",ROUND(BE8/2,1))</f>
        <v>21.5</v>
      </c>
      <c r="BG8" s="607" t="str">
        <f>IF(BF8="","",LOOKUP(BF8/3*10,$A$92:$A$96,$B$92:$B$96))</f>
        <v>B</v>
      </c>
      <c r="BH8" s="414"/>
      <c r="BI8" s="621">
        <f t="shared" ref="BI8" si="2">A8</f>
        <v>1</v>
      </c>
      <c r="BJ8" s="622" t="str">
        <f t="shared" ref="BJ8" si="3">C8</f>
        <v>S. Mounik</v>
      </c>
      <c r="BK8" s="362">
        <v>3.5</v>
      </c>
      <c r="BL8" s="607" t="str">
        <f>IF(BK8="","",LOOKUP(BK8,$C$91:$C$97,$D$91:$D$97))</f>
        <v>A</v>
      </c>
      <c r="BM8" s="362">
        <v>2.5</v>
      </c>
      <c r="BN8" s="607" t="str">
        <f>IF(BM8="","",LOOKUP(BM8,$C$91:$C$97,$D$91:$D$97))</f>
        <v>B</v>
      </c>
      <c r="BO8" s="362">
        <v>6.5</v>
      </c>
      <c r="BP8" s="607" t="str">
        <f>IF(BO8="","",LOOKUP(BO8,$E$92:$E$96,$F$92:$F$96))</f>
        <v>B</v>
      </c>
      <c r="BQ8" s="362">
        <v>5.5</v>
      </c>
      <c r="BR8" s="607" t="str">
        <f>IF(BQ8="","",LOOKUP(BQ8,$E$92:$E$96,$F$92:$F$96))</f>
        <v>B</v>
      </c>
      <c r="BS8" s="362">
        <v>4</v>
      </c>
      <c r="BT8" s="607" t="str">
        <f>IF(BS8="","",LOOKUP(BS8,$C$91:$C$97,$D$91:$D$97))</f>
        <v>A</v>
      </c>
      <c r="BU8" s="362">
        <v>5</v>
      </c>
      <c r="BV8" s="607" t="str">
        <f>IF(BU8="","",LOOKUP(BU8,$C$91:$C$97,$D$91:$D$97))</f>
        <v>A+</v>
      </c>
      <c r="BW8" s="607">
        <f>IF(BK8+BM8+BO8+BQ8+BS8+BU8=0,"",BK8+BM8+BO8+BQ8+BS8+BU8)</f>
        <v>27</v>
      </c>
      <c r="BX8" s="607">
        <f>IF(BW8="","",ROUND(BW8/4,1))</f>
        <v>6.8</v>
      </c>
      <c r="BY8" s="607" t="str">
        <f>IF(BX8="","",LOOKUP(BX8,$E$92:$E$96,$F$92:$F$96))</f>
        <v>B</v>
      </c>
      <c r="BZ8" s="440"/>
      <c r="CA8" s="418"/>
      <c r="CB8" s="623">
        <f t="shared" ref="CB8" si="4">A8</f>
        <v>1</v>
      </c>
      <c r="CC8" s="622" t="str">
        <f t="shared" ref="CC8" si="5">C8</f>
        <v>S. Mounik</v>
      </c>
      <c r="CD8" s="362">
        <v>10</v>
      </c>
      <c r="CE8" s="362">
        <v>9</v>
      </c>
      <c r="CF8" s="362">
        <v>8</v>
      </c>
      <c r="CG8" s="362">
        <v>7</v>
      </c>
      <c r="CH8" s="362">
        <v>6</v>
      </c>
      <c r="CI8" s="362">
        <v>5</v>
      </c>
      <c r="CJ8" s="362">
        <v>4</v>
      </c>
      <c r="CK8" s="362">
        <v>3</v>
      </c>
      <c r="CL8" s="362">
        <v>8</v>
      </c>
      <c r="CM8" s="362">
        <v>7</v>
      </c>
      <c r="CN8" s="362">
        <v>9</v>
      </c>
      <c r="CO8" s="362">
        <v>9</v>
      </c>
      <c r="CP8" s="362">
        <v>8</v>
      </c>
      <c r="CQ8" s="362">
        <v>8</v>
      </c>
      <c r="CR8" s="362">
        <v>8</v>
      </c>
      <c r="CS8" s="362">
        <v>7</v>
      </c>
      <c r="CT8" s="610">
        <f>IF(SUM(CD8:CS8)=0,"",SUM(CD8:CS8))</f>
        <v>116</v>
      </c>
      <c r="CU8" s="607">
        <f>IF(CT8="","",ROUND(CT8/$AL$5*10,1))</f>
        <v>7.3</v>
      </c>
      <c r="CV8" s="607" t="str">
        <f>IF(CU8="","",LOOKUP(CU8,$E$92:$E$96,$F$92:$F$96))</f>
        <v>B</v>
      </c>
      <c r="CW8" s="441"/>
      <c r="CX8" s="416"/>
      <c r="CY8" s="621">
        <f t="shared" ref="CY8" si="6">A8</f>
        <v>1</v>
      </c>
      <c r="CZ8" s="622" t="str">
        <f t="shared" ref="CZ8" si="7">C8</f>
        <v>S. Mounik</v>
      </c>
      <c r="DA8" s="362">
        <v>16.5</v>
      </c>
      <c r="DB8" s="607" t="str">
        <f>IF(DA8="","",LOOKUP(DA8,$G$92:$G$97,$H$92:$H$97))</f>
        <v>A</v>
      </c>
      <c r="DC8" s="362">
        <v>4.5</v>
      </c>
      <c r="DD8" s="607" t="str">
        <f>IF(DC8="","",LOOKUP(DC8,$E$92:$E$96,$F$92:$F$96))</f>
        <v>C</v>
      </c>
      <c r="DE8" s="362">
        <v>5.5</v>
      </c>
      <c r="DF8" s="607" t="str">
        <f>IF(DE8="","",LOOKUP(DE8,$E$92:$E$96,$F$92:$F$96))</f>
        <v>B</v>
      </c>
      <c r="DG8" s="362">
        <v>6.5</v>
      </c>
      <c r="DH8" s="607" t="str">
        <f>IF(DG8="","",LOOKUP(DG8,$E$92:$E$96,$F$92:$F$96))</f>
        <v>B</v>
      </c>
      <c r="DI8" s="362">
        <v>3</v>
      </c>
      <c r="DJ8" s="607" t="str">
        <f>IF(DI8="","",LOOKUP(DI8,$C$91:$C$97,$D$91:$D$97))</f>
        <v>B</v>
      </c>
      <c r="DK8" s="362">
        <v>2</v>
      </c>
      <c r="DL8" s="607" t="str">
        <f>IF(DK8="","",LOOKUP(DK8,$C$91:$C$97,$D$91:$D$97))</f>
        <v>C</v>
      </c>
      <c r="DM8" s="607">
        <f>IF(DA8+DC8+DE8+DG8+DI8+DK8=0,"",DA8+DC8+DE8+DG8+DI8+DK8)</f>
        <v>38</v>
      </c>
      <c r="DN8" s="607">
        <f>IF(DM8="","",ROUND(DM8/2,1))</f>
        <v>19</v>
      </c>
      <c r="DO8" s="607" t="str">
        <f>IF(DN8="","",LOOKUP(DN8/3*10,$A$92:$A$96,$B$92:$B$96))</f>
        <v>B</v>
      </c>
      <c r="DP8" s="442"/>
      <c r="DQ8" s="418"/>
      <c r="DR8" s="610">
        <f t="shared" ref="DR8" si="8">A8</f>
        <v>1</v>
      </c>
      <c r="DS8" s="624" t="str">
        <f t="shared" ref="DS8" si="9">C8</f>
        <v>S. Mounik</v>
      </c>
      <c r="DT8" s="607">
        <f t="shared" ref="DT8" si="10">IF(CU8="","",Q8+AM8+BX8+CU8)</f>
        <v>29.5</v>
      </c>
      <c r="DU8" s="607" t="str">
        <f>IF(DT8="","",LOOKUP(DT8*2.5,$A$92:$A$96,$B$92:$B$96))</f>
        <v>B</v>
      </c>
      <c r="DV8" s="607">
        <f>IF(DN8="","",BF8+DN8)</f>
        <v>40.5</v>
      </c>
      <c r="DW8" s="607" t="str">
        <f t="shared" ref="DW8" si="11">IF(DV8="","",LOOKUP(DV8/6*10,A$92:A$96,B$92:B$96))</f>
        <v>B</v>
      </c>
      <c r="DX8" s="607">
        <f>IF(DV8="","",DT8+DV8)</f>
        <v>70</v>
      </c>
      <c r="DY8" s="607" t="str">
        <f t="shared" ref="DY8" si="12">IF(DX8="","",LOOKUP(DX8,A$92:A$96,B$92:B$96))</f>
        <v>B</v>
      </c>
    </row>
    <row r="9" spans="1:129" ht="20.100000000000001" customHeight="1">
      <c r="A9" s="608">
        <f>'Student Profile'!A6</f>
        <v>2</v>
      </c>
      <c r="B9" s="608">
        <f>'Student Profile'!B6</f>
        <v>1111</v>
      </c>
      <c r="C9" s="609" t="str">
        <f>IF('Student Profile'!C6="","",'Student Profile'!C6)</f>
        <v>K. Lakshmi</v>
      </c>
      <c r="D9" s="307"/>
      <c r="E9" s="607" t="str">
        <f t="shared" ref="E9:E57" si="13">IF(D9="","",LOOKUP(D9,$C$91:$C$97,$D$91:$D$97))</f>
        <v/>
      </c>
      <c r="F9" s="307"/>
      <c r="G9" s="607" t="str">
        <f t="shared" ref="G9:G57" si="14">IF(F9="","",LOOKUP(F9,$C$91:$C$97,$D$91:$D$97))</f>
        <v/>
      </c>
      <c r="H9" s="307"/>
      <c r="I9" s="607" t="str">
        <f t="shared" ref="I9:I57" si="15">IF(H9="","",LOOKUP(H9,$E$92:$E$96,$F$92:$F$96))</f>
        <v/>
      </c>
      <c r="J9" s="307"/>
      <c r="K9" s="607" t="str">
        <f t="shared" ref="K9:K57" si="16">IF(J9="","",LOOKUP(J9,$E$92:$E$96,$F$92:$F$96))</f>
        <v/>
      </c>
      <c r="L9" s="307"/>
      <c r="M9" s="607" t="str">
        <f t="shared" ref="M9:M57" si="17">IF(L9="","",LOOKUP(L9,$C$91:$C$97,$D$91:$D$97))</f>
        <v/>
      </c>
      <c r="N9" s="307"/>
      <c r="O9" s="607" t="str">
        <f t="shared" ref="O9:O57" si="18">IF(N9="","",LOOKUP(N9,$C$91:$C$97,$D$91:$D$97))</f>
        <v/>
      </c>
      <c r="P9" s="607" t="str">
        <f t="shared" ref="P9:P57" si="19">IF(D9+F9+H9+J9+L9+N9=0,"",D9+F9+H9+J9+L9+N9)</f>
        <v/>
      </c>
      <c r="Q9" s="607" t="str">
        <f t="shared" ref="Q9:Q57" si="20">IF(P9="","",ROUND(P9/4,1))</f>
        <v/>
      </c>
      <c r="R9" s="607" t="str">
        <f t="shared" ref="R9:R57" si="21">IF(Q9="","",LOOKUP(Q9,$E$92:$E$96,$F$92:$F$96))</f>
        <v/>
      </c>
      <c r="S9" s="416"/>
      <c r="T9" s="608">
        <f>'Student Profile'!A6</f>
        <v>2</v>
      </c>
      <c r="U9" s="609" t="str">
        <f>IF('Student Profile'!C6="","",'Student Profile'!C6)</f>
        <v>K. Lakshmi</v>
      </c>
      <c r="V9" s="307"/>
      <c r="W9" s="307"/>
      <c r="X9" s="307"/>
      <c r="Y9" s="307"/>
      <c r="Z9" s="307"/>
      <c r="AA9" s="307"/>
      <c r="AB9" s="307"/>
      <c r="AC9" s="307"/>
      <c r="AD9" s="307"/>
      <c r="AE9" s="307"/>
      <c r="AF9" s="307"/>
      <c r="AG9" s="307"/>
      <c r="AH9" s="307"/>
      <c r="AI9" s="307"/>
      <c r="AJ9" s="307"/>
      <c r="AK9" s="307"/>
      <c r="AL9" s="610" t="str">
        <f t="shared" ref="AL9:AL57" si="22">IF(SUM(V9:AK9)=0,"",SUM(V9:AK9))</f>
        <v/>
      </c>
      <c r="AM9" s="607" t="str">
        <f t="shared" ref="AM9:AM57" si="23">IF(AL9="","",ROUND(AL9/$AL$5*10,1))</f>
        <v/>
      </c>
      <c r="AN9" s="607" t="str">
        <f t="shared" ref="AN9:AN57" si="24">IF(AM9="","",LOOKUP(AM9,$E$92:$E$96,$F$92:$F$96))</f>
        <v/>
      </c>
      <c r="AO9" s="419"/>
      <c r="AP9" s="439">
        <f>'Student Profile'!A6</f>
        <v>2</v>
      </c>
      <c r="AQ9" s="436">
        <f t="shared" ref="AQ9:AQ57" si="25">A9</f>
        <v>2</v>
      </c>
      <c r="AR9" s="437" t="str">
        <f t="shared" ref="AR9:AR57" si="26">C9</f>
        <v>K. Lakshmi</v>
      </c>
      <c r="AS9" s="362"/>
      <c r="AT9" s="607" t="str">
        <f t="shared" ref="AT9:AT57" si="27">IF(AS9="","",LOOKUP(AS9,$G$92:$G$97,$H$92:$H$97))</f>
        <v/>
      </c>
      <c r="AU9" s="362"/>
      <c r="AV9" s="607" t="str">
        <f t="shared" ref="AV9:AV57" si="28">IF(AU9="","",LOOKUP(AU9,$E$92:$E$96,$F$92:$F$96))</f>
        <v/>
      </c>
      <c r="AW9" s="362"/>
      <c r="AX9" s="607" t="str">
        <f t="shared" ref="AX9:AX57" si="29">IF(AW9="","",LOOKUP(AW9,$E$92:$E$96,$F$92:$F$96))</f>
        <v/>
      </c>
      <c r="AY9" s="362"/>
      <c r="AZ9" s="607" t="str">
        <f t="shared" ref="AZ9:AZ57" si="30">IF(AY9="","",LOOKUP(AY9,$E$92:$E$96,$F$92:$F$96))</f>
        <v/>
      </c>
      <c r="BA9" s="362"/>
      <c r="BB9" s="607" t="str">
        <f t="shared" ref="BB9:BB57" si="31">IF(BA9="","",LOOKUP(BA9,$C$91:$C$97,$D$91:$D$97))</f>
        <v/>
      </c>
      <c r="BC9" s="362"/>
      <c r="BD9" s="607" t="str">
        <f t="shared" ref="BD9:BD57" si="32">IF(BC9="","",LOOKUP(BC9,$C$91:$C$97,$D$91:$D$97))</f>
        <v/>
      </c>
      <c r="BE9" s="607" t="str">
        <f t="shared" ref="BE9:BE57" si="33">IF(AS9+AU9+AW9+AY9+BA9+BC9=0,"",AS9+AU9+AW9+AY9+BA9+BC9)</f>
        <v/>
      </c>
      <c r="BF9" s="607" t="str">
        <f t="shared" ref="BF9:BF57" si="34">IF(BE9="","",ROUND(BE9/2,1))</f>
        <v/>
      </c>
      <c r="BG9" s="607" t="str">
        <f t="shared" ref="BG9:BG57" si="35">IF(BF9="","",LOOKUP(BF9/3*10,$A$92:$A$96,$B$92:$B$96))</f>
        <v/>
      </c>
      <c r="BH9" s="414"/>
      <c r="BI9" s="621">
        <f t="shared" ref="BI9:BI57" si="36">A9</f>
        <v>2</v>
      </c>
      <c r="BJ9" s="622" t="str">
        <f t="shared" ref="BJ9:BJ57" si="37">C9</f>
        <v>K. Lakshmi</v>
      </c>
      <c r="BK9" s="362"/>
      <c r="BL9" s="607" t="str">
        <f t="shared" ref="BL9:BL57" si="38">IF(BK9="","",LOOKUP(BK9,$C$91:$C$97,$D$91:$D$97))</f>
        <v/>
      </c>
      <c r="BM9" s="362"/>
      <c r="BN9" s="607" t="str">
        <f t="shared" ref="BN9:BN57" si="39">IF(BM9="","",LOOKUP(BM9,$C$91:$C$97,$D$91:$D$97))</f>
        <v/>
      </c>
      <c r="BO9" s="362"/>
      <c r="BP9" s="607" t="str">
        <f t="shared" ref="BP9:BP57" si="40">IF(BO9="","",LOOKUP(BO9,$E$92:$E$96,$F$92:$F$96))</f>
        <v/>
      </c>
      <c r="BQ9" s="362"/>
      <c r="BR9" s="607" t="str">
        <f t="shared" ref="BR9:BR57" si="41">IF(BQ9="","",LOOKUP(BQ9,$E$92:$E$96,$F$92:$F$96))</f>
        <v/>
      </c>
      <c r="BS9" s="362"/>
      <c r="BT9" s="607" t="str">
        <f t="shared" ref="BT9:BT57" si="42">IF(BS9="","",LOOKUP(BS9,$C$91:$C$97,$D$91:$D$97))</f>
        <v/>
      </c>
      <c r="BU9" s="362"/>
      <c r="BV9" s="607" t="str">
        <f t="shared" ref="BV9:BV57" si="43">IF(BU9="","",LOOKUP(BU9,$C$91:$C$97,$D$91:$D$97))</f>
        <v/>
      </c>
      <c r="BW9" s="607" t="str">
        <f t="shared" ref="BW9:BW57" si="44">IF(BK9+BM9+BO9+BQ9+BS9+BU9=0,"",BK9+BM9+BO9+BQ9+BS9+BU9)</f>
        <v/>
      </c>
      <c r="BX9" s="607" t="str">
        <f t="shared" ref="BX9:BX57" si="45">IF(BW9="","",ROUND(BW9/4,1))</f>
        <v/>
      </c>
      <c r="BY9" s="607" t="str">
        <f t="shared" ref="BY9:BY57" si="46">IF(BX9="","",LOOKUP(BX9,$E$92:$E$96,$F$92:$F$96))</f>
        <v/>
      </c>
      <c r="BZ9" s="440"/>
      <c r="CA9" s="418"/>
      <c r="CB9" s="623">
        <f t="shared" ref="CB9:CB57" si="47">A9</f>
        <v>2</v>
      </c>
      <c r="CC9" s="622" t="str">
        <f t="shared" ref="CC9:CC57" si="48">C9</f>
        <v>K. Lakshmi</v>
      </c>
      <c r="CD9" s="362"/>
      <c r="CE9" s="362"/>
      <c r="CF9" s="362"/>
      <c r="CG9" s="362"/>
      <c r="CH9" s="362"/>
      <c r="CI9" s="362"/>
      <c r="CJ9" s="362"/>
      <c r="CK9" s="362"/>
      <c r="CL9" s="362"/>
      <c r="CM9" s="362"/>
      <c r="CN9" s="362"/>
      <c r="CO9" s="362"/>
      <c r="CP9" s="362"/>
      <c r="CQ9" s="362"/>
      <c r="CR9" s="362"/>
      <c r="CS9" s="362"/>
      <c r="CT9" s="610" t="str">
        <f t="shared" ref="CT9:CT57" si="49">IF(SUM(CD9:CS9)=0,"",SUM(CD9:CS9))</f>
        <v/>
      </c>
      <c r="CU9" s="607" t="str">
        <f t="shared" ref="CU9:CU57" si="50">IF(CT9="","",ROUND(CT9/$AL$5*10,1))</f>
        <v/>
      </c>
      <c r="CV9" s="607" t="str">
        <f t="shared" ref="CV9:CV57" si="51">IF(CU9="","",LOOKUP(CU9,$E$92:$E$96,$F$92:$F$96))</f>
        <v/>
      </c>
      <c r="CW9" s="441"/>
      <c r="CX9" s="416"/>
      <c r="CY9" s="621">
        <f t="shared" ref="CY9:CY57" si="52">A9</f>
        <v>2</v>
      </c>
      <c r="CZ9" s="622" t="str">
        <f t="shared" ref="CZ9:CZ57" si="53">C9</f>
        <v>K. Lakshmi</v>
      </c>
      <c r="DA9" s="362"/>
      <c r="DB9" s="607" t="str">
        <f t="shared" ref="DB9:DB57" si="54">IF(DA9="","",LOOKUP(DA9,$G$92:$G$97,$H$92:$H$97))</f>
        <v/>
      </c>
      <c r="DC9" s="362"/>
      <c r="DD9" s="607" t="str">
        <f t="shared" ref="DD9:DD57" si="55">IF(DC9="","",LOOKUP(DC9,$E$92:$E$96,$F$92:$F$96))</f>
        <v/>
      </c>
      <c r="DE9" s="362"/>
      <c r="DF9" s="607" t="str">
        <f t="shared" ref="DF9:DF57" si="56">IF(DE9="","",LOOKUP(DE9,$E$92:$E$96,$F$92:$F$96))</f>
        <v/>
      </c>
      <c r="DG9" s="362"/>
      <c r="DH9" s="607" t="str">
        <f t="shared" ref="DH9:DH57" si="57">IF(DG9="","",LOOKUP(DG9,$E$92:$E$96,$F$92:$F$96))</f>
        <v/>
      </c>
      <c r="DI9" s="362"/>
      <c r="DJ9" s="607" t="str">
        <f t="shared" ref="DJ9:DJ57" si="58">IF(DI9="","",LOOKUP(DI9,$C$91:$C$97,$D$91:$D$97))</f>
        <v/>
      </c>
      <c r="DK9" s="362"/>
      <c r="DL9" s="607" t="str">
        <f t="shared" ref="DL9:DL57" si="59">IF(DK9="","",LOOKUP(DK9,$C$91:$C$97,$D$91:$D$97))</f>
        <v/>
      </c>
      <c r="DM9" s="607" t="str">
        <f t="shared" ref="DM9:DM57" si="60">IF(DA9+DC9+DE9+DG9+DI9+DK9=0,"",DA9+DC9+DE9+DG9+DI9+DK9)</f>
        <v/>
      </c>
      <c r="DN9" s="607" t="str">
        <f t="shared" ref="DN9:DN57" si="61">IF(DM9="","",ROUND(DM9/2,1))</f>
        <v/>
      </c>
      <c r="DO9" s="607" t="str">
        <f t="shared" ref="DO9:DO57" si="62">IF(DN9="","",LOOKUP(DN9/3*10,$A$92:$A$96,$B$92:$B$96))</f>
        <v/>
      </c>
      <c r="DP9" s="442"/>
      <c r="DQ9" s="418"/>
      <c r="DR9" s="610">
        <f t="shared" ref="DR9:DR57" si="63">A9</f>
        <v>2</v>
      </c>
      <c r="DS9" s="624" t="str">
        <f t="shared" ref="DS9:DS57" si="64">C9</f>
        <v>K. Lakshmi</v>
      </c>
      <c r="DT9" s="607" t="str">
        <f t="shared" ref="DT9:DT57" si="65">IF(CU9="","",Q9+AM9+BX9+CU9)</f>
        <v/>
      </c>
      <c r="DU9" s="607" t="str">
        <f t="shared" ref="DU9:DU57" si="66">IF(DT9="","",LOOKUP(DT9*2.5,$A$92:$A$96,$B$92:$B$96))</f>
        <v/>
      </c>
      <c r="DV9" s="607" t="str">
        <f t="shared" ref="DV9:DV57" si="67">IF(DN9="","",BF9+DN9)</f>
        <v/>
      </c>
      <c r="DW9" s="607" t="str">
        <f t="shared" ref="DW9:DW57" si="68">IF(DV9="","",LOOKUP(DV9/6*10,A$92:A$96,B$92:B$96))</f>
        <v/>
      </c>
      <c r="DX9" s="607" t="str">
        <f t="shared" ref="DX9:DX57" si="69">IF(DV9="","",DT9+DV9)</f>
        <v/>
      </c>
      <c r="DY9" s="607" t="str">
        <f t="shared" ref="DY9:DY57" si="70">IF(DX9="","",LOOKUP(DX9,A$92:A$96,B$92:B$96))</f>
        <v/>
      </c>
    </row>
    <row r="10" spans="1:129" ht="20.100000000000001" customHeight="1">
      <c r="A10" s="608">
        <f>'Student Profile'!A7</f>
        <v>3</v>
      </c>
      <c r="B10" s="608">
        <f>'Student Profile'!B7</f>
        <v>222</v>
      </c>
      <c r="C10" s="609" t="str">
        <f>IF('Student Profile'!C7="","",'Student Profile'!C7)</f>
        <v>Ramesh</v>
      </c>
      <c r="D10" s="307"/>
      <c r="E10" s="607" t="str">
        <f t="shared" si="13"/>
        <v/>
      </c>
      <c r="F10" s="307"/>
      <c r="G10" s="607" t="str">
        <f t="shared" si="14"/>
        <v/>
      </c>
      <c r="H10" s="307"/>
      <c r="I10" s="607" t="str">
        <f t="shared" si="15"/>
        <v/>
      </c>
      <c r="J10" s="307"/>
      <c r="K10" s="607" t="str">
        <f t="shared" si="16"/>
        <v/>
      </c>
      <c r="L10" s="307"/>
      <c r="M10" s="607" t="str">
        <f t="shared" si="17"/>
        <v/>
      </c>
      <c r="N10" s="307"/>
      <c r="O10" s="607" t="str">
        <f t="shared" si="18"/>
        <v/>
      </c>
      <c r="P10" s="607" t="str">
        <f t="shared" si="19"/>
        <v/>
      </c>
      <c r="Q10" s="607" t="str">
        <f t="shared" si="20"/>
        <v/>
      </c>
      <c r="R10" s="607" t="str">
        <f t="shared" si="21"/>
        <v/>
      </c>
      <c r="S10" s="416"/>
      <c r="T10" s="608">
        <f>'Student Profile'!A7</f>
        <v>3</v>
      </c>
      <c r="U10" s="609" t="str">
        <f>IF('Student Profile'!C7="","",'Student Profile'!C7)</f>
        <v>Ramesh</v>
      </c>
      <c r="V10" s="307"/>
      <c r="W10" s="307"/>
      <c r="X10" s="307"/>
      <c r="Y10" s="307"/>
      <c r="Z10" s="307"/>
      <c r="AA10" s="307"/>
      <c r="AB10" s="307"/>
      <c r="AC10" s="307"/>
      <c r="AD10" s="307"/>
      <c r="AE10" s="307"/>
      <c r="AF10" s="307"/>
      <c r="AG10" s="307"/>
      <c r="AH10" s="307"/>
      <c r="AI10" s="307"/>
      <c r="AJ10" s="307"/>
      <c r="AK10" s="307"/>
      <c r="AL10" s="610" t="str">
        <f t="shared" si="22"/>
        <v/>
      </c>
      <c r="AM10" s="607" t="str">
        <f t="shared" si="23"/>
        <v/>
      </c>
      <c r="AN10" s="607" t="str">
        <f t="shared" si="24"/>
        <v/>
      </c>
      <c r="AO10" s="419"/>
      <c r="AP10" s="439">
        <f>'Student Profile'!A7</f>
        <v>3</v>
      </c>
      <c r="AQ10" s="436">
        <f t="shared" si="25"/>
        <v>3</v>
      </c>
      <c r="AR10" s="437" t="str">
        <f t="shared" si="26"/>
        <v>Ramesh</v>
      </c>
      <c r="AS10" s="362"/>
      <c r="AT10" s="607" t="str">
        <f t="shared" si="27"/>
        <v/>
      </c>
      <c r="AU10" s="362"/>
      <c r="AV10" s="607" t="str">
        <f t="shared" si="28"/>
        <v/>
      </c>
      <c r="AW10" s="362"/>
      <c r="AX10" s="607" t="str">
        <f t="shared" si="29"/>
        <v/>
      </c>
      <c r="AY10" s="362"/>
      <c r="AZ10" s="607" t="str">
        <f t="shared" si="30"/>
        <v/>
      </c>
      <c r="BA10" s="362"/>
      <c r="BB10" s="607" t="str">
        <f t="shared" si="31"/>
        <v/>
      </c>
      <c r="BC10" s="362"/>
      <c r="BD10" s="607" t="str">
        <f t="shared" si="32"/>
        <v/>
      </c>
      <c r="BE10" s="607" t="str">
        <f t="shared" si="33"/>
        <v/>
      </c>
      <c r="BF10" s="607" t="str">
        <f t="shared" si="34"/>
        <v/>
      </c>
      <c r="BG10" s="607" t="str">
        <f t="shared" si="35"/>
        <v/>
      </c>
      <c r="BH10" s="414"/>
      <c r="BI10" s="621">
        <f t="shared" si="36"/>
        <v>3</v>
      </c>
      <c r="BJ10" s="622" t="str">
        <f t="shared" si="37"/>
        <v>Ramesh</v>
      </c>
      <c r="BK10" s="362"/>
      <c r="BL10" s="607" t="str">
        <f t="shared" si="38"/>
        <v/>
      </c>
      <c r="BM10" s="362"/>
      <c r="BN10" s="607" t="str">
        <f t="shared" si="39"/>
        <v/>
      </c>
      <c r="BO10" s="362"/>
      <c r="BP10" s="607" t="str">
        <f t="shared" si="40"/>
        <v/>
      </c>
      <c r="BQ10" s="362"/>
      <c r="BR10" s="607" t="str">
        <f t="shared" si="41"/>
        <v/>
      </c>
      <c r="BS10" s="362"/>
      <c r="BT10" s="607" t="str">
        <f t="shared" si="42"/>
        <v/>
      </c>
      <c r="BU10" s="362"/>
      <c r="BV10" s="607" t="str">
        <f t="shared" si="43"/>
        <v/>
      </c>
      <c r="BW10" s="607" t="str">
        <f t="shared" si="44"/>
        <v/>
      </c>
      <c r="BX10" s="607" t="str">
        <f t="shared" si="45"/>
        <v/>
      </c>
      <c r="BY10" s="607" t="str">
        <f t="shared" si="46"/>
        <v/>
      </c>
      <c r="BZ10" s="440"/>
      <c r="CA10" s="418"/>
      <c r="CB10" s="623">
        <f t="shared" si="47"/>
        <v>3</v>
      </c>
      <c r="CC10" s="622" t="str">
        <f t="shared" si="48"/>
        <v>Ramesh</v>
      </c>
      <c r="CD10" s="362"/>
      <c r="CE10" s="362"/>
      <c r="CF10" s="362"/>
      <c r="CG10" s="362"/>
      <c r="CH10" s="362"/>
      <c r="CI10" s="362"/>
      <c r="CJ10" s="362"/>
      <c r="CK10" s="362"/>
      <c r="CL10" s="362"/>
      <c r="CM10" s="362"/>
      <c r="CN10" s="362"/>
      <c r="CO10" s="362"/>
      <c r="CP10" s="362"/>
      <c r="CQ10" s="362"/>
      <c r="CR10" s="362"/>
      <c r="CS10" s="362"/>
      <c r="CT10" s="610" t="str">
        <f t="shared" si="49"/>
        <v/>
      </c>
      <c r="CU10" s="607" t="str">
        <f t="shared" si="50"/>
        <v/>
      </c>
      <c r="CV10" s="607" t="str">
        <f t="shared" si="51"/>
        <v/>
      </c>
      <c r="CW10" s="441"/>
      <c r="CX10" s="416"/>
      <c r="CY10" s="621">
        <f t="shared" si="52"/>
        <v>3</v>
      </c>
      <c r="CZ10" s="622" t="str">
        <f t="shared" si="53"/>
        <v>Ramesh</v>
      </c>
      <c r="DA10" s="362"/>
      <c r="DB10" s="607" t="str">
        <f t="shared" si="54"/>
        <v/>
      </c>
      <c r="DC10" s="362"/>
      <c r="DD10" s="607" t="str">
        <f t="shared" si="55"/>
        <v/>
      </c>
      <c r="DE10" s="362"/>
      <c r="DF10" s="607" t="str">
        <f t="shared" si="56"/>
        <v/>
      </c>
      <c r="DG10" s="362"/>
      <c r="DH10" s="607" t="str">
        <f t="shared" si="57"/>
        <v/>
      </c>
      <c r="DI10" s="362"/>
      <c r="DJ10" s="607" t="str">
        <f t="shared" si="58"/>
        <v/>
      </c>
      <c r="DK10" s="362"/>
      <c r="DL10" s="607" t="str">
        <f t="shared" si="59"/>
        <v/>
      </c>
      <c r="DM10" s="607" t="str">
        <f t="shared" si="60"/>
        <v/>
      </c>
      <c r="DN10" s="607" t="str">
        <f t="shared" si="61"/>
        <v/>
      </c>
      <c r="DO10" s="607" t="str">
        <f t="shared" si="62"/>
        <v/>
      </c>
      <c r="DP10" s="442"/>
      <c r="DQ10" s="418"/>
      <c r="DR10" s="610">
        <f t="shared" si="63"/>
        <v>3</v>
      </c>
      <c r="DS10" s="624" t="str">
        <f t="shared" si="64"/>
        <v>Ramesh</v>
      </c>
      <c r="DT10" s="607" t="str">
        <f t="shared" si="65"/>
        <v/>
      </c>
      <c r="DU10" s="607" t="str">
        <f t="shared" si="66"/>
        <v/>
      </c>
      <c r="DV10" s="607" t="str">
        <f t="shared" si="67"/>
        <v/>
      </c>
      <c r="DW10" s="607" t="str">
        <f t="shared" si="68"/>
        <v/>
      </c>
      <c r="DX10" s="607" t="str">
        <f t="shared" si="69"/>
        <v/>
      </c>
      <c r="DY10" s="607" t="str">
        <f t="shared" si="70"/>
        <v/>
      </c>
    </row>
    <row r="11" spans="1:129" ht="20.100000000000001" customHeight="1">
      <c r="A11" s="608">
        <f>'Student Profile'!A8</f>
        <v>4</v>
      </c>
      <c r="B11" s="608">
        <f>'Student Profile'!B8</f>
        <v>2223</v>
      </c>
      <c r="C11" s="609" t="str">
        <f>IF('Student Profile'!C8="","",'Student Profile'!C8)</f>
        <v>Krishna</v>
      </c>
      <c r="D11" s="307"/>
      <c r="E11" s="607" t="str">
        <f t="shared" si="13"/>
        <v/>
      </c>
      <c r="F11" s="307"/>
      <c r="G11" s="607" t="str">
        <f t="shared" si="14"/>
        <v/>
      </c>
      <c r="H11" s="307"/>
      <c r="I11" s="607" t="str">
        <f t="shared" si="15"/>
        <v/>
      </c>
      <c r="J11" s="307"/>
      <c r="K11" s="607" t="str">
        <f t="shared" si="16"/>
        <v/>
      </c>
      <c r="L11" s="307"/>
      <c r="M11" s="607" t="str">
        <f t="shared" si="17"/>
        <v/>
      </c>
      <c r="N11" s="307"/>
      <c r="O11" s="607" t="str">
        <f t="shared" si="18"/>
        <v/>
      </c>
      <c r="P11" s="607" t="str">
        <f t="shared" si="19"/>
        <v/>
      </c>
      <c r="Q11" s="607" t="str">
        <f t="shared" si="20"/>
        <v/>
      </c>
      <c r="R11" s="607" t="str">
        <f t="shared" si="21"/>
        <v/>
      </c>
      <c r="S11" s="416"/>
      <c r="T11" s="608">
        <f>'Student Profile'!A8</f>
        <v>4</v>
      </c>
      <c r="U11" s="609" t="str">
        <f>IF('Student Profile'!C8="","",'Student Profile'!C8)</f>
        <v>Krishna</v>
      </c>
      <c r="V11" s="307"/>
      <c r="W11" s="307"/>
      <c r="X11" s="307"/>
      <c r="Y11" s="307"/>
      <c r="Z11" s="307"/>
      <c r="AA11" s="307"/>
      <c r="AB11" s="307"/>
      <c r="AC11" s="307"/>
      <c r="AD11" s="307"/>
      <c r="AE11" s="307"/>
      <c r="AF11" s="307"/>
      <c r="AG11" s="307"/>
      <c r="AH11" s="307"/>
      <c r="AI11" s="307"/>
      <c r="AJ11" s="307"/>
      <c r="AK11" s="307"/>
      <c r="AL11" s="610" t="str">
        <f t="shared" si="22"/>
        <v/>
      </c>
      <c r="AM11" s="607" t="str">
        <f t="shared" si="23"/>
        <v/>
      </c>
      <c r="AN11" s="607" t="str">
        <f t="shared" si="24"/>
        <v/>
      </c>
      <c r="AO11" s="419"/>
      <c r="AP11" s="439">
        <f>'Student Profile'!A8</f>
        <v>4</v>
      </c>
      <c r="AQ11" s="436">
        <f t="shared" si="25"/>
        <v>4</v>
      </c>
      <c r="AR11" s="437" t="str">
        <f t="shared" si="26"/>
        <v>Krishna</v>
      </c>
      <c r="AS11" s="362"/>
      <c r="AT11" s="607" t="str">
        <f t="shared" si="27"/>
        <v/>
      </c>
      <c r="AU11" s="362"/>
      <c r="AV11" s="607" t="str">
        <f t="shared" si="28"/>
        <v/>
      </c>
      <c r="AW11" s="362"/>
      <c r="AX11" s="607" t="str">
        <f t="shared" si="29"/>
        <v/>
      </c>
      <c r="AY11" s="362"/>
      <c r="AZ11" s="607" t="str">
        <f t="shared" si="30"/>
        <v/>
      </c>
      <c r="BA11" s="362"/>
      <c r="BB11" s="607" t="str">
        <f t="shared" si="31"/>
        <v/>
      </c>
      <c r="BC11" s="362"/>
      <c r="BD11" s="607" t="str">
        <f t="shared" si="32"/>
        <v/>
      </c>
      <c r="BE11" s="607" t="str">
        <f t="shared" si="33"/>
        <v/>
      </c>
      <c r="BF11" s="607" t="str">
        <f t="shared" si="34"/>
        <v/>
      </c>
      <c r="BG11" s="607" t="str">
        <f t="shared" si="35"/>
        <v/>
      </c>
      <c r="BH11" s="414"/>
      <c r="BI11" s="621">
        <f t="shared" si="36"/>
        <v>4</v>
      </c>
      <c r="BJ11" s="622" t="str">
        <f t="shared" si="37"/>
        <v>Krishna</v>
      </c>
      <c r="BK11" s="362"/>
      <c r="BL11" s="607" t="str">
        <f t="shared" si="38"/>
        <v/>
      </c>
      <c r="BM11" s="362"/>
      <c r="BN11" s="607" t="str">
        <f t="shared" si="39"/>
        <v/>
      </c>
      <c r="BO11" s="362"/>
      <c r="BP11" s="607" t="str">
        <f t="shared" si="40"/>
        <v/>
      </c>
      <c r="BQ11" s="362"/>
      <c r="BR11" s="607" t="str">
        <f t="shared" si="41"/>
        <v/>
      </c>
      <c r="BS11" s="362"/>
      <c r="BT11" s="607" t="str">
        <f t="shared" si="42"/>
        <v/>
      </c>
      <c r="BU11" s="362"/>
      <c r="BV11" s="607" t="str">
        <f t="shared" si="43"/>
        <v/>
      </c>
      <c r="BW11" s="607" t="str">
        <f t="shared" si="44"/>
        <v/>
      </c>
      <c r="BX11" s="607" t="str">
        <f t="shared" si="45"/>
        <v/>
      </c>
      <c r="BY11" s="607" t="str">
        <f t="shared" si="46"/>
        <v/>
      </c>
      <c r="BZ11" s="440"/>
      <c r="CA11" s="418"/>
      <c r="CB11" s="623">
        <f t="shared" si="47"/>
        <v>4</v>
      </c>
      <c r="CC11" s="622" t="str">
        <f t="shared" si="48"/>
        <v>Krishna</v>
      </c>
      <c r="CD11" s="362"/>
      <c r="CE11" s="362"/>
      <c r="CF11" s="362"/>
      <c r="CG11" s="362"/>
      <c r="CH11" s="362"/>
      <c r="CI11" s="362"/>
      <c r="CJ11" s="362"/>
      <c r="CK11" s="362"/>
      <c r="CL11" s="362"/>
      <c r="CM11" s="362"/>
      <c r="CN11" s="362"/>
      <c r="CO11" s="362"/>
      <c r="CP11" s="362"/>
      <c r="CQ11" s="362"/>
      <c r="CR11" s="362"/>
      <c r="CS11" s="362"/>
      <c r="CT11" s="610" t="str">
        <f t="shared" si="49"/>
        <v/>
      </c>
      <c r="CU11" s="607" t="str">
        <f t="shared" si="50"/>
        <v/>
      </c>
      <c r="CV11" s="607" t="str">
        <f t="shared" si="51"/>
        <v/>
      </c>
      <c r="CW11" s="423"/>
      <c r="CX11" s="416"/>
      <c r="CY11" s="621">
        <f t="shared" si="52"/>
        <v>4</v>
      </c>
      <c r="CZ11" s="622" t="str">
        <f t="shared" si="53"/>
        <v>Krishna</v>
      </c>
      <c r="DA11" s="362"/>
      <c r="DB11" s="607" t="str">
        <f t="shared" si="54"/>
        <v/>
      </c>
      <c r="DC11" s="362"/>
      <c r="DD11" s="607" t="str">
        <f t="shared" si="55"/>
        <v/>
      </c>
      <c r="DE11" s="362"/>
      <c r="DF11" s="607" t="str">
        <f t="shared" si="56"/>
        <v/>
      </c>
      <c r="DG11" s="362"/>
      <c r="DH11" s="607" t="str">
        <f t="shared" si="57"/>
        <v/>
      </c>
      <c r="DI11" s="362"/>
      <c r="DJ11" s="607" t="str">
        <f t="shared" si="58"/>
        <v/>
      </c>
      <c r="DK11" s="362"/>
      <c r="DL11" s="607" t="str">
        <f t="shared" si="59"/>
        <v/>
      </c>
      <c r="DM11" s="607" t="str">
        <f t="shared" si="60"/>
        <v/>
      </c>
      <c r="DN11" s="607" t="str">
        <f t="shared" si="61"/>
        <v/>
      </c>
      <c r="DO11" s="607" t="str">
        <f t="shared" si="62"/>
        <v/>
      </c>
      <c r="DP11" s="442"/>
      <c r="DQ11" s="418"/>
      <c r="DR11" s="610">
        <f t="shared" si="63"/>
        <v>4</v>
      </c>
      <c r="DS11" s="624" t="str">
        <f t="shared" si="64"/>
        <v>Krishna</v>
      </c>
      <c r="DT11" s="607" t="str">
        <f t="shared" si="65"/>
        <v/>
      </c>
      <c r="DU11" s="607" t="str">
        <f t="shared" si="66"/>
        <v/>
      </c>
      <c r="DV11" s="607" t="str">
        <f t="shared" si="67"/>
        <v/>
      </c>
      <c r="DW11" s="607" t="str">
        <f t="shared" si="68"/>
        <v/>
      </c>
      <c r="DX11" s="607" t="str">
        <f t="shared" si="69"/>
        <v/>
      </c>
      <c r="DY11" s="607" t="str">
        <f t="shared" si="70"/>
        <v/>
      </c>
    </row>
    <row r="12" spans="1:129" ht="20.100000000000001" customHeight="1">
      <c r="A12" s="608">
        <f>'Student Profile'!A9</f>
        <v>5</v>
      </c>
      <c r="B12" s="608">
        <f>'Student Profile'!B9</f>
        <v>3333</v>
      </c>
      <c r="C12" s="609" t="str">
        <f>IF('Student Profile'!C9="","",'Student Profile'!C9)</f>
        <v>S. Mounika</v>
      </c>
      <c r="D12" s="307"/>
      <c r="E12" s="607" t="str">
        <f t="shared" si="13"/>
        <v/>
      </c>
      <c r="F12" s="307"/>
      <c r="G12" s="607" t="str">
        <f t="shared" si="14"/>
        <v/>
      </c>
      <c r="H12" s="307"/>
      <c r="I12" s="607" t="str">
        <f t="shared" si="15"/>
        <v/>
      </c>
      <c r="J12" s="307"/>
      <c r="K12" s="607" t="str">
        <f t="shared" si="16"/>
        <v/>
      </c>
      <c r="L12" s="307"/>
      <c r="M12" s="607" t="str">
        <f t="shared" si="17"/>
        <v/>
      </c>
      <c r="N12" s="307"/>
      <c r="O12" s="607" t="str">
        <f t="shared" si="18"/>
        <v/>
      </c>
      <c r="P12" s="607" t="str">
        <f t="shared" si="19"/>
        <v/>
      </c>
      <c r="Q12" s="607" t="str">
        <f t="shared" si="20"/>
        <v/>
      </c>
      <c r="R12" s="607" t="str">
        <f t="shared" si="21"/>
        <v/>
      </c>
      <c r="S12" s="416"/>
      <c r="T12" s="608">
        <f>'Student Profile'!A9</f>
        <v>5</v>
      </c>
      <c r="U12" s="609" t="str">
        <f>IF('Student Profile'!C9="","",'Student Profile'!C9)</f>
        <v>S. Mounika</v>
      </c>
      <c r="V12" s="307"/>
      <c r="W12" s="307"/>
      <c r="X12" s="307"/>
      <c r="Y12" s="307"/>
      <c r="Z12" s="307"/>
      <c r="AA12" s="307"/>
      <c r="AB12" s="307"/>
      <c r="AC12" s="307"/>
      <c r="AD12" s="307"/>
      <c r="AE12" s="307"/>
      <c r="AF12" s="307"/>
      <c r="AG12" s="307"/>
      <c r="AH12" s="307"/>
      <c r="AI12" s="307"/>
      <c r="AJ12" s="307"/>
      <c r="AK12" s="307"/>
      <c r="AL12" s="610" t="str">
        <f t="shared" si="22"/>
        <v/>
      </c>
      <c r="AM12" s="607" t="str">
        <f t="shared" si="23"/>
        <v/>
      </c>
      <c r="AN12" s="607" t="str">
        <f t="shared" si="24"/>
        <v/>
      </c>
      <c r="AO12" s="419"/>
      <c r="AP12" s="439">
        <f>'Student Profile'!A9</f>
        <v>5</v>
      </c>
      <c r="AQ12" s="436">
        <f t="shared" si="25"/>
        <v>5</v>
      </c>
      <c r="AR12" s="437" t="str">
        <f t="shared" si="26"/>
        <v>S. Mounika</v>
      </c>
      <c r="AS12" s="362"/>
      <c r="AT12" s="607" t="str">
        <f t="shared" si="27"/>
        <v/>
      </c>
      <c r="AU12" s="362"/>
      <c r="AV12" s="607" t="str">
        <f t="shared" si="28"/>
        <v/>
      </c>
      <c r="AW12" s="362"/>
      <c r="AX12" s="607" t="str">
        <f t="shared" si="29"/>
        <v/>
      </c>
      <c r="AY12" s="362"/>
      <c r="AZ12" s="607" t="str">
        <f t="shared" si="30"/>
        <v/>
      </c>
      <c r="BA12" s="362"/>
      <c r="BB12" s="607" t="str">
        <f t="shared" si="31"/>
        <v/>
      </c>
      <c r="BC12" s="362"/>
      <c r="BD12" s="607" t="str">
        <f t="shared" si="32"/>
        <v/>
      </c>
      <c r="BE12" s="607" t="str">
        <f t="shared" si="33"/>
        <v/>
      </c>
      <c r="BF12" s="607" t="str">
        <f t="shared" si="34"/>
        <v/>
      </c>
      <c r="BG12" s="607" t="str">
        <f t="shared" si="35"/>
        <v/>
      </c>
      <c r="BH12" s="414"/>
      <c r="BI12" s="621">
        <f t="shared" si="36"/>
        <v>5</v>
      </c>
      <c r="BJ12" s="622" t="str">
        <f t="shared" si="37"/>
        <v>S. Mounika</v>
      </c>
      <c r="BK12" s="362"/>
      <c r="BL12" s="607" t="str">
        <f t="shared" si="38"/>
        <v/>
      </c>
      <c r="BM12" s="362"/>
      <c r="BN12" s="607" t="str">
        <f t="shared" si="39"/>
        <v/>
      </c>
      <c r="BO12" s="362"/>
      <c r="BP12" s="607" t="str">
        <f t="shared" si="40"/>
        <v/>
      </c>
      <c r="BQ12" s="362"/>
      <c r="BR12" s="607" t="str">
        <f t="shared" si="41"/>
        <v/>
      </c>
      <c r="BS12" s="362"/>
      <c r="BT12" s="607" t="str">
        <f t="shared" si="42"/>
        <v/>
      </c>
      <c r="BU12" s="362"/>
      <c r="BV12" s="607" t="str">
        <f t="shared" si="43"/>
        <v/>
      </c>
      <c r="BW12" s="607" t="str">
        <f t="shared" si="44"/>
        <v/>
      </c>
      <c r="BX12" s="607" t="str">
        <f t="shared" si="45"/>
        <v/>
      </c>
      <c r="BY12" s="607" t="str">
        <f t="shared" si="46"/>
        <v/>
      </c>
      <c r="BZ12" s="440"/>
      <c r="CA12" s="418"/>
      <c r="CB12" s="623">
        <f t="shared" si="47"/>
        <v>5</v>
      </c>
      <c r="CC12" s="622" t="str">
        <f t="shared" si="48"/>
        <v>S. Mounika</v>
      </c>
      <c r="CD12" s="362"/>
      <c r="CE12" s="362"/>
      <c r="CF12" s="362"/>
      <c r="CG12" s="362"/>
      <c r="CH12" s="362"/>
      <c r="CI12" s="362"/>
      <c r="CJ12" s="362"/>
      <c r="CK12" s="362"/>
      <c r="CL12" s="362"/>
      <c r="CM12" s="362"/>
      <c r="CN12" s="362"/>
      <c r="CO12" s="362"/>
      <c r="CP12" s="362"/>
      <c r="CQ12" s="362"/>
      <c r="CR12" s="362"/>
      <c r="CS12" s="362"/>
      <c r="CT12" s="610" t="str">
        <f t="shared" si="49"/>
        <v/>
      </c>
      <c r="CU12" s="607" t="str">
        <f t="shared" si="50"/>
        <v/>
      </c>
      <c r="CV12" s="607" t="str">
        <f t="shared" si="51"/>
        <v/>
      </c>
      <c r="CW12" s="423"/>
      <c r="CX12" s="416"/>
      <c r="CY12" s="621">
        <f t="shared" si="52"/>
        <v>5</v>
      </c>
      <c r="CZ12" s="622" t="str">
        <f t="shared" si="53"/>
        <v>S. Mounika</v>
      </c>
      <c r="DA12" s="362"/>
      <c r="DB12" s="607" t="str">
        <f t="shared" si="54"/>
        <v/>
      </c>
      <c r="DC12" s="362"/>
      <c r="DD12" s="607" t="str">
        <f t="shared" si="55"/>
        <v/>
      </c>
      <c r="DE12" s="362"/>
      <c r="DF12" s="607" t="str">
        <f t="shared" si="56"/>
        <v/>
      </c>
      <c r="DG12" s="362"/>
      <c r="DH12" s="607" t="str">
        <f t="shared" si="57"/>
        <v/>
      </c>
      <c r="DI12" s="362"/>
      <c r="DJ12" s="607" t="str">
        <f t="shared" si="58"/>
        <v/>
      </c>
      <c r="DK12" s="362"/>
      <c r="DL12" s="607" t="str">
        <f t="shared" si="59"/>
        <v/>
      </c>
      <c r="DM12" s="607" t="str">
        <f t="shared" si="60"/>
        <v/>
      </c>
      <c r="DN12" s="607" t="str">
        <f t="shared" si="61"/>
        <v/>
      </c>
      <c r="DO12" s="607" t="str">
        <f t="shared" si="62"/>
        <v/>
      </c>
      <c r="DP12" s="442"/>
      <c r="DQ12" s="418"/>
      <c r="DR12" s="610">
        <f t="shared" si="63"/>
        <v>5</v>
      </c>
      <c r="DS12" s="624" t="str">
        <f t="shared" si="64"/>
        <v>S. Mounika</v>
      </c>
      <c r="DT12" s="607" t="str">
        <f t="shared" si="65"/>
        <v/>
      </c>
      <c r="DU12" s="607" t="str">
        <f t="shared" si="66"/>
        <v/>
      </c>
      <c r="DV12" s="607" t="str">
        <f t="shared" si="67"/>
        <v/>
      </c>
      <c r="DW12" s="607" t="str">
        <f t="shared" si="68"/>
        <v/>
      </c>
      <c r="DX12" s="607" t="str">
        <f t="shared" si="69"/>
        <v/>
      </c>
      <c r="DY12" s="607" t="str">
        <f t="shared" si="70"/>
        <v/>
      </c>
    </row>
    <row r="13" spans="1:129" ht="20.100000000000001" customHeight="1">
      <c r="A13" s="608">
        <f>'Student Profile'!A10</f>
        <v>6</v>
      </c>
      <c r="B13" s="608">
        <f>'Student Profile'!B10</f>
        <v>4444</v>
      </c>
      <c r="C13" s="609" t="str">
        <f>IF('Student Profile'!C10="","",'Student Profile'!C10)</f>
        <v>Sera</v>
      </c>
      <c r="D13" s="307"/>
      <c r="E13" s="607" t="str">
        <f t="shared" si="13"/>
        <v/>
      </c>
      <c r="F13" s="307"/>
      <c r="G13" s="607" t="str">
        <f t="shared" si="14"/>
        <v/>
      </c>
      <c r="H13" s="307"/>
      <c r="I13" s="607" t="str">
        <f t="shared" si="15"/>
        <v/>
      </c>
      <c r="J13" s="307"/>
      <c r="K13" s="607" t="str">
        <f t="shared" si="16"/>
        <v/>
      </c>
      <c r="L13" s="307"/>
      <c r="M13" s="607" t="str">
        <f t="shared" si="17"/>
        <v/>
      </c>
      <c r="N13" s="307"/>
      <c r="O13" s="607" t="str">
        <f t="shared" si="18"/>
        <v/>
      </c>
      <c r="P13" s="607" t="str">
        <f t="shared" si="19"/>
        <v/>
      </c>
      <c r="Q13" s="607" t="str">
        <f t="shared" si="20"/>
        <v/>
      </c>
      <c r="R13" s="607" t="str">
        <f t="shared" si="21"/>
        <v/>
      </c>
      <c r="S13" s="416"/>
      <c r="T13" s="608">
        <f>'Student Profile'!A10</f>
        <v>6</v>
      </c>
      <c r="U13" s="609" t="str">
        <f>IF('Student Profile'!C10="","",'Student Profile'!C10)</f>
        <v>Sera</v>
      </c>
      <c r="V13" s="307"/>
      <c r="W13" s="307"/>
      <c r="X13" s="307"/>
      <c r="Y13" s="307"/>
      <c r="Z13" s="307"/>
      <c r="AA13" s="307"/>
      <c r="AB13" s="307"/>
      <c r="AC13" s="307"/>
      <c r="AD13" s="307"/>
      <c r="AE13" s="307"/>
      <c r="AF13" s="307"/>
      <c r="AG13" s="307"/>
      <c r="AH13" s="307"/>
      <c r="AI13" s="307"/>
      <c r="AJ13" s="307"/>
      <c r="AK13" s="307"/>
      <c r="AL13" s="610" t="str">
        <f t="shared" si="22"/>
        <v/>
      </c>
      <c r="AM13" s="607" t="str">
        <f t="shared" si="23"/>
        <v/>
      </c>
      <c r="AN13" s="607" t="str">
        <f t="shared" si="24"/>
        <v/>
      </c>
      <c r="AO13" s="419"/>
      <c r="AP13" s="439">
        <f>'Student Profile'!A10</f>
        <v>6</v>
      </c>
      <c r="AQ13" s="436">
        <f t="shared" si="25"/>
        <v>6</v>
      </c>
      <c r="AR13" s="437" t="str">
        <f t="shared" si="26"/>
        <v>Sera</v>
      </c>
      <c r="AS13" s="362"/>
      <c r="AT13" s="607" t="str">
        <f t="shared" si="27"/>
        <v/>
      </c>
      <c r="AU13" s="362"/>
      <c r="AV13" s="607" t="str">
        <f t="shared" si="28"/>
        <v/>
      </c>
      <c r="AW13" s="362"/>
      <c r="AX13" s="607" t="str">
        <f t="shared" si="29"/>
        <v/>
      </c>
      <c r="AY13" s="362"/>
      <c r="AZ13" s="607" t="str">
        <f t="shared" si="30"/>
        <v/>
      </c>
      <c r="BA13" s="362"/>
      <c r="BB13" s="607" t="str">
        <f t="shared" si="31"/>
        <v/>
      </c>
      <c r="BC13" s="362"/>
      <c r="BD13" s="607" t="str">
        <f t="shared" si="32"/>
        <v/>
      </c>
      <c r="BE13" s="607" t="str">
        <f t="shared" si="33"/>
        <v/>
      </c>
      <c r="BF13" s="607" t="str">
        <f t="shared" si="34"/>
        <v/>
      </c>
      <c r="BG13" s="607" t="str">
        <f t="shared" si="35"/>
        <v/>
      </c>
      <c r="BH13" s="414"/>
      <c r="BI13" s="621">
        <f t="shared" si="36"/>
        <v>6</v>
      </c>
      <c r="BJ13" s="622" t="str">
        <f t="shared" si="37"/>
        <v>Sera</v>
      </c>
      <c r="BK13" s="362"/>
      <c r="BL13" s="607" t="str">
        <f t="shared" si="38"/>
        <v/>
      </c>
      <c r="BM13" s="362"/>
      <c r="BN13" s="607" t="str">
        <f t="shared" si="39"/>
        <v/>
      </c>
      <c r="BO13" s="362"/>
      <c r="BP13" s="607" t="str">
        <f t="shared" si="40"/>
        <v/>
      </c>
      <c r="BQ13" s="362"/>
      <c r="BR13" s="607" t="str">
        <f t="shared" si="41"/>
        <v/>
      </c>
      <c r="BS13" s="362"/>
      <c r="BT13" s="607" t="str">
        <f t="shared" si="42"/>
        <v/>
      </c>
      <c r="BU13" s="362"/>
      <c r="BV13" s="607" t="str">
        <f t="shared" si="43"/>
        <v/>
      </c>
      <c r="BW13" s="607" t="str">
        <f t="shared" si="44"/>
        <v/>
      </c>
      <c r="BX13" s="607" t="str">
        <f t="shared" si="45"/>
        <v/>
      </c>
      <c r="BY13" s="607" t="str">
        <f t="shared" si="46"/>
        <v/>
      </c>
      <c r="BZ13" s="440"/>
      <c r="CA13" s="418"/>
      <c r="CB13" s="623">
        <f t="shared" si="47"/>
        <v>6</v>
      </c>
      <c r="CC13" s="622" t="str">
        <f t="shared" si="48"/>
        <v>Sera</v>
      </c>
      <c r="CD13" s="362"/>
      <c r="CE13" s="362"/>
      <c r="CF13" s="362"/>
      <c r="CG13" s="362"/>
      <c r="CH13" s="362"/>
      <c r="CI13" s="362"/>
      <c r="CJ13" s="362"/>
      <c r="CK13" s="362"/>
      <c r="CL13" s="362"/>
      <c r="CM13" s="362"/>
      <c r="CN13" s="362"/>
      <c r="CO13" s="362"/>
      <c r="CP13" s="362"/>
      <c r="CQ13" s="362"/>
      <c r="CR13" s="362"/>
      <c r="CS13" s="362"/>
      <c r="CT13" s="610" t="str">
        <f t="shared" si="49"/>
        <v/>
      </c>
      <c r="CU13" s="607" t="str">
        <f t="shared" si="50"/>
        <v/>
      </c>
      <c r="CV13" s="607" t="str">
        <f t="shared" si="51"/>
        <v/>
      </c>
      <c r="CW13" s="438">
        <f>SUM(CG13:CV13)</f>
        <v>0</v>
      </c>
      <c r="CX13" s="416"/>
      <c r="CY13" s="621">
        <f t="shared" si="52"/>
        <v>6</v>
      </c>
      <c r="CZ13" s="622" t="str">
        <f t="shared" si="53"/>
        <v>Sera</v>
      </c>
      <c r="DA13" s="362"/>
      <c r="DB13" s="607" t="str">
        <f t="shared" si="54"/>
        <v/>
      </c>
      <c r="DC13" s="362"/>
      <c r="DD13" s="607" t="str">
        <f t="shared" si="55"/>
        <v/>
      </c>
      <c r="DE13" s="362"/>
      <c r="DF13" s="607" t="str">
        <f t="shared" si="56"/>
        <v/>
      </c>
      <c r="DG13" s="362"/>
      <c r="DH13" s="607" t="str">
        <f t="shared" si="57"/>
        <v/>
      </c>
      <c r="DI13" s="362"/>
      <c r="DJ13" s="607" t="str">
        <f t="shared" si="58"/>
        <v/>
      </c>
      <c r="DK13" s="362"/>
      <c r="DL13" s="607" t="str">
        <f t="shared" si="59"/>
        <v/>
      </c>
      <c r="DM13" s="607" t="str">
        <f t="shared" si="60"/>
        <v/>
      </c>
      <c r="DN13" s="607" t="str">
        <f t="shared" si="61"/>
        <v/>
      </c>
      <c r="DO13" s="607" t="str">
        <f t="shared" si="62"/>
        <v/>
      </c>
      <c r="DP13" s="442"/>
      <c r="DQ13" s="418"/>
      <c r="DR13" s="610">
        <f t="shared" si="63"/>
        <v>6</v>
      </c>
      <c r="DS13" s="624" t="str">
        <f t="shared" si="64"/>
        <v>Sera</v>
      </c>
      <c r="DT13" s="607" t="str">
        <f t="shared" si="65"/>
        <v/>
      </c>
      <c r="DU13" s="607" t="str">
        <f t="shared" si="66"/>
        <v/>
      </c>
      <c r="DV13" s="607" t="str">
        <f t="shared" si="67"/>
        <v/>
      </c>
      <c r="DW13" s="607" t="str">
        <f t="shared" si="68"/>
        <v/>
      </c>
      <c r="DX13" s="607" t="str">
        <f t="shared" si="69"/>
        <v/>
      </c>
      <c r="DY13" s="607" t="str">
        <f t="shared" si="70"/>
        <v/>
      </c>
    </row>
    <row r="14" spans="1:129" ht="20.100000000000001" customHeight="1">
      <c r="A14" s="608">
        <f>'Student Profile'!A11</f>
        <v>7</v>
      </c>
      <c r="B14" s="608">
        <f>'Student Profile'!B11</f>
        <v>0</v>
      </c>
      <c r="C14" s="609" t="str">
        <f>IF('Student Profile'!C11="","",'Student Profile'!C11)</f>
        <v>Meena</v>
      </c>
      <c r="D14" s="307"/>
      <c r="E14" s="607" t="str">
        <f t="shared" si="13"/>
        <v/>
      </c>
      <c r="F14" s="307"/>
      <c r="G14" s="607" t="str">
        <f t="shared" si="14"/>
        <v/>
      </c>
      <c r="H14" s="307"/>
      <c r="I14" s="607" t="str">
        <f t="shared" si="15"/>
        <v/>
      </c>
      <c r="J14" s="307"/>
      <c r="K14" s="607" t="str">
        <f t="shared" si="16"/>
        <v/>
      </c>
      <c r="L14" s="307"/>
      <c r="M14" s="607" t="str">
        <f t="shared" si="17"/>
        <v/>
      </c>
      <c r="N14" s="307"/>
      <c r="O14" s="607" t="str">
        <f t="shared" si="18"/>
        <v/>
      </c>
      <c r="P14" s="607" t="str">
        <f t="shared" si="19"/>
        <v/>
      </c>
      <c r="Q14" s="607" t="str">
        <f t="shared" si="20"/>
        <v/>
      </c>
      <c r="R14" s="607" t="str">
        <f t="shared" si="21"/>
        <v/>
      </c>
      <c r="S14" s="416"/>
      <c r="T14" s="608">
        <f>'Student Profile'!A11</f>
        <v>7</v>
      </c>
      <c r="U14" s="609" t="str">
        <f>IF('Student Profile'!C11="","",'Student Profile'!C11)</f>
        <v>Meena</v>
      </c>
      <c r="V14" s="307"/>
      <c r="W14" s="307"/>
      <c r="X14" s="307"/>
      <c r="Y14" s="307"/>
      <c r="Z14" s="307"/>
      <c r="AA14" s="307"/>
      <c r="AB14" s="307"/>
      <c r="AC14" s="307"/>
      <c r="AD14" s="307"/>
      <c r="AE14" s="307"/>
      <c r="AF14" s="307"/>
      <c r="AG14" s="307"/>
      <c r="AH14" s="307"/>
      <c r="AI14" s="307"/>
      <c r="AJ14" s="307"/>
      <c r="AK14" s="307"/>
      <c r="AL14" s="610" t="str">
        <f t="shared" si="22"/>
        <v/>
      </c>
      <c r="AM14" s="607" t="str">
        <f t="shared" si="23"/>
        <v/>
      </c>
      <c r="AN14" s="607" t="str">
        <f t="shared" si="24"/>
        <v/>
      </c>
      <c r="AO14" s="419"/>
      <c r="AP14" s="439">
        <f>'Student Profile'!A11</f>
        <v>7</v>
      </c>
      <c r="AQ14" s="436">
        <f t="shared" si="25"/>
        <v>7</v>
      </c>
      <c r="AR14" s="437" t="str">
        <f t="shared" si="26"/>
        <v>Meena</v>
      </c>
      <c r="AS14" s="362"/>
      <c r="AT14" s="607" t="str">
        <f t="shared" si="27"/>
        <v/>
      </c>
      <c r="AU14" s="362"/>
      <c r="AV14" s="607" t="str">
        <f t="shared" si="28"/>
        <v/>
      </c>
      <c r="AW14" s="362"/>
      <c r="AX14" s="607" t="str">
        <f t="shared" si="29"/>
        <v/>
      </c>
      <c r="AY14" s="362"/>
      <c r="AZ14" s="607" t="str">
        <f t="shared" si="30"/>
        <v/>
      </c>
      <c r="BA14" s="362"/>
      <c r="BB14" s="607" t="str">
        <f t="shared" si="31"/>
        <v/>
      </c>
      <c r="BC14" s="362"/>
      <c r="BD14" s="607" t="str">
        <f t="shared" si="32"/>
        <v/>
      </c>
      <c r="BE14" s="607" t="str">
        <f t="shared" si="33"/>
        <v/>
      </c>
      <c r="BF14" s="607" t="str">
        <f t="shared" si="34"/>
        <v/>
      </c>
      <c r="BG14" s="607" t="str">
        <f t="shared" si="35"/>
        <v/>
      </c>
      <c r="BH14" s="414"/>
      <c r="BI14" s="621">
        <f t="shared" si="36"/>
        <v>7</v>
      </c>
      <c r="BJ14" s="622" t="str">
        <f t="shared" si="37"/>
        <v>Meena</v>
      </c>
      <c r="BK14" s="362"/>
      <c r="BL14" s="607" t="str">
        <f t="shared" si="38"/>
        <v/>
      </c>
      <c r="BM14" s="362"/>
      <c r="BN14" s="607" t="str">
        <f t="shared" si="39"/>
        <v/>
      </c>
      <c r="BO14" s="362"/>
      <c r="BP14" s="607" t="str">
        <f t="shared" si="40"/>
        <v/>
      </c>
      <c r="BQ14" s="362"/>
      <c r="BR14" s="607" t="str">
        <f t="shared" si="41"/>
        <v/>
      </c>
      <c r="BS14" s="362"/>
      <c r="BT14" s="607" t="str">
        <f t="shared" si="42"/>
        <v/>
      </c>
      <c r="BU14" s="362"/>
      <c r="BV14" s="607" t="str">
        <f t="shared" si="43"/>
        <v/>
      </c>
      <c r="BW14" s="607" t="str">
        <f t="shared" si="44"/>
        <v/>
      </c>
      <c r="BX14" s="607" t="str">
        <f t="shared" si="45"/>
        <v/>
      </c>
      <c r="BY14" s="607" t="str">
        <f t="shared" si="46"/>
        <v/>
      </c>
      <c r="BZ14" s="440"/>
      <c r="CA14" s="418"/>
      <c r="CB14" s="623">
        <f t="shared" si="47"/>
        <v>7</v>
      </c>
      <c r="CC14" s="622" t="str">
        <f t="shared" si="48"/>
        <v>Meena</v>
      </c>
      <c r="CD14" s="362"/>
      <c r="CE14" s="362"/>
      <c r="CF14" s="362"/>
      <c r="CG14" s="362"/>
      <c r="CH14" s="362"/>
      <c r="CI14" s="362"/>
      <c r="CJ14" s="362"/>
      <c r="CK14" s="362"/>
      <c r="CL14" s="362"/>
      <c r="CM14" s="362"/>
      <c r="CN14" s="362"/>
      <c r="CO14" s="362"/>
      <c r="CP14" s="362"/>
      <c r="CQ14" s="362"/>
      <c r="CR14" s="362"/>
      <c r="CS14" s="362"/>
      <c r="CT14" s="610" t="str">
        <f t="shared" si="49"/>
        <v/>
      </c>
      <c r="CU14" s="607" t="str">
        <f t="shared" si="50"/>
        <v/>
      </c>
      <c r="CV14" s="607" t="str">
        <f t="shared" si="51"/>
        <v/>
      </c>
      <c r="CW14" s="423"/>
      <c r="CX14" s="416"/>
      <c r="CY14" s="621">
        <f t="shared" si="52"/>
        <v>7</v>
      </c>
      <c r="CZ14" s="622" t="str">
        <f t="shared" si="53"/>
        <v>Meena</v>
      </c>
      <c r="DA14" s="362"/>
      <c r="DB14" s="607" t="str">
        <f t="shared" si="54"/>
        <v/>
      </c>
      <c r="DC14" s="362"/>
      <c r="DD14" s="607" t="str">
        <f t="shared" si="55"/>
        <v/>
      </c>
      <c r="DE14" s="362"/>
      <c r="DF14" s="607" t="str">
        <f t="shared" si="56"/>
        <v/>
      </c>
      <c r="DG14" s="362"/>
      <c r="DH14" s="607" t="str">
        <f t="shared" si="57"/>
        <v/>
      </c>
      <c r="DI14" s="362"/>
      <c r="DJ14" s="607" t="str">
        <f t="shared" si="58"/>
        <v/>
      </c>
      <c r="DK14" s="362"/>
      <c r="DL14" s="607" t="str">
        <f t="shared" si="59"/>
        <v/>
      </c>
      <c r="DM14" s="607" t="str">
        <f t="shared" si="60"/>
        <v/>
      </c>
      <c r="DN14" s="607" t="str">
        <f t="shared" si="61"/>
        <v/>
      </c>
      <c r="DO14" s="607" t="str">
        <f t="shared" si="62"/>
        <v/>
      </c>
      <c r="DP14" s="442"/>
      <c r="DQ14" s="418"/>
      <c r="DR14" s="610">
        <f t="shared" si="63"/>
        <v>7</v>
      </c>
      <c r="DS14" s="624" t="str">
        <f t="shared" si="64"/>
        <v>Meena</v>
      </c>
      <c r="DT14" s="607" t="str">
        <f t="shared" si="65"/>
        <v/>
      </c>
      <c r="DU14" s="607" t="str">
        <f t="shared" si="66"/>
        <v/>
      </c>
      <c r="DV14" s="607" t="str">
        <f t="shared" si="67"/>
        <v/>
      </c>
      <c r="DW14" s="607" t="str">
        <f t="shared" si="68"/>
        <v/>
      </c>
      <c r="DX14" s="607" t="str">
        <f t="shared" si="69"/>
        <v/>
      </c>
      <c r="DY14" s="607" t="str">
        <f t="shared" si="70"/>
        <v/>
      </c>
    </row>
    <row r="15" spans="1:129" ht="20.100000000000001" customHeight="1">
      <c r="A15" s="608">
        <f>'Student Profile'!A12</f>
        <v>8</v>
      </c>
      <c r="B15" s="608">
        <f>'Student Profile'!B12</f>
        <v>0</v>
      </c>
      <c r="C15" s="609" t="str">
        <f>IF('Student Profile'!C12="","",'Student Profile'!C12)</f>
        <v>Adi</v>
      </c>
      <c r="D15" s="307"/>
      <c r="E15" s="607" t="str">
        <f t="shared" si="13"/>
        <v/>
      </c>
      <c r="F15" s="307"/>
      <c r="G15" s="607" t="str">
        <f t="shared" si="14"/>
        <v/>
      </c>
      <c r="H15" s="307"/>
      <c r="I15" s="607" t="str">
        <f t="shared" si="15"/>
        <v/>
      </c>
      <c r="J15" s="307"/>
      <c r="K15" s="607" t="str">
        <f t="shared" si="16"/>
        <v/>
      </c>
      <c r="L15" s="307"/>
      <c r="M15" s="607" t="str">
        <f t="shared" si="17"/>
        <v/>
      </c>
      <c r="N15" s="307"/>
      <c r="O15" s="607" t="str">
        <f t="shared" si="18"/>
        <v/>
      </c>
      <c r="P15" s="607" t="str">
        <f t="shared" si="19"/>
        <v/>
      </c>
      <c r="Q15" s="607" t="str">
        <f t="shared" si="20"/>
        <v/>
      </c>
      <c r="R15" s="607" t="str">
        <f t="shared" si="21"/>
        <v/>
      </c>
      <c r="S15" s="416"/>
      <c r="T15" s="608">
        <f>'Student Profile'!A12</f>
        <v>8</v>
      </c>
      <c r="U15" s="609" t="str">
        <f>IF('Student Profile'!C12="","",'Student Profile'!C12)</f>
        <v>Adi</v>
      </c>
      <c r="V15" s="307"/>
      <c r="W15" s="307"/>
      <c r="X15" s="307"/>
      <c r="Y15" s="307"/>
      <c r="Z15" s="307"/>
      <c r="AA15" s="307"/>
      <c r="AB15" s="307"/>
      <c r="AC15" s="307"/>
      <c r="AD15" s="307"/>
      <c r="AE15" s="307"/>
      <c r="AF15" s="307"/>
      <c r="AG15" s="307"/>
      <c r="AH15" s="307"/>
      <c r="AI15" s="307"/>
      <c r="AJ15" s="307"/>
      <c r="AK15" s="307"/>
      <c r="AL15" s="610" t="str">
        <f t="shared" si="22"/>
        <v/>
      </c>
      <c r="AM15" s="607" t="str">
        <f t="shared" si="23"/>
        <v/>
      </c>
      <c r="AN15" s="607" t="str">
        <f t="shared" si="24"/>
        <v/>
      </c>
      <c r="AO15" s="419"/>
      <c r="AP15" s="439">
        <f>'Student Profile'!A12</f>
        <v>8</v>
      </c>
      <c r="AQ15" s="436">
        <f t="shared" si="25"/>
        <v>8</v>
      </c>
      <c r="AR15" s="437" t="str">
        <f t="shared" si="26"/>
        <v>Adi</v>
      </c>
      <c r="AS15" s="362"/>
      <c r="AT15" s="607" t="str">
        <f t="shared" si="27"/>
        <v/>
      </c>
      <c r="AU15" s="362"/>
      <c r="AV15" s="607" t="str">
        <f t="shared" si="28"/>
        <v/>
      </c>
      <c r="AW15" s="362"/>
      <c r="AX15" s="607" t="str">
        <f t="shared" si="29"/>
        <v/>
      </c>
      <c r="AY15" s="362"/>
      <c r="AZ15" s="607" t="str">
        <f t="shared" si="30"/>
        <v/>
      </c>
      <c r="BA15" s="362"/>
      <c r="BB15" s="607" t="str">
        <f t="shared" si="31"/>
        <v/>
      </c>
      <c r="BC15" s="362"/>
      <c r="BD15" s="607" t="str">
        <f t="shared" si="32"/>
        <v/>
      </c>
      <c r="BE15" s="607" t="str">
        <f t="shared" si="33"/>
        <v/>
      </c>
      <c r="BF15" s="607" t="str">
        <f t="shared" si="34"/>
        <v/>
      </c>
      <c r="BG15" s="607" t="str">
        <f t="shared" si="35"/>
        <v/>
      </c>
      <c r="BH15" s="414"/>
      <c r="BI15" s="621">
        <f t="shared" si="36"/>
        <v>8</v>
      </c>
      <c r="BJ15" s="622" t="str">
        <f t="shared" si="37"/>
        <v>Adi</v>
      </c>
      <c r="BK15" s="362"/>
      <c r="BL15" s="607" t="str">
        <f t="shared" si="38"/>
        <v/>
      </c>
      <c r="BM15" s="362"/>
      <c r="BN15" s="607" t="str">
        <f t="shared" si="39"/>
        <v/>
      </c>
      <c r="BO15" s="362"/>
      <c r="BP15" s="607" t="str">
        <f t="shared" si="40"/>
        <v/>
      </c>
      <c r="BQ15" s="362"/>
      <c r="BR15" s="607" t="str">
        <f t="shared" si="41"/>
        <v/>
      </c>
      <c r="BS15" s="362"/>
      <c r="BT15" s="607" t="str">
        <f t="shared" si="42"/>
        <v/>
      </c>
      <c r="BU15" s="362"/>
      <c r="BV15" s="607" t="str">
        <f t="shared" si="43"/>
        <v/>
      </c>
      <c r="BW15" s="607" t="str">
        <f t="shared" si="44"/>
        <v/>
      </c>
      <c r="BX15" s="607" t="str">
        <f t="shared" si="45"/>
        <v/>
      </c>
      <c r="BY15" s="607" t="str">
        <f t="shared" si="46"/>
        <v/>
      </c>
      <c r="BZ15" s="444"/>
      <c r="CA15" s="418"/>
      <c r="CB15" s="623">
        <f t="shared" si="47"/>
        <v>8</v>
      </c>
      <c r="CC15" s="622" t="str">
        <f t="shared" si="48"/>
        <v>Adi</v>
      </c>
      <c r="CD15" s="362"/>
      <c r="CE15" s="362"/>
      <c r="CF15" s="362"/>
      <c r="CG15" s="362"/>
      <c r="CH15" s="362"/>
      <c r="CI15" s="362"/>
      <c r="CJ15" s="362"/>
      <c r="CK15" s="362"/>
      <c r="CL15" s="362"/>
      <c r="CM15" s="362"/>
      <c r="CN15" s="362"/>
      <c r="CO15" s="362"/>
      <c r="CP15" s="362"/>
      <c r="CQ15" s="362"/>
      <c r="CR15" s="362"/>
      <c r="CS15" s="362"/>
      <c r="CT15" s="610" t="str">
        <f t="shared" si="49"/>
        <v/>
      </c>
      <c r="CU15" s="607" t="str">
        <f t="shared" si="50"/>
        <v/>
      </c>
      <c r="CV15" s="607" t="str">
        <f t="shared" si="51"/>
        <v/>
      </c>
      <c r="CW15" s="445" t="e">
        <f t="shared" ref="CW15" si="71">LOOKUP(CV15*10,$A$92:$A$96,$B$92:$B$96)</f>
        <v>#VALUE!</v>
      </c>
      <c r="CX15" s="416"/>
      <c r="CY15" s="621">
        <f t="shared" si="52"/>
        <v>8</v>
      </c>
      <c r="CZ15" s="622" t="str">
        <f t="shared" si="53"/>
        <v>Adi</v>
      </c>
      <c r="DA15" s="362"/>
      <c r="DB15" s="607" t="str">
        <f t="shared" si="54"/>
        <v/>
      </c>
      <c r="DC15" s="362"/>
      <c r="DD15" s="607" t="str">
        <f t="shared" si="55"/>
        <v/>
      </c>
      <c r="DE15" s="362"/>
      <c r="DF15" s="607" t="str">
        <f t="shared" si="56"/>
        <v/>
      </c>
      <c r="DG15" s="362"/>
      <c r="DH15" s="607" t="str">
        <f t="shared" si="57"/>
        <v/>
      </c>
      <c r="DI15" s="362"/>
      <c r="DJ15" s="607" t="str">
        <f t="shared" si="58"/>
        <v/>
      </c>
      <c r="DK15" s="362"/>
      <c r="DL15" s="607" t="str">
        <f t="shared" si="59"/>
        <v/>
      </c>
      <c r="DM15" s="607" t="str">
        <f t="shared" si="60"/>
        <v/>
      </c>
      <c r="DN15" s="607" t="str">
        <f t="shared" si="61"/>
        <v/>
      </c>
      <c r="DO15" s="607" t="str">
        <f t="shared" si="62"/>
        <v/>
      </c>
      <c r="DP15" s="442"/>
      <c r="DQ15" s="418"/>
      <c r="DR15" s="610">
        <f t="shared" si="63"/>
        <v>8</v>
      </c>
      <c r="DS15" s="624" t="str">
        <f t="shared" si="64"/>
        <v>Adi</v>
      </c>
      <c r="DT15" s="607" t="str">
        <f t="shared" si="65"/>
        <v/>
      </c>
      <c r="DU15" s="607" t="str">
        <f t="shared" si="66"/>
        <v/>
      </c>
      <c r="DV15" s="607" t="str">
        <f t="shared" si="67"/>
        <v/>
      </c>
      <c r="DW15" s="607" t="str">
        <f t="shared" si="68"/>
        <v/>
      </c>
      <c r="DX15" s="607" t="str">
        <f t="shared" si="69"/>
        <v/>
      </c>
      <c r="DY15" s="607" t="str">
        <f t="shared" si="70"/>
        <v/>
      </c>
    </row>
    <row r="16" spans="1:129" ht="20.100000000000001" customHeight="1">
      <c r="A16" s="608">
        <f>'Student Profile'!A13</f>
        <v>9</v>
      </c>
      <c r="B16" s="608">
        <f>'Student Profile'!B13</f>
        <v>0</v>
      </c>
      <c r="C16" s="609" t="str">
        <f>IF('Student Profile'!C13="","",'Student Profile'!C13)</f>
        <v>S. Mounika</v>
      </c>
      <c r="D16" s="307"/>
      <c r="E16" s="607" t="str">
        <f t="shared" si="13"/>
        <v/>
      </c>
      <c r="F16" s="307"/>
      <c r="G16" s="607" t="str">
        <f t="shared" si="14"/>
        <v/>
      </c>
      <c r="H16" s="307"/>
      <c r="I16" s="607" t="str">
        <f t="shared" si="15"/>
        <v/>
      </c>
      <c r="J16" s="307"/>
      <c r="K16" s="607" t="str">
        <f t="shared" si="16"/>
        <v/>
      </c>
      <c r="L16" s="307"/>
      <c r="M16" s="607" t="str">
        <f t="shared" si="17"/>
        <v/>
      </c>
      <c r="N16" s="307"/>
      <c r="O16" s="607" t="str">
        <f t="shared" si="18"/>
        <v/>
      </c>
      <c r="P16" s="607" t="str">
        <f t="shared" si="19"/>
        <v/>
      </c>
      <c r="Q16" s="607" t="str">
        <f t="shared" si="20"/>
        <v/>
      </c>
      <c r="R16" s="607" t="str">
        <f t="shared" si="21"/>
        <v/>
      </c>
      <c r="S16" s="416"/>
      <c r="T16" s="608">
        <f>'Student Profile'!A13</f>
        <v>9</v>
      </c>
      <c r="U16" s="609" t="str">
        <f>IF('Student Profile'!C13="","",'Student Profile'!C13)</f>
        <v>S. Mounika</v>
      </c>
      <c r="V16" s="307"/>
      <c r="W16" s="307"/>
      <c r="X16" s="307"/>
      <c r="Y16" s="307"/>
      <c r="Z16" s="307"/>
      <c r="AA16" s="307"/>
      <c r="AB16" s="307"/>
      <c r="AC16" s="307"/>
      <c r="AD16" s="307"/>
      <c r="AE16" s="307"/>
      <c r="AF16" s="307"/>
      <c r="AG16" s="307"/>
      <c r="AH16" s="307"/>
      <c r="AI16" s="307"/>
      <c r="AJ16" s="307"/>
      <c r="AK16" s="307"/>
      <c r="AL16" s="610" t="str">
        <f t="shared" si="22"/>
        <v/>
      </c>
      <c r="AM16" s="607" t="str">
        <f t="shared" si="23"/>
        <v/>
      </c>
      <c r="AN16" s="607" t="str">
        <f t="shared" si="24"/>
        <v/>
      </c>
      <c r="AO16" s="419"/>
      <c r="AP16" s="439">
        <f>'Student Profile'!A13</f>
        <v>9</v>
      </c>
      <c r="AQ16" s="436">
        <f t="shared" si="25"/>
        <v>9</v>
      </c>
      <c r="AR16" s="437" t="str">
        <f t="shared" si="26"/>
        <v>S. Mounika</v>
      </c>
      <c r="AS16" s="362"/>
      <c r="AT16" s="607" t="str">
        <f t="shared" si="27"/>
        <v/>
      </c>
      <c r="AU16" s="362"/>
      <c r="AV16" s="607" t="str">
        <f t="shared" si="28"/>
        <v/>
      </c>
      <c r="AW16" s="362"/>
      <c r="AX16" s="607" t="str">
        <f t="shared" si="29"/>
        <v/>
      </c>
      <c r="AY16" s="362"/>
      <c r="AZ16" s="607" t="str">
        <f t="shared" si="30"/>
        <v/>
      </c>
      <c r="BA16" s="362"/>
      <c r="BB16" s="607" t="str">
        <f t="shared" si="31"/>
        <v/>
      </c>
      <c r="BC16" s="362"/>
      <c r="BD16" s="607" t="str">
        <f t="shared" si="32"/>
        <v/>
      </c>
      <c r="BE16" s="607" t="str">
        <f t="shared" si="33"/>
        <v/>
      </c>
      <c r="BF16" s="607" t="str">
        <f t="shared" si="34"/>
        <v/>
      </c>
      <c r="BG16" s="607" t="str">
        <f t="shared" si="35"/>
        <v/>
      </c>
      <c r="BH16" s="414"/>
      <c r="BI16" s="621">
        <f t="shared" si="36"/>
        <v>9</v>
      </c>
      <c r="BJ16" s="622" t="str">
        <f t="shared" si="37"/>
        <v>S. Mounika</v>
      </c>
      <c r="BK16" s="362"/>
      <c r="BL16" s="607" t="str">
        <f t="shared" si="38"/>
        <v/>
      </c>
      <c r="BM16" s="362"/>
      <c r="BN16" s="607" t="str">
        <f t="shared" si="39"/>
        <v/>
      </c>
      <c r="BO16" s="362"/>
      <c r="BP16" s="607" t="str">
        <f t="shared" si="40"/>
        <v/>
      </c>
      <c r="BQ16" s="362"/>
      <c r="BR16" s="607" t="str">
        <f t="shared" si="41"/>
        <v/>
      </c>
      <c r="BS16" s="362"/>
      <c r="BT16" s="607" t="str">
        <f t="shared" si="42"/>
        <v/>
      </c>
      <c r="BU16" s="362"/>
      <c r="BV16" s="607" t="str">
        <f t="shared" si="43"/>
        <v/>
      </c>
      <c r="BW16" s="607" t="str">
        <f t="shared" si="44"/>
        <v/>
      </c>
      <c r="BX16" s="607" t="str">
        <f t="shared" si="45"/>
        <v/>
      </c>
      <c r="BY16" s="607" t="str">
        <f t="shared" si="46"/>
        <v/>
      </c>
      <c r="BZ16" s="444"/>
      <c r="CA16" s="418"/>
      <c r="CB16" s="623">
        <f t="shared" si="47"/>
        <v>9</v>
      </c>
      <c r="CC16" s="622" t="str">
        <f t="shared" si="48"/>
        <v>S. Mounika</v>
      </c>
      <c r="CD16" s="362"/>
      <c r="CE16" s="362"/>
      <c r="CF16" s="362"/>
      <c r="CG16" s="362"/>
      <c r="CH16" s="362"/>
      <c r="CI16" s="362"/>
      <c r="CJ16" s="362"/>
      <c r="CK16" s="362"/>
      <c r="CL16" s="362"/>
      <c r="CM16" s="362"/>
      <c r="CN16" s="362"/>
      <c r="CO16" s="362"/>
      <c r="CP16" s="362"/>
      <c r="CQ16" s="362"/>
      <c r="CR16" s="362"/>
      <c r="CS16" s="362"/>
      <c r="CT16" s="610" t="str">
        <f t="shared" si="49"/>
        <v/>
      </c>
      <c r="CU16" s="607" t="str">
        <f t="shared" si="50"/>
        <v/>
      </c>
      <c r="CV16" s="607" t="str">
        <f t="shared" si="51"/>
        <v/>
      </c>
      <c r="CW16" s="423"/>
      <c r="CX16" s="416"/>
      <c r="CY16" s="621">
        <f t="shared" si="52"/>
        <v>9</v>
      </c>
      <c r="CZ16" s="622" t="str">
        <f t="shared" si="53"/>
        <v>S. Mounika</v>
      </c>
      <c r="DA16" s="362"/>
      <c r="DB16" s="607" t="str">
        <f t="shared" si="54"/>
        <v/>
      </c>
      <c r="DC16" s="362"/>
      <c r="DD16" s="607" t="str">
        <f t="shared" si="55"/>
        <v/>
      </c>
      <c r="DE16" s="362"/>
      <c r="DF16" s="607" t="str">
        <f t="shared" si="56"/>
        <v/>
      </c>
      <c r="DG16" s="362"/>
      <c r="DH16" s="607" t="str">
        <f t="shared" si="57"/>
        <v/>
      </c>
      <c r="DI16" s="362"/>
      <c r="DJ16" s="607" t="str">
        <f t="shared" si="58"/>
        <v/>
      </c>
      <c r="DK16" s="362"/>
      <c r="DL16" s="607" t="str">
        <f t="shared" si="59"/>
        <v/>
      </c>
      <c r="DM16" s="607" t="str">
        <f t="shared" si="60"/>
        <v/>
      </c>
      <c r="DN16" s="607" t="str">
        <f t="shared" si="61"/>
        <v/>
      </c>
      <c r="DO16" s="607" t="str">
        <f t="shared" si="62"/>
        <v/>
      </c>
      <c r="DP16" s="442"/>
      <c r="DQ16" s="418"/>
      <c r="DR16" s="610">
        <f t="shared" si="63"/>
        <v>9</v>
      </c>
      <c r="DS16" s="624" t="str">
        <f t="shared" si="64"/>
        <v>S. Mounika</v>
      </c>
      <c r="DT16" s="607" t="str">
        <f t="shared" si="65"/>
        <v/>
      </c>
      <c r="DU16" s="607" t="str">
        <f t="shared" si="66"/>
        <v/>
      </c>
      <c r="DV16" s="607" t="str">
        <f t="shared" si="67"/>
        <v/>
      </c>
      <c r="DW16" s="607" t="str">
        <f t="shared" si="68"/>
        <v/>
      </c>
      <c r="DX16" s="607" t="str">
        <f t="shared" si="69"/>
        <v/>
      </c>
      <c r="DY16" s="607" t="str">
        <f t="shared" si="70"/>
        <v/>
      </c>
    </row>
    <row r="17" spans="1:129" ht="20.100000000000001" customHeight="1">
      <c r="A17" s="608">
        <f>'Student Profile'!A14</f>
        <v>10</v>
      </c>
      <c r="B17" s="608">
        <f>'Student Profile'!B14</f>
        <v>0</v>
      </c>
      <c r="C17" s="609" t="str">
        <f>IF('Student Profile'!C14="","",'Student Profile'!C14)</f>
        <v>S. Mounika</v>
      </c>
      <c r="D17" s="307"/>
      <c r="E17" s="607" t="str">
        <f t="shared" si="13"/>
        <v/>
      </c>
      <c r="F17" s="307"/>
      <c r="G17" s="607" t="str">
        <f t="shared" si="14"/>
        <v/>
      </c>
      <c r="H17" s="307"/>
      <c r="I17" s="607" t="str">
        <f t="shared" si="15"/>
        <v/>
      </c>
      <c r="J17" s="307"/>
      <c r="K17" s="607" t="str">
        <f t="shared" si="16"/>
        <v/>
      </c>
      <c r="L17" s="307"/>
      <c r="M17" s="607" t="str">
        <f t="shared" si="17"/>
        <v/>
      </c>
      <c r="N17" s="307"/>
      <c r="O17" s="607" t="str">
        <f t="shared" si="18"/>
        <v/>
      </c>
      <c r="P17" s="607" t="str">
        <f t="shared" si="19"/>
        <v/>
      </c>
      <c r="Q17" s="607" t="str">
        <f t="shared" si="20"/>
        <v/>
      </c>
      <c r="R17" s="607" t="str">
        <f t="shared" si="21"/>
        <v/>
      </c>
      <c r="S17" s="416"/>
      <c r="T17" s="608">
        <f>'Student Profile'!A14</f>
        <v>10</v>
      </c>
      <c r="U17" s="609" t="str">
        <f>IF('Student Profile'!C14="","",'Student Profile'!C14)</f>
        <v>S. Mounika</v>
      </c>
      <c r="V17" s="307"/>
      <c r="W17" s="307"/>
      <c r="X17" s="307"/>
      <c r="Y17" s="307"/>
      <c r="Z17" s="307"/>
      <c r="AA17" s="307"/>
      <c r="AB17" s="307"/>
      <c r="AC17" s="307"/>
      <c r="AD17" s="307"/>
      <c r="AE17" s="307"/>
      <c r="AF17" s="307"/>
      <c r="AG17" s="307"/>
      <c r="AH17" s="307"/>
      <c r="AI17" s="307"/>
      <c r="AJ17" s="307"/>
      <c r="AK17" s="307"/>
      <c r="AL17" s="610" t="str">
        <f t="shared" si="22"/>
        <v/>
      </c>
      <c r="AM17" s="607" t="str">
        <f t="shared" si="23"/>
        <v/>
      </c>
      <c r="AN17" s="607" t="str">
        <f t="shared" si="24"/>
        <v/>
      </c>
      <c r="AO17" s="419"/>
      <c r="AP17" s="439">
        <f>'Student Profile'!A14</f>
        <v>10</v>
      </c>
      <c r="AQ17" s="436">
        <f t="shared" si="25"/>
        <v>10</v>
      </c>
      <c r="AR17" s="437" t="str">
        <f t="shared" si="26"/>
        <v>S. Mounika</v>
      </c>
      <c r="AS17" s="362"/>
      <c r="AT17" s="607" t="str">
        <f t="shared" si="27"/>
        <v/>
      </c>
      <c r="AU17" s="362"/>
      <c r="AV17" s="607" t="str">
        <f t="shared" si="28"/>
        <v/>
      </c>
      <c r="AW17" s="362"/>
      <c r="AX17" s="607" t="str">
        <f t="shared" si="29"/>
        <v/>
      </c>
      <c r="AY17" s="362"/>
      <c r="AZ17" s="607" t="str">
        <f t="shared" si="30"/>
        <v/>
      </c>
      <c r="BA17" s="362"/>
      <c r="BB17" s="607" t="str">
        <f t="shared" si="31"/>
        <v/>
      </c>
      <c r="BC17" s="362"/>
      <c r="BD17" s="607" t="str">
        <f t="shared" si="32"/>
        <v/>
      </c>
      <c r="BE17" s="607" t="str">
        <f t="shared" si="33"/>
        <v/>
      </c>
      <c r="BF17" s="607" t="str">
        <f t="shared" si="34"/>
        <v/>
      </c>
      <c r="BG17" s="607" t="str">
        <f t="shared" si="35"/>
        <v/>
      </c>
      <c r="BH17" s="414"/>
      <c r="BI17" s="621">
        <f t="shared" si="36"/>
        <v>10</v>
      </c>
      <c r="BJ17" s="622" t="str">
        <f t="shared" si="37"/>
        <v>S. Mounika</v>
      </c>
      <c r="BK17" s="362"/>
      <c r="BL17" s="607" t="str">
        <f t="shared" si="38"/>
        <v/>
      </c>
      <c r="BM17" s="362"/>
      <c r="BN17" s="607" t="str">
        <f t="shared" si="39"/>
        <v/>
      </c>
      <c r="BO17" s="362"/>
      <c r="BP17" s="607" t="str">
        <f t="shared" si="40"/>
        <v/>
      </c>
      <c r="BQ17" s="362"/>
      <c r="BR17" s="607" t="str">
        <f t="shared" si="41"/>
        <v/>
      </c>
      <c r="BS17" s="362"/>
      <c r="BT17" s="607" t="str">
        <f t="shared" si="42"/>
        <v/>
      </c>
      <c r="BU17" s="362"/>
      <c r="BV17" s="607" t="str">
        <f t="shared" si="43"/>
        <v/>
      </c>
      <c r="BW17" s="607" t="str">
        <f t="shared" si="44"/>
        <v/>
      </c>
      <c r="BX17" s="607" t="str">
        <f t="shared" si="45"/>
        <v/>
      </c>
      <c r="BY17" s="607" t="str">
        <f t="shared" si="46"/>
        <v/>
      </c>
      <c r="BZ17" s="444"/>
      <c r="CA17" s="418"/>
      <c r="CB17" s="623">
        <f t="shared" si="47"/>
        <v>10</v>
      </c>
      <c r="CC17" s="622" t="str">
        <f t="shared" si="48"/>
        <v>S. Mounika</v>
      </c>
      <c r="CD17" s="362"/>
      <c r="CE17" s="362"/>
      <c r="CF17" s="362"/>
      <c r="CG17" s="362"/>
      <c r="CH17" s="362"/>
      <c r="CI17" s="362"/>
      <c r="CJ17" s="362"/>
      <c r="CK17" s="362"/>
      <c r="CL17" s="362"/>
      <c r="CM17" s="362"/>
      <c r="CN17" s="362"/>
      <c r="CO17" s="362"/>
      <c r="CP17" s="362"/>
      <c r="CQ17" s="362"/>
      <c r="CR17" s="362"/>
      <c r="CS17" s="362"/>
      <c r="CT17" s="610" t="str">
        <f t="shared" si="49"/>
        <v/>
      </c>
      <c r="CU17" s="607" t="str">
        <f t="shared" si="50"/>
        <v/>
      </c>
      <c r="CV17" s="607" t="str">
        <f t="shared" si="51"/>
        <v/>
      </c>
      <c r="CW17" s="423"/>
      <c r="CX17" s="416"/>
      <c r="CY17" s="621">
        <f t="shared" si="52"/>
        <v>10</v>
      </c>
      <c r="CZ17" s="622" t="str">
        <f t="shared" si="53"/>
        <v>S. Mounika</v>
      </c>
      <c r="DA17" s="362"/>
      <c r="DB17" s="607" t="str">
        <f t="shared" si="54"/>
        <v/>
      </c>
      <c r="DC17" s="362"/>
      <c r="DD17" s="607" t="str">
        <f t="shared" si="55"/>
        <v/>
      </c>
      <c r="DE17" s="362"/>
      <c r="DF17" s="607" t="str">
        <f t="shared" si="56"/>
        <v/>
      </c>
      <c r="DG17" s="362"/>
      <c r="DH17" s="607" t="str">
        <f t="shared" si="57"/>
        <v/>
      </c>
      <c r="DI17" s="362"/>
      <c r="DJ17" s="607" t="str">
        <f t="shared" si="58"/>
        <v/>
      </c>
      <c r="DK17" s="362"/>
      <c r="DL17" s="607" t="str">
        <f t="shared" si="59"/>
        <v/>
      </c>
      <c r="DM17" s="607" t="str">
        <f t="shared" si="60"/>
        <v/>
      </c>
      <c r="DN17" s="607" t="str">
        <f t="shared" si="61"/>
        <v/>
      </c>
      <c r="DO17" s="607" t="str">
        <f t="shared" si="62"/>
        <v/>
      </c>
      <c r="DP17" s="442"/>
      <c r="DQ17" s="418"/>
      <c r="DR17" s="610">
        <f t="shared" si="63"/>
        <v>10</v>
      </c>
      <c r="DS17" s="624" t="str">
        <f t="shared" si="64"/>
        <v>S. Mounika</v>
      </c>
      <c r="DT17" s="607" t="str">
        <f t="shared" si="65"/>
        <v/>
      </c>
      <c r="DU17" s="607" t="str">
        <f t="shared" si="66"/>
        <v/>
      </c>
      <c r="DV17" s="607" t="str">
        <f t="shared" si="67"/>
        <v/>
      </c>
      <c r="DW17" s="607" t="str">
        <f t="shared" si="68"/>
        <v/>
      </c>
      <c r="DX17" s="607" t="str">
        <f t="shared" si="69"/>
        <v/>
      </c>
      <c r="DY17" s="607" t="str">
        <f t="shared" si="70"/>
        <v/>
      </c>
    </row>
    <row r="18" spans="1:129" ht="20.100000000000001" customHeight="1">
      <c r="A18" s="608">
        <f>'Student Profile'!A15</f>
        <v>11</v>
      </c>
      <c r="B18" s="608">
        <f>'Student Profile'!B15</f>
        <v>0</v>
      </c>
      <c r="C18" s="609" t="str">
        <f>IF('Student Profile'!C15="","",'Student Profile'!C15)</f>
        <v>S. Mounika</v>
      </c>
      <c r="D18" s="307"/>
      <c r="E18" s="607" t="str">
        <f t="shared" si="13"/>
        <v/>
      </c>
      <c r="F18" s="307"/>
      <c r="G18" s="607" t="str">
        <f t="shared" si="14"/>
        <v/>
      </c>
      <c r="H18" s="307"/>
      <c r="I18" s="607" t="str">
        <f t="shared" si="15"/>
        <v/>
      </c>
      <c r="J18" s="307"/>
      <c r="K18" s="607" t="str">
        <f t="shared" si="16"/>
        <v/>
      </c>
      <c r="L18" s="307"/>
      <c r="M18" s="607" t="str">
        <f t="shared" si="17"/>
        <v/>
      </c>
      <c r="N18" s="307"/>
      <c r="O18" s="607" t="str">
        <f t="shared" si="18"/>
        <v/>
      </c>
      <c r="P18" s="607" t="str">
        <f t="shared" si="19"/>
        <v/>
      </c>
      <c r="Q18" s="607" t="str">
        <f t="shared" si="20"/>
        <v/>
      </c>
      <c r="R18" s="607" t="str">
        <f t="shared" si="21"/>
        <v/>
      </c>
      <c r="S18" s="416"/>
      <c r="T18" s="608">
        <f>'Student Profile'!A15</f>
        <v>11</v>
      </c>
      <c r="U18" s="609" t="str">
        <f>IF('Student Profile'!C15="","",'Student Profile'!C15)</f>
        <v>S. Mounika</v>
      </c>
      <c r="V18" s="307"/>
      <c r="W18" s="307"/>
      <c r="X18" s="307"/>
      <c r="Y18" s="307"/>
      <c r="Z18" s="307"/>
      <c r="AA18" s="307"/>
      <c r="AB18" s="307"/>
      <c r="AC18" s="307"/>
      <c r="AD18" s="307"/>
      <c r="AE18" s="307"/>
      <c r="AF18" s="307"/>
      <c r="AG18" s="307"/>
      <c r="AH18" s="307"/>
      <c r="AI18" s="307"/>
      <c r="AJ18" s="307"/>
      <c r="AK18" s="307"/>
      <c r="AL18" s="610" t="str">
        <f t="shared" si="22"/>
        <v/>
      </c>
      <c r="AM18" s="607" t="str">
        <f t="shared" si="23"/>
        <v/>
      </c>
      <c r="AN18" s="607" t="str">
        <f t="shared" si="24"/>
        <v/>
      </c>
      <c r="AO18" s="419"/>
      <c r="AP18" s="439">
        <f>'Student Profile'!A15</f>
        <v>11</v>
      </c>
      <c r="AQ18" s="436">
        <f t="shared" si="25"/>
        <v>11</v>
      </c>
      <c r="AR18" s="437" t="str">
        <f t="shared" si="26"/>
        <v>S. Mounika</v>
      </c>
      <c r="AS18" s="362"/>
      <c r="AT18" s="607" t="str">
        <f t="shared" si="27"/>
        <v/>
      </c>
      <c r="AU18" s="362"/>
      <c r="AV18" s="607" t="str">
        <f t="shared" si="28"/>
        <v/>
      </c>
      <c r="AW18" s="362"/>
      <c r="AX18" s="607" t="str">
        <f t="shared" si="29"/>
        <v/>
      </c>
      <c r="AY18" s="362"/>
      <c r="AZ18" s="607" t="str">
        <f t="shared" si="30"/>
        <v/>
      </c>
      <c r="BA18" s="362"/>
      <c r="BB18" s="607" t="str">
        <f t="shared" si="31"/>
        <v/>
      </c>
      <c r="BC18" s="362"/>
      <c r="BD18" s="607" t="str">
        <f t="shared" si="32"/>
        <v/>
      </c>
      <c r="BE18" s="607" t="str">
        <f t="shared" si="33"/>
        <v/>
      </c>
      <c r="BF18" s="607" t="str">
        <f t="shared" si="34"/>
        <v/>
      </c>
      <c r="BG18" s="607" t="str">
        <f t="shared" si="35"/>
        <v/>
      </c>
      <c r="BH18" s="414"/>
      <c r="BI18" s="621">
        <f t="shared" si="36"/>
        <v>11</v>
      </c>
      <c r="BJ18" s="622" t="str">
        <f t="shared" si="37"/>
        <v>S. Mounika</v>
      </c>
      <c r="BK18" s="362"/>
      <c r="BL18" s="607" t="str">
        <f t="shared" si="38"/>
        <v/>
      </c>
      <c r="BM18" s="362"/>
      <c r="BN18" s="607" t="str">
        <f t="shared" si="39"/>
        <v/>
      </c>
      <c r="BO18" s="362"/>
      <c r="BP18" s="607" t="str">
        <f t="shared" si="40"/>
        <v/>
      </c>
      <c r="BQ18" s="362"/>
      <c r="BR18" s="607" t="str">
        <f t="shared" si="41"/>
        <v/>
      </c>
      <c r="BS18" s="362"/>
      <c r="BT18" s="607" t="str">
        <f t="shared" si="42"/>
        <v/>
      </c>
      <c r="BU18" s="362"/>
      <c r="BV18" s="607" t="str">
        <f t="shared" si="43"/>
        <v/>
      </c>
      <c r="BW18" s="607" t="str">
        <f t="shared" si="44"/>
        <v/>
      </c>
      <c r="BX18" s="607" t="str">
        <f t="shared" si="45"/>
        <v/>
      </c>
      <c r="BY18" s="607" t="str">
        <f t="shared" si="46"/>
        <v/>
      </c>
      <c r="BZ18" s="444"/>
      <c r="CA18" s="418"/>
      <c r="CB18" s="623">
        <f t="shared" si="47"/>
        <v>11</v>
      </c>
      <c r="CC18" s="622" t="str">
        <f t="shared" si="48"/>
        <v>S. Mounika</v>
      </c>
      <c r="CD18" s="362"/>
      <c r="CE18" s="362"/>
      <c r="CF18" s="362"/>
      <c r="CG18" s="362"/>
      <c r="CH18" s="362"/>
      <c r="CI18" s="362"/>
      <c r="CJ18" s="362"/>
      <c r="CK18" s="362"/>
      <c r="CL18" s="362"/>
      <c r="CM18" s="362"/>
      <c r="CN18" s="362"/>
      <c r="CO18" s="362"/>
      <c r="CP18" s="362"/>
      <c r="CQ18" s="362"/>
      <c r="CR18" s="362"/>
      <c r="CS18" s="362"/>
      <c r="CT18" s="610" t="str">
        <f t="shared" si="49"/>
        <v/>
      </c>
      <c r="CU18" s="607" t="str">
        <f t="shared" si="50"/>
        <v/>
      </c>
      <c r="CV18" s="607" t="str">
        <f t="shared" si="51"/>
        <v/>
      </c>
      <c r="CW18" s="423"/>
      <c r="CX18" s="416"/>
      <c r="CY18" s="621">
        <f t="shared" si="52"/>
        <v>11</v>
      </c>
      <c r="CZ18" s="622" t="str">
        <f t="shared" si="53"/>
        <v>S. Mounika</v>
      </c>
      <c r="DA18" s="362"/>
      <c r="DB18" s="607" t="str">
        <f t="shared" si="54"/>
        <v/>
      </c>
      <c r="DC18" s="362"/>
      <c r="DD18" s="607" t="str">
        <f t="shared" si="55"/>
        <v/>
      </c>
      <c r="DE18" s="362"/>
      <c r="DF18" s="607" t="str">
        <f t="shared" si="56"/>
        <v/>
      </c>
      <c r="DG18" s="362"/>
      <c r="DH18" s="607" t="str">
        <f t="shared" si="57"/>
        <v/>
      </c>
      <c r="DI18" s="362"/>
      <c r="DJ18" s="607" t="str">
        <f t="shared" si="58"/>
        <v/>
      </c>
      <c r="DK18" s="362"/>
      <c r="DL18" s="607" t="str">
        <f t="shared" si="59"/>
        <v/>
      </c>
      <c r="DM18" s="607" t="str">
        <f t="shared" si="60"/>
        <v/>
      </c>
      <c r="DN18" s="607" t="str">
        <f t="shared" si="61"/>
        <v/>
      </c>
      <c r="DO18" s="607" t="str">
        <f t="shared" si="62"/>
        <v/>
      </c>
      <c r="DP18" s="442"/>
      <c r="DQ18" s="418"/>
      <c r="DR18" s="610">
        <f t="shared" si="63"/>
        <v>11</v>
      </c>
      <c r="DS18" s="624" t="str">
        <f t="shared" si="64"/>
        <v>S. Mounika</v>
      </c>
      <c r="DT18" s="607" t="str">
        <f t="shared" si="65"/>
        <v/>
      </c>
      <c r="DU18" s="607" t="str">
        <f t="shared" si="66"/>
        <v/>
      </c>
      <c r="DV18" s="607" t="str">
        <f t="shared" si="67"/>
        <v/>
      </c>
      <c r="DW18" s="607" t="str">
        <f t="shared" si="68"/>
        <v/>
      </c>
      <c r="DX18" s="607" t="str">
        <f t="shared" si="69"/>
        <v/>
      </c>
      <c r="DY18" s="607" t="str">
        <f t="shared" si="70"/>
        <v/>
      </c>
    </row>
    <row r="19" spans="1:129" ht="20.100000000000001" customHeight="1">
      <c r="A19" s="608">
        <f>'Student Profile'!A16</f>
        <v>12</v>
      </c>
      <c r="B19" s="608">
        <f>'Student Profile'!B16</f>
        <v>0</v>
      </c>
      <c r="C19" s="609" t="str">
        <f>IF('Student Profile'!C16="","",'Student Profile'!C16)</f>
        <v>S. Mounika</v>
      </c>
      <c r="D19" s="307"/>
      <c r="E19" s="607" t="str">
        <f t="shared" si="13"/>
        <v/>
      </c>
      <c r="F19" s="307"/>
      <c r="G19" s="607" t="str">
        <f t="shared" si="14"/>
        <v/>
      </c>
      <c r="H19" s="307"/>
      <c r="I19" s="607" t="str">
        <f t="shared" si="15"/>
        <v/>
      </c>
      <c r="J19" s="307"/>
      <c r="K19" s="607" t="str">
        <f t="shared" si="16"/>
        <v/>
      </c>
      <c r="L19" s="307"/>
      <c r="M19" s="607" t="str">
        <f t="shared" si="17"/>
        <v/>
      </c>
      <c r="N19" s="307"/>
      <c r="O19" s="607" t="str">
        <f t="shared" si="18"/>
        <v/>
      </c>
      <c r="P19" s="607" t="str">
        <f t="shared" si="19"/>
        <v/>
      </c>
      <c r="Q19" s="607" t="str">
        <f t="shared" si="20"/>
        <v/>
      </c>
      <c r="R19" s="607" t="str">
        <f t="shared" si="21"/>
        <v/>
      </c>
      <c r="S19" s="416"/>
      <c r="T19" s="608">
        <f>'Student Profile'!A16</f>
        <v>12</v>
      </c>
      <c r="U19" s="609" t="str">
        <f>IF('Student Profile'!C16="","",'Student Profile'!C16)</f>
        <v>S. Mounika</v>
      </c>
      <c r="V19" s="307"/>
      <c r="W19" s="307"/>
      <c r="X19" s="307"/>
      <c r="Y19" s="307"/>
      <c r="Z19" s="307"/>
      <c r="AA19" s="307"/>
      <c r="AB19" s="307"/>
      <c r="AC19" s="307"/>
      <c r="AD19" s="307"/>
      <c r="AE19" s="307"/>
      <c r="AF19" s="307"/>
      <c r="AG19" s="307"/>
      <c r="AH19" s="307"/>
      <c r="AI19" s="307"/>
      <c r="AJ19" s="307"/>
      <c r="AK19" s="307"/>
      <c r="AL19" s="610" t="str">
        <f t="shared" si="22"/>
        <v/>
      </c>
      <c r="AM19" s="607" t="str">
        <f t="shared" si="23"/>
        <v/>
      </c>
      <c r="AN19" s="607" t="str">
        <f t="shared" si="24"/>
        <v/>
      </c>
      <c r="AO19" s="419"/>
      <c r="AP19" s="439">
        <f>'Student Profile'!A16</f>
        <v>12</v>
      </c>
      <c r="AQ19" s="436">
        <f t="shared" si="25"/>
        <v>12</v>
      </c>
      <c r="AR19" s="437" t="str">
        <f t="shared" si="26"/>
        <v>S. Mounika</v>
      </c>
      <c r="AS19" s="362"/>
      <c r="AT19" s="607" t="str">
        <f t="shared" si="27"/>
        <v/>
      </c>
      <c r="AU19" s="362"/>
      <c r="AV19" s="607" t="str">
        <f t="shared" si="28"/>
        <v/>
      </c>
      <c r="AW19" s="362"/>
      <c r="AX19" s="607" t="str">
        <f t="shared" si="29"/>
        <v/>
      </c>
      <c r="AY19" s="362"/>
      <c r="AZ19" s="607" t="str">
        <f t="shared" si="30"/>
        <v/>
      </c>
      <c r="BA19" s="362"/>
      <c r="BB19" s="607" t="str">
        <f t="shared" si="31"/>
        <v/>
      </c>
      <c r="BC19" s="362"/>
      <c r="BD19" s="607" t="str">
        <f t="shared" si="32"/>
        <v/>
      </c>
      <c r="BE19" s="607" t="str">
        <f t="shared" si="33"/>
        <v/>
      </c>
      <c r="BF19" s="607" t="str">
        <f t="shared" si="34"/>
        <v/>
      </c>
      <c r="BG19" s="607" t="str">
        <f t="shared" si="35"/>
        <v/>
      </c>
      <c r="BH19" s="414"/>
      <c r="BI19" s="621">
        <f t="shared" si="36"/>
        <v>12</v>
      </c>
      <c r="BJ19" s="622" t="str">
        <f t="shared" si="37"/>
        <v>S. Mounika</v>
      </c>
      <c r="BK19" s="362"/>
      <c r="BL19" s="607" t="str">
        <f t="shared" si="38"/>
        <v/>
      </c>
      <c r="BM19" s="362"/>
      <c r="BN19" s="607" t="str">
        <f t="shared" si="39"/>
        <v/>
      </c>
      <c r="BO19" s="362"/>
      <c r="BP19" s="607" t="str">
        <f t="shared" si="40"/>
        <v/>
      </c>
      <c r="BQ19" s="362"/>
      <c r="BR19" s="607" t="str">
        <f t="shared" si="41"/>
        <v/>
      </c>
      <c r="BS19" s="362"/>
      <c r="BT19" s="607" t="str">
        <f t="shared" si="42"/>
        <v/>
      </c>
      <c r="BU19" s="362"/>
      <c r="BV19" s="607" t="str">
        <f t="shared" si="43"/>
        <v/>
      </c>
      <c r="BW19" s="607" t="str">
        <f t="shared" si="44"/>
        <v/>
      </c>
      <c r="BX19" s="607" t="str">
        <f t="shared" si="45"/>
        <v/>
      </c>
      <c r="BY19" s="607" t="str">
        <f t="shared" si="46"/>
        <v/>
      </c>
      <c r="BZ19" s="444"/>
      <c r="CA19" s="418"/>
      <c r="CB19" s="623">
        <f t="shared" si="47"/>
        <v>12</v>
      </c>
      <c r="CC19" s="622" t="str">
        <f t="shared" si="48"/>
        <v>S. Mounika</v>
      </c>
      <c r="CD19" s="362"/>
      <c r="CE19" s="362"/>
      <c r="CF19" s="362"/>
      <c r="CG19" s="362"/>
      <c r="CH19" s="362"/>
      <c r="CI19" s="362"/>
      <c r="CJ19" s="362"/>
      <c r="CK19" s="362"/>
      <c r="CL19" s="362"/>
      <c r="CM19" s="362"/>
      <c r="CN19" s="362"/>
      <c r="CO19" s="362"/>
      <c r="CP19" s="362"/>
      <c r="CQ19" s="362"/>
      <c r="CR19" s="362"/>
      <c r="CS19" s="362"/>
      <c r="CT19" s="610" t="str">
        <f t="shared" si="49"/>
        <v/>
      </c>
      <c r="CU19" s="607" t="str">
        <f t="shared" si="50"/>
        <v/>
      </c>
      <c r="CV19" s="607" t="str">
        <f t="shared" si="51"/>
        <v/>
      </c>
      <c r="CW19" s="423"/>
      <c r="CX19" s="416"/>
      <c r="CY19" s="621">
        <f t="shared" si="52"/>
        <v>12</v>
      </c>
      <c r="CZ19" s="622" t="str">
        <f t="shared" si="53"/>
        <v>S. Mounika</v>
      </c>
      <c r="DA19" s="362"/>
      <c r="DB19" s="607" t="str">
        <f t="shared" si="54"/>
        <v/>
      </c>
      <c r="DC19" s="362"/>
      <c r="DD19" s="607" t="str">
        <f t="shared" si="55"/>
        <v/>
      </c>
      <c r="DE19" s="362"/>
      <c r="DF19" s="607" t="str">
        <f t="shared" si="56"/>
        <v/>
      </c>
      <c r="DG19" s="362"/>
      <c r="DH19" s="607" t="str">
        <f t="shared" si="57"/>
        <v/>
      </c>
      <c r="DI19" s="362"/>
      <c r="DJ19" s="607" t="str">
        <f t="shared" si="58"/>
        <v/>
      </c>
      <c r="DK19" s="362"/>
      <c r="DL19" s="607" t="str">
        <f t="shared" si="59"/>
        <v/>
      </c>
      <c r="DM19" s="607" t="str">
        <f t="shared" si="60"/>
        <v/>
      </c>
      <c r="DN19" s="607" t="str">
        <f t="shared" si="61"/>
        <v/>
      </c>
      <c r="DO19" s="607" t="str">
        <f t="shared" si="62"/>
        <v/>
      </c>
      <c r="DP19" s="442"/>
      <c r="DQ19" s="418"/>
      <c r="DR19" s="610">
        <f t="shared" si="63"/>
        <v>12</v>
      </c>
      <c r="DS19" s="624" t="str">
        <f t="shared" si="64"/>
        <v>S. Mounika</v>
      </c>
      <c r="DT19" s="607" t="str">
        <f t="shared" si="65"/>
        <v/>
      </c>
      <c r="DU19" s="607" t="str">
        <f t="shared" si="66"/>
        <v/>
      </c>
      <c r="DV19" s="607" t="str">
        <f t="shared" si="67"/>
        <v/>
      </c>
      <c r="DW19" s="607" t="str">
        <f t="shared" si="68"/>
        <v/>
      </c>
      <c r="DX19" s="607" t="str">
        <f t="shared" si="69"/>
        <v/>
      </c>
      <c r="DY19" s="607" t="str">
        <f t="shared" si="70"/>
        <v/>
      </c>
    </row>
    <row r="20" spans="1:129" ht="20.100000000000001" customHeight="1">
      <c r="A20" s="608">
        <f>'Student Profile'!A17</f>
        <v>13</v>
      </c>
      <c r="B20" s="608">
        <f>'Student Profile'!B17</f>
        <v>0</v>
      </c>
      <c r="C20" s="609" t="str">
        <f>IF('Student Profile'!C17="","",'Student Profile'!C17)</f>
        <v>S. Mounika</v>
      </c>
      <c r="D20" s="307"/>
      <c r="E20" s="607" t="str">
        <f t="shared" si="13"/>
        <v/>
      </c>
      <c r="F20" s="307"/>
      <c r="G20" s="607" t="str">
        <f t="shared" si="14"/>
        <v/>
      </c>
      <c r="H20" s="307"/>
      <c r="I20" s="607" t="str">
        <f t="shared" si="15"/>
        <v/>
      </c>
      <c r="J20" s="307"/>
      <c r="K20" s="607" t="str">
        <f t="shared" si="16"/>
        <v/>
      </c>
      <c r="L20" s="307"/>
      <c r="M20" s="607" t="str">
        <f t="shared" si="17"/>
        <v/>
      </c>
      <c r="N20" s="307"/>
      <c r="O20" s="607" t="str">
        <f t="shared" si="18"/>
        <v/>
      </c>
      <c r="P20" s="607" t="str">
        <f t="shared" si="19"/>
        <v/>
      </c>
      <c r="Q20" s="607" t="str">
        <f t="shared" si="20"/>
        <v/>
      </c>
      <c r="R20" s="607" t="str">
        <f t="shared" si="21"/>
        <v/>
      </c>
      <c r="S20" s="416"/>
      <c r="T20" s="608">
        <f>'Student Profile'!A17</f>
        <v>13</v>
      </c>
      <c r="U20" s="609" t="str">
        <f>IF('Student Profile'!C17="","",'Student Profile'!C17)</f>
        <v>S. Mounika</v>
      </c>
      <c r="V20" s="307"/>
      <c r="W20" s="307"/>
      <c r="X20" s="307"/>
      <c r="Y20" s="307"/>
      <c r="Z20" s="307"/>
      <c r="AA20" s="307"/>
      <c r="AB20" s="307"/>
      <c r="AC20" s="307"/>
      <c r="AD20" s="307"/>
      <c r="AE20" s="307"/>
      <c r="AF20" s="307"/>
      <c r="AG20" s="307"/>
      <c r="AH20" s="307"/>
      <c r="AI20" s="307"/>
      <c r="AJ20" s="307"/>
      <c r="AK20" s="307"/>
      <c r="AL20" s="610" t="str">
        <f t="shared" si="22"/>
        <v/>
      </c>
      <c r="AM20" s="607" t="str">
        <f t="shared" si="23"/>
        <v/>
      </c>
      <c r="AN20" s="607" t="str">
        <f t="shared" si="24"/>
        <v/>
      </c>
      <c r="AO20" s="419"/>
      <c r="AP20" s="439">
        <f>'Student Profile'!A17</f>
        <v>13</v>
      </c>
      <c r="AQ20" s="436">
        <f t="shared" si="25"/>
        <v>13</v>
      </c>
      <c r="AR20" s="437" t="str">
        <f t="shared" si="26"/>
        <v>S. Mounika</v>
      </c>
      <c r="AS20" s="362"/>
      <c r="AT20" s="607" t="str">
        <f t="shared" si="27"/>
        <v/>
      </c>
      <c r="AU20" s="362"/>
      <c r="AV20" s="607" t="str">
        <f t="shared" si="28"/>
        <v/>
      </c>
      <c r="AW20" s="362"/>
      <c r="AX20" s="607" t="str">
        <f t="shared" si="29"/>
        <v/>
      </c>
      <c r="AY20" s="362"/>
      <c r="AZ20" s="607" t="str">
        <f t="shared" si="30"/>
        <v/>
      </c>
      <c r="BA20" s="362"/>
      <c r="BB20" s="607" t="str">
        <f t="shared" si="31"/>
        <v/>
      </c>
      <c r="BC20" s="362"/>
      <c r="BD20" s="607" t="str">
        <f t="shared" si="32"/>
        <v/>
      </c>
      <c r="BE20" s="607" t="str">
        <f t="shared" si="33"/>
        <v/>
      </c>
      <c r="BF20" s="607" t="str">
        <f t="shared" si="34"/>
        <v/>
      </c>
      <c r="BG20" s="607" t="str">
        <f t="shared" si="35"/>
        <v/>
      </c>
      <c r="BH20" s="414"/>
      <c r="BI20" s="621">
        <f t="shared" si="36"/>
        <v>13</v>
      </c>
      <c r="BJ20" s="622" t="str">
        <f t="shared" si="37"/>
        <v>S. Mounika</v>
      </c>
      <c r="BK20" s="362"/>
      <c r="BL20" s="607" t="str">
        <f t="shared" si="38"/>
        <v/>
      </c>
      <c r="BM20" s="362"/>
      <c r="BN20" s="607" t="str">
        <f t="shared" si="39"/>
        <v/>
      </c>
      <c r="BO20" s="362"/>
      <c r="BP20" s="607" t="str">
        <f t="shared" si="40"/>
        <v/>
      </c>
      <c r="BQ20" s="362"/>
      <c r="BR20" s="607" t="str">
        <f t="shared" si="41"/>
        <v/>
      </c>
      <c r="BS20" s="362"/>
      <c r="BT20" s="607" t="str">
        <f t="shared" si="42"/>
        <v/>
      </c>
      <c r="BU20" s="362"/>
      <c r="BV20" s="607" t="str">
        <f t="shared" si="43"/>
        <v/>
      </c>
      <c r="BW20" s="607" t="str">
        <f t="shared" si="44"/>
        <v/>
      </c>
      <c r="BX20" s="607" t="str">
        <f t="shared" si="45"/>
        <v/>
      </c>
      <c r="BY20" s="607" t="str">
        <f t="shared" si="46"/>
        <v/>
      </c>
      <c r="BZ20" s="444"/>
      <c r="CA20" s="418"/>
      <c r="CB20" s="623">
        <f t="shared" si="47"/>
        <v>13</v>
      </c>
      <c r="CC20" s="622" t="str">
        <f t="shared" si="48"/>
        <v>S. Mounika</v>
      </c>
      <c r="CD20" s="362"/>
      <c r="CE20" s="362"/>
      <c r="CF20" s="362"/>
      <c r="CG20" s="362"/>
      <c r="CH20" s="362"/>
      <c r="CI20" s="362"/>
      <c r="CJ20" s="362"/>
      <c r="CK20" s="362"/>
      <c r="CL20" s="362"/>
      <c r="CM20" s="362"/>
      <c r="CN20" s="362"/>
      <c r="CO20" s="362"/>
      <c r="CP20" s="362"/>
      <c r="CQ20" s="362"/>
      <c r="CR20" s="362"/>
      <c r="CS20" s="362"/>
      <c r="CT20" s="610" t="str">
        <f t="shared" si="49"/>
        <v/>
      </c>
      <c r="CU20" s="607" t="str">
        <f t="shared" si="50"/>
        <v/>
      </c>
      <c r="CV20" s="607" t="str">
        <f t="shared" si="51"/>
        <v/>
      </c>
      <c r="CW20" s="423"/>
      <c r="CX20" s="416"/>
      <c r="CY20" s="621">
        <f t="shared" si="52"/>
        <v>13</v>
      </c>
      <c r="CZ20" s="622" t="str">
        <f t="shared" si="53"/>
        <v>S. Mounika</v>
      </c>
      <c r="DA20" s="362"/>
      <c r="DB20" s="607" t="str">
        <f t="shared" si="54"/>
        <v/>
      </c>
      <c r="DC20" s="362"/>
      <c r="DD20" s="607" t="str">
        <f t="shared" si="55"/>
        <v/>
      </c>
      <c r="DE20" s="362"/>
      <c r="DF20" s="607" t="str">
        <f t="shared" si="56"/>
        <v/>
      </c>
      <c r="DG20" s="362"/>
      <c r="DH20" s="607" t="str">
        <f t="shared" si="57"/>
        <v/>
      </c>
      <c r="DI20" s="362"/>
      <c r="DJ20" s="607" t="str">
        <f t="shared" si="58"/>
        <v/>
      </c>
      <c r="DK20" s="362"/>
      <c r="DL20" s="607" t="str">
        <f t="shared" si="59"/>
        <v/>
      </c>
      <c r="DM20" s="607" t="str">
        <f t="shared" si="60"/>
        <v/>
      </c>
      <c r="DN20" s="607" t="str">
        <f t="shared" si="61"/>
        <v/>
      </c>
      <c r="DO20" s="607" t="str">
        <f t="shared" si="62"/>
        <v/>
      </c>
      <c r="DP20" s="442"/>
      <c r="DQ20" s="418"/>
      <c r="DR20" s="610">
        <f t="shared" si="63"/>
        <v>13</v>
      </c>
      <c r="DS20" s="624" t="str">
        <f t="shared" si="64"/>
        <v>S. Mounika</v>
      </c>
      <c r="DT20" s="607" t="str">
        <f t="shared" si="65"/>
        <v/>
      </c>
      <c r="DU20" s="607" t="str">
        <f t="shared" si="66"/>
        <v/>
      </c>
      <c r="DV20" s="607" t="str">
        <f t="shared" si="67"/>
        <v/>
      </c>
      <c r="DW20" s="607" t="str">
        <f t="shared" si="68"/>
        <v/>
      </c>
      <c r="DX20" s="607" t="str">
        <f t="shared" si="69"/>
        <v/>
      </c>
      <c r="DY20" s="607" t="str">
        <f t="shared" si="70"/>
        <v/>
      </c>
    </row>
    <row r="21" spans="1:129" ht="20.100000000000001" customHeight="1">
      <c r="A21" s="608">
        <f>'Student Profile'!A18</f>
        <v>14</v>
      </c>
      <c r="B21" s="608">
        <f>'Student Profile'!B18</f>
        <v>0</v>
      </c>
      <c r="C21" s="609" t="str">
        <f>IF('Student Profile'!C18="","",'Student Profile'!C18)</f>
        <v>S. Mounika</v>
      </c>
      <c r="D21" s="307"/>
      <c r="E21" s="607" t="str">
        <f t="shared" si="13"/>
        <v/>
      </c>
      <c r="F21" s="307"/>
      <c r="G21" s="607" t="str">
        <f t="shared" si="14"/>
        <v/>
      </c>
      <c r="H21" s="307"/>
      <c r="I21" s="607" t="str">
        <f t="shared" si="15"/>
        <v/>
      </c>
      <c r="J21" s="307"/>
      <c r="K21" s="607" t="str">
        <f t="shared" si="16"/>
        <v/>
      </c>
      <c r="L21" s="307"/>
      <c r="M21" s="607" t="str">
        <f t="shared" si="17"/>
        <v/>
      </c>
      <c r="N21" s="307"/>
      <c r="O21" s="607" t="str">
        <f t="shared" si="18"/>
        <v/>
      </c>
      <c r="P21" s="607" t="str">
        <f t="shared" si="19"/>
        <v/>
      </c>
      <c r="Q21" s="607" t="str">
        <f t="shared" si="20"/>
        <v/>
      </c>
      <c r="R21" s="607" t="str">
        <f t="shared" si="21"/>
        <v/>
      </c>
      <c r="S21" s="416"/>
      <c r="T21" s="608">
        <f>'Student Profile'!A18</f>
        <v>14</v>
      </c>
      <c r="U21" s="609" t="str">
        <f>IF('Student Profile'!C18="","",'Student Profile'!C18)</f>
        <v>S. Mounika</v>
      </c>
      <c r="V21" s="307"/>
      <c r="W21" s="307"/>
      <c r="X21" s="307"/>
      <c r="Y21" s="307"/>
      <c r="Z21" s="307"/>
      <c r="AA21" s="307"/>
      <c r="AB21" s="307"/>
      <c r="AC21" s="307"/>
      <c r="AD21" s="307"/>
      <c r="AE21" s="307"/>
      <c r="AF21" s="307"/>
      <c r="AG21" s="307"/>
      <c r="AH21" s="307"/>
      <c r="AI21" s="307"/>
      <c r="AJ21" s="307"/>
      <c r="AK21" s="307"/>
      <c r="AL21" s="610" t="str">
        <f t="shared" si="22"/>
        <v/>
      </c>
      <c r="AM21" s="607" t="str">
        <f t="shared" si="23"/>
        <v/>
      </c>
      <c r="AN21" s="607" t="str">
        <f t="shared" si="24"/>
        <v/>
      </c>
      <c r="AO21" s="419"/>
      <c r="AP21" s="439">
        <f>'Student Profile'!A18</f>
        <v>14</v>
      </c>
      <c r="AQ21" s="436">
        <f t="shared" si="25"/>
        <v>14</v>
      </c>
      <c r="AR21" s="437" t="str">
        <f t="shared" si="26"/>
        <v>S. Mounika</v>
      </c>
      <c r="AS21" s="362"/>
      <c r="AT21" s="607" t="str">
        <f t="shared" si="27"/>
        <v/>
      </c>
      <c r="AU21" s="362"/>
      <c r="AV21" s="607" t="str">
        <f t="shared" si="28"/>
        <v/>
      </c>
      <c r="AW21" s="362"/>
      <c r="AX21" s="607" t="str">
        <f t="shared" si="29"/>
        <v/>
      </c>
      <c r="AY21" s="362"/>
      <c r="AZ21" s="607" t="str">
        <f t="shared" si="30"/>
        <v/>
      </c>
      <c r="BA21" s="362"/>
      <c r="BB21" s="607" t="str">
        <f t="shared" si="31"/>
        <v/>
      </c>
      <c r="BC21" s="362"/>
      <c r="BD21" s="607" t="str">
        <f t="shared" si="32"/>
        <v/>
      </c>
      <c r="BE21" s="607" t="str">
        <f t="shared" si="33"/>
        <v/>
      </c>
      <c r="BF21" s="607" t="str">
        <f t="shared" si="34"/>
        <v/>
      </c>
      <c r="BG21" s="607" t="str">
        <f t="shared" si="35"/>
        <v/>
      </c>
      <c r="BH21" s="414"/>
      <c r="BI21" s="621">
        <f t="shared" si="36"/>
        <v>14</v>
      </c>
      <c r="BJ21" s="622" t="str">
        <f t="shared" si="37"/>
        <v>S. Mounika</v>
      </c>
      <c r="BK21" s="362"/>
      <c r="BL21" s="607" t="str">
        <f t="shared" si="38"/>
        <v/>
      </c>
      <c r="BM21" s="362"/>
      <c r="BN21" s="607" t="str">
        <f t="shared" si="39"/>
        <v/>
      </c>
      <c r="BO21" s="362"/>
      <c r="BP21" s="607" t="str">
        <f t="shared" si="40"/>
        <v/>
      </c>
      <c r="BQ21" s="362"/>
      <c r="BR21" s="607" t="str">
        <f t="shared" si="41"/>
        <v/>
      </c>
      <c r="BS21" s="362"/>
      <c r="BT21" s="607" t="str">
        <f t="shared" si="42"/>
        <v/>
      </c>
      <c r="BU21" s="362"/>
      <c r="BV21" s="607" t="str">
        <f t="shared" si="43"/>
        <v/>
      </c>
      <c r="BW21" s="607" t="str">
        <f t="shared" si="44"/>
        <v/>
      </c>
      <c r="BX21" s="607" t="str">
        <f t="shared" si="45"/>
        <v/>
      </c>
      <c r="BY21" s="607" t="str">
        <f t="shared" si="46"/>
        <v/>
      </c>
      <c r="BZ21" s="444"/>
      <c r="CA21" s="418"/>
      <c r="CB21" s="623">
        <f t="shared" si="47"/>
        <v>14</v>
      </c>
      <c r="CC21" s="622" t="str">
        <f t="shared" si="48"/>
        <v>S. Mounika</v>
      </c>
      <c r="CD21" s="362"/>
      <c r="CE21" s="362"/>
      <c r="CF21" s="362"/>
      <c r="CG21" s="362"/>
      <c r="CH21" s="362"/>
      <c r="CI21" s="362"/>
      <c r="CJ21" s="362"/>
      <c r="CK21" s="362"/>
      <c r="CL21" s="362"/>
      <c r="CM21" s="362"/>
      <c r="CN21" s="362"/>
      <c r="CO21" s="362"/>
      <c r="CP21" s="362"/>
      <c r="CQ21" s="362"/>
      <c r="CR21" s="362"/>
      <c r="CS21" s="362"/>
      <c r="CT21" s="610" t="str">
        <f t="shared" si="49"/>
        <v/>
      </c>
      <c r="CU21" s="607" t="str">
        <f t="shared" si="50"/>
        <v/>
      </c>
      <c r="CV21" s="607" t="str">
        <f t="shared" si="51"/>
        <v/>
      </c>
      <c r="CW21" s="423"/>
      <c r="CX21" s="416"/>
      <c r="CY21" s="621">
        <f t="shared" si="52"/>
        <v>14</v>
      </c>
      <c r="CZ21" s="622" t="str">
        <f t="shared" si="53"/>
        <v>S. Mounika</v>
      </c>
      <c r="DA21" s="362"/>
      <c r="DB21" s="607" t="str">
        <f t="shared" si="54"/>
        <v/>
      </c>
      <c r="DC21" s="362"/>
      <c r="DD21" s="607" t="str">
        <f t="shared" si="55"/>
        <v/>
      </c>
      <c r="DE21" s="362"/>
      <c r="DF21" s="607" t="str">
        <f t="shared" si="56"/>
        <v/>
      </c>
      <c r="DG21" s="362"/>
      <c r="DH21" s="607" t="str">
        <f t="shared" si="57"/>
        <v/>
      </c>
      <c r="DI21" s="362"/>
      <c r="DJ21" s="607" t="str">
        <f t="shared" si="58"/>
        <v/>
      </c>
      <c r="DK21" s="362"/>
      <c r="DL21" s="607" t="str">
        <f t="shared" si="59"/>
        <v/>
      </c>
      <c r="DM21" s="607" t="str">
        <f t="shared" si="60"/>
        <v/>
      </c>
      <c r="DN21" s="607" t="str">
        <f t="shared" si="61"/>
        <v/>
      </c>
      <c r="DO21" s="607" t="str">
        <f t="shared" si="62"/>
        <v/>
      </c>
      <c r="DP21" s="442"/>
      <c r="DQ21" s="418"/>
      <c r="DR21" s="610">
        <f t="shared" si="63"/>
        <v>14</v>
      </c>
      <c r="DS21" s="624" t="str">
        <f t="shared" si="64"/>
        <v>S. Mounika</v>
      </c>
      <c r="DT21" s="607" t="str">
        <f t="shared" si="65"/>
        <v/>
      </c>
      <c r="DU21" s="607" t="str">
        <f t="shared" si="66"/>
        <v/>
      </c>
      <c r="DV21" s="607" t="str">
        <f t="shared" si="67"/>
        <v/>
      </c>
      <c r="DW21" s="607" t="str">
        <f t="shared" si="68"/>
        <v/>
      </c>
      <c r="DX21" s="607" t="str">
        <f t="shared" si="69"/>
        <v/>
      </c>
      <c r="DY21" s="607" t="str">
        <f t="shared" si="70"/>
        <v/>
      </c>
    </row>
    <row r="22" spans="1:129" ht="20.100000000000001" customHeight="1">
      <c r="A22" s="608">
        <f>'Student Profile'!A19</f>
        <v>15</v>
      </c>
      <c r="B22" s="608">
        <f>'Student Profile'!B19</f>
        <v>0</v>
      </c>
      <c r="C22" s="609" t="str">
        <f>IF('Student Profile'!C19="","",'Student Profile'!C19)</f>
        <v>S. Mounika</v>
      </c>
      <c r="D22" s="307"/>
      <c r="E22" s="607" t="str">
        <f t="shared" si="13"/>
        <v/>
      </c>
      <c r="F22" s="307"/>
      <c r="G22" s="607" t="str">
        <f t="shared" si="14"/>
        <v/>
      </c>
      <c r="H22" s="307"/>
      <c r="I22" s="607" t="str">
        <f t="shared" si="15"/>
        <v/>
      </c>
      <c r="J22" s="307"/>
      <c r="K22" s="607" t="str">
        <f t="shared" si="16"/>
        <v/>
      </c>
      <c r="L22" s="307"/>
      <c r="M22" s="607" t="str">
        <f t="shared" si="17"/>
        <v/>
      </c>
      <c r="N22" s="307"/>
      <c r="O22" s="607" t="str">
        <f t="shared" si="18"/>
        <v/>
      </c>
      <c r="P22" s="607" t="str">
        <f t="shared" si="19"/>
        <v/>
      </c>
      <c r="Q22" s="607" t="str">
        <f t="shared" si="20"/>
        <v/>
      </c>
      <c r="R22" s="607" t="str">
        <f t="shared" si="21"/>
        <v/>
      </c>
      <c r="S22" s="416"/>
      <c r="T22" s="608">
        <f>'Student Profile'!A19</f>
        <v>15</v>
      </c>
      <c r="U22" s="609" t="str">
        <f>IF('Student Profile'!C19="","",'Student Profile'!C19)</f>
        <v>S. Mounika</v>
      </c>
      <c r="V22" s="307"/>
      <c r="W22" s="307"/>
      <c r="X22" s="307"/>
      <c r="Y22" s="307"/>
      <c r="Z22" s="307"/>
      <c r="AA22" s="307"/>
      <c r="AB22" s="307"/>
      <c r="AC22" s="307"/>
      <c r="AD22" s="307"/>
      <c r="AE22" s="307"/>
      <c r="AF22" s="307"/>
      <c r="AG22" s="307"/>
      <c r="AH22" s="307"/>
      <c r="AI22" s="307"/>
      <c r="AJ22" s="307"/>
      <c r="AK22" s="307"/>
      <c r="AL22" s="610" t="str">
        <f t="shared" si="22"/>
        <v/>
      </c>
      <c r="AM22" s="607" t="str">
        <f t="shared" si="23"/>
        <v/>
      </c>
      <c r="AN22" s="607" t="str">
        <f t="shared" si="24"/>
        <v/>
      </c>
      <c r="AO22" s="419"/>
      <c r="AP22" s="439">
        <f>'Student Profile'!A19</f>
        <v>15</v>
      </c>
      <c r="AQ22" s="436">
        <f t="shared" si="25"/>
        <v>15</v>
      </c>
      <c r="AR22" s="437" t="str">
        <f t="shared" si="26"/>
        <v>S. Mounika</v>
      </c>
      <c r="AS22" s="362"/>
      <c r="AT22" s="607" t="str">
        <f t="shared" si="27"/>
        <v/>
      </c>
      <c r="AU22" s="362"/>
      <c r="AV22" s="607" t="str">
        <f t="shared" si="28"/>
        <v/>
      </c>
      <c r="AW22" s="362"/>
      <c r="AX22" s="607" t="str">
        <f t="shared" si="29"/>
        <v/>
      </c>
      <c r="AY22" s="362"/>
      <c r="AZ22" s="607" t="str">
        <f t="shared" si="30"/>
        <v/>
      </c>
      <c r="BA22" s="362"/>
      <c r="BB22" s="607" t="str">
        <f t="shared" si="31"/>
        <v/>
      </c>
      <c r="BC22" s="362"/>
      <c r="BD22" s="607" t="str">
        <f t="shared" si="32"/>
        <v/>
      </c>
      <c r="BE22" s="607" t="str">
        <f t="shared" si="33"/>
        <v/>
      </c>
      <c r="BF22" s="607" t="str">
        <f t="shared" si="34"/>
        <v/>
      </c>
      <c r="BG22" s="607" t="str">
        <f t="shared" si="35"/>
        <v/>
      </c>
      <c r="BH22" s="414"/>
      <c r="BI22" s="621">
        <f t="shared" si="36"/>
        <v>15</v>
      </c>
      <c r="BJ22" s="622" t="str">
        <f t="shared" si="37"/>
        <v>S. Mounika</v>
      </c>
      <c r="BK22" s="362"/>
      <c r="BL22" s="607" t="str">
        <f t="shared" si="38"/>
        <v/>
      </c>
      <c r="BM22" s="362"/>
      <c r="BN22" s="607" t="str">
        <f t="shared" si="39"/>
        <v/>
      </c>
      <c r="BO22" s="362"/>
      <c r="BP22" s="607" t="str">
        <f t="shared" si="40"/>
        <v/>
      </c>
      <c r="BQ22" s="362"/>
      <c r="BR22" s="607" t="str">
        <f t="shared" si="41"/>
        <v/>
      </c>
      <c r="BS22" s="362"/>
      <c r="BT22" s="607" t="str">
        <f t="shared" si="42"/>
        <v/>
      </c>
      <c r="BU22" s="362"/>
      <c r="BV22" s="607" t="str">
        <f t="shared" si="43"/>
        <v/>
      </c>
      <c r="BW22" s="607" t="str">
        <f t="shared" si="44"/>
        <v/>
      </c>
      <c r="BX22" s="607" t="str">
        <f t="shared" si="45"/>
        <v/>
      </c>
      <c r="BY22" s="607" t="str">
        <f t="shared" si="46"/>
        <v/>
      </c>
      <c r="BZ22" s="444"/>
      <c r="CA22" s="418"/>
      <c r="CB22" s="623">
        <f t="shared" si="47"/>
        <v>15</v>
      </c>
      <c r="CC22" s="622" t="str">
        <f t="shared" si="48"/>
        <v>S. Mounika</v>
      </c>
      <c r="CD22" s="362"/>
      <c r="CE22" s="362"/>
      <c r="CF22" s="362"/>
      <c r="CG22" s="362"/>
      <c r="CH22" s="362"/>
      <c r="CI22" s="362"/>
      <c r="CJ22" s="362"/>
      <c r="CK22" s="362"/>
      <c r="CL22" s="362"/>
      <c r="CM22" s="362"/>
      <c r="CN22" s="362"/>
      <c r="CO22" s="362"/>
      <c r="CP22" s="362"/>
      <c r="CQ22" s="362"/>
      <c r="CR22" s="362"/>
      <c r="CS22" s="362"/>
      <c r="CT22" s="610" t="str">
        <f t="shared" si="49"/>
        <v/>
      </c>
      <c r="CU22" s="607" t="str">
        <f t="shared" si="50"/>
        <v/>
      </c>
      <c r="CV22" s="607" t="str">
        <f t="shared" si="51"/>
        <v/>
      </c>
      <c r="CW22" s="423"/>
      <c r="CX22" s="416"/>
      <c r="CY22" s="621">
        <f t="shared" si="52"/>
        <v>15</v>
      </c>
      <c r="CZ22" s="622" t="str">
        <f t="shared" si="53"/>
        <v>S. Mounika</v>
      </c>
      <c r="DA22" s="362"/>
      <c r="DB22" s="607" t="str">
        <f t="shared" si="54"/>
        <v/>
      </c>
      <c r="DC22" s="362"/>
      <c r="DD22" s="607" t="str">
        <f t="shared" si="55"/>
        <v/>
      </c>
      <c r="DE22" s="362"/>
      <c r="DF22" s="607" t="str">
        <f t="shared" si="56"/>
        <v/>
      </c>
      <c r="DG22" s="362"/>
      <c r="DH22" s="607" t="str">
        <f t="shared" si="57"/>
        <v/>
      </c>
      <c r="DI22" s="362"/>
      <c r="DJ22" s="607" t="str">
        <f t="shared" si="58"/>
        <v/>
      </c>
      <c r="DK22" s="362"/>
      <c r="DL22" s="607" t="str">
        <f t="shared" si="59"/>
        <v/>
      </c>
      <c r="DM22" s="607" t="str">
        <f t="shared" si="60"/>
        <v/>
      </c>
      <c r="DN22" s="607" t="str">
        <f t="shared" si="61"/>
        <v/>
      </c>
      <c r="DO22" s="607" t="str">
        <f t="shared" si="62"/>
        <v/>
      </c>
      <c r="DP22" s="442"/>
      <c r="DQ22" s="418"/>
      <c r="DR22" s="610">
        <f t="shared" si="63"/>
        <v>15</v>
      </c>
      <c r="DS22" s="624" t="str">
        <f t="shared" si="64"/>
        <v>S. Mounika</v>
      </c>
      <c r="DT22" s="607" t="str">
        <f t="shared" si="65"/>
        <v/>
      </c>
      <c r="DU22" s="607" t="str">
        <f t="shared" si="66"/>
        <v/>
      </c>
      <c r="DV22" s="607" t="str">
        <f t="shared" si="67"/>
        <v/>
      </c>
      <c r="DW22" s="607" t="str">
        <f t="shared" si="68"/>
        <v/>
      </c>
      <c r="DX22" s="607" t="str">
        <f t="shared" si="69"/>
        <v/>
      </c>
      <c r="DY22" s="607" t="str">
        <f t="shared" si="70"/>
        <v/>
      </c>
    </row>
    <row r="23" spans="1:129" ht="20.100000000000001" customHeight="1">
      <c r="A23" s="608">
        <f>'Student Profile'!A20</f>
        <v>16</v>
      </c>
      <c r="B23" s="608">
        <f>'Student Profile'!B20</f>
        <v>0</v>
      </c>
      <c r="C23" s="609" t="str">
        <f>IF('Student Profile'!C20="","",'Student Profile'!C20)</f>
        <v>Seema</v>
      </c>
      <c r="D23" s="307"/>
      <c r="E23" s="607" t="str">
        <f t="shared" si="13"/>
        <v/>
      </c>
      <c r="F23" s="307"/>
      <c r="G23" s="607" t="str">
        <f t="shared" si="14"/>
        <v/>
      </c>
      <c r="H23" s="307"/>
      <c r="I23" s="607" t="str">
        <f t="shared" si="15"/>
        <v/>
      </c>
      <c r="J23" s="307"/>
      <c r="K23" s="607" t="str">
        <f t="shared" si="16"/>
        <v/>
      </c>
      <c r="L23" s="307"/>
      <c r="M23" s="607" t="str">
        <f t="shared" si="17"/>
        <v/>
      </c>
      <c r="N23" s="307"/>
      <c r="O23" s="607" t="str">
        <f t="shared" si="18"/>
        <v/>
      </c>
      <c r="P23" s="607" t="str">
        <f t="shared" si="19"/>
        <v/>
      </c>
      <c r="Q23" s="607" t="str">
        <f t="shared" si="20"/>
        <v/>
      </c>
      <c r="R23" s="607" t="str">
        <f t="shared" si="21"/>
        <v/>
      </c>
      <c r="S23" s="416">
        <v>1</v>
      </c>
      <c r="T23" s="608">
        <f>'Student Profile'!A20</f>
        <v>16</v>
      </c>
      <c r="U23" s="609" t="str">
        <f>IF('Student Profile'!C20="","",'Student Profile'!C20)</f>
        <v>Seema</v>
      </c>
      <c r="V23" s="307"/>
      <c r="W23" s="307"/>
      <c r="X23" s="307"/>
      <c r="Y23" s="307"/>
      <c r="Z23" s="307"/>
      <c r="AA23" s="307"/>
      <c r="AB23" s="307"/>
      <c r="AC23" s="307"/>
      <c r="AD23" s="307"/>
      <c r="AE23" s="307"/>
      <c r="AF23" s="307"/>
      <c r="AG23" s="307"/>
      <c r="AH23" s="307"/>
      <c r="AI23" s="307"/>
      <c r="AJ23" s="307"/>
      <c r="AK23" s="307"/>
      <c r="AL23" s="610" t="str">
        <f t="shared" si="22"/>
        <v/>
      </c>
      <c r="AM23" s="607" t="str">
        <f t="shared" si="23"/>
        <v/>
      </c>
      <c r="AN23" s="607" t="str">
        <f t="shared" si="24"/>
        <v/>
      </c>
      <c r="AO23" s="419"/>
      <c r="AP23" s="439">
        <f>'Student Profile'!A20</f>
        <v>16</v>
      </c>
      <c r="AQ23" s="436">
        <f t="shared" si="25"/>
        <v>16</v>
      </c>
      <c r="AR23" s="437" t="str">
        <f t="shared" si="26"/>
        <v>Seema</v>
      </c>
      <c r="AS23" s="362"/>
      <c r="AT23" s="607" t="str">
        <f t="shared" si="27"/>
        <v/>
      </c>
      <c r="AU23" s="362"/>
      <c r="AV23" s="607" t="str">
        <f t="shared" si="28"/>
        <v/>
      </c>
      <c r="AW23" s="362"/>
      <c r="AX23" s="607" t="str">
        <f t="shared" si="29"/>
        <v/>
      </c>
      <c r="AY23" s="362"/>
      <c r="AZ23" s="607" t="str">
        <f t="shared" si="30"/>
        <v/>
      </c>
      <c r="BA23" s="362"/>
      <c r="BB23" s="607" t="str">
        <f t="shared" si="31"/>
        <v/>
      </c>
      <c r="BC23" s="362"/>
      <c r="BD23" s="607" t="str">
        <f t="shared" si="32"/>
        <v/>
      </c>
      <c r="BE23" s="607" t="str">
        <f t="shared" si="33"/>
        <v/>
      </c>
      <c r="BF23" s="607" t="str">
        <f t="shared" si="34"/>
        <v/>
      </c>
      <c r="BG23" s="607" t="str">
        <f t="shared" si="35"/>
        <v/>
      </c>
      <c r="BH23" s="414">
        <v>1</v>
      </c>
      <c r="BI23" s="621">
        <f t="shared" si="36"/>
        <v>16</v>
      </c>
      <c r="BJ23" s="622" t="str">
        <f t="shared" si="37"/>
        <v>Seema</v>
      </c>
      <c r="BK23" s="362"/>
      <c r="BL23" s="607" t="str">
        <f t="shared" si="38"/>
        <v/>
      </c>
      <c r="BM23" s="362"/>
      <c r="BN23" s="607" t="str">
        <f t="shared" si="39"/>
        <v/>
      </c>
      <c r="BO23" s="362"/>
      <c r="BP23" s="607" t="str">
        <f t="shared" si="40"/>
        <v/>
      </c>
      <c r="BQ23" s="362"/>
      <c r="BR23" s="607" t="str">
        <f t="shared" si="41"/>
        <v/>
      </c>
      <c r="BS23" s="362"/>
      <c r="BT23" s="607" t="str">
        <f t="shared" si="42"/>
        <v/>
      </c>
      <c r="BU23" s="362"/>
      <c r="BV23" s="607" t="str">
        <f t="shared" si="43"/>
        <v/>
      </c>
      <c r="BW23" s="607" t="str">
        <f t="shared" si="44"/>
        <v/>
      </c>
      <c r="BX23" s="607" t="str">
        <f t="shared" si="45"/>
        <v/>
      </c>
      <c r="BY23" s="607" t="str">
        <f t="shared" si="46"/>
        <v/>
      </c>
      <c r="BZ23" s="444"/>
      <c r="CA23" s="418">
        <v>1</v>
      </c>
      <c r="CB23" s="623">
        <f t="shared" si="47"/>
        <v>16</v>
      </c>
      <c r="CC23" s="622" t="str">
        <f t="shared" si="48"/>
        <v>Seema</v>
      </c>
      <c r="CD23" s="362"/>
      <c r="CE23" s="362"/>
      <c r="CF23" s="362"/>
      <c r="CG23" s="362"/>
      <c r="CH23" s="362"/>
      <c r="CI23" s="362"/>
      <c r="CJ23" s="362"/>
      <c r="CK23" s="362"/>
      <c r="CL23" s="362"/>
      <c r="CM23" s="362"/>
      <c r="CN23" s="362"/>
      <c r="CO23" s="362"/>
      <c r="CP23" s="362"/>
      <c r="CQ23" s="362"/>
      <c r="CR23" s="362"/>
      <c r="CS23" s="362"/>
      <c r="CT23" s="610" t="str">
        <f t="shared" si="49"/>
        <v/>
      </c>
      <c r="CU23" s="607" t="str">
        <f t="shared" si="50"/>
        <v/>
      </c>
      <c r="CV23" s="607" t="str">
        <f t="shared" si="51"/>
        <v/>
      </c>
      <c r="CW23" s="423"/>
      <c r="CX23" s="416"/>
      <c r="CY23" s="621">
        <f t="shared" si="52"/>
        <v>16</v>
      </c>
      <c r="CZ23" s="622" t="str">
        <f t="shared" si="53"/>
        <v>Seema</v>
      </c>
      <c r="DA23" s="362"/>
      <c r="DB23" s="607" t="str">
        <f t="shared" si="54"/>
        <v/>
      </c>
      <c r="DC23" s="362"/>
      <c r="DD23" s="607" t="str">
        <f t="shared" si="55"/>
        <v/>
      </c>
      <c r="DE23" s="362"/>
      <c r="DF23" s="607" t="str">
        <f t="shared" si="56"/>
        <v/>
      </c>
      <c r="DG23" s="362"/>
      <c r="DH23" s="607" t="str">
        <f t="shared" si="57"/>
        <v/>
      </c>
      <c r="DI23" s="362"/>
      <c r="DJ23" s="607" t="str">
        <f t="shared" si="58"/>
        <v/>
      </c>
      <c r="DK23" s="362"/>
      <c r="DL23" s="607" t="str">
        <f t="shared" si="59"/>
        <v/>
      </c>
      <c r="DM23" s="607" t="str">
        <f t="shared" si="60"/>
        <v/>
      </c>
      <c r="DN23" s="607" t="str">
        <f t="shared" si="61"/>
        <v/>
      </c>
      <c r="DO23" s="607" t="str">
        <f t="shared" si="62"/>
        <v/>
      </c>
      <c r="DP23" s="442"/>
      <c r="DQ23" s="418">
        <v>1</v>
      </c>
      <c r="DR23" s="610">
        <f t="shared" si="63"/>
        <v>16</v>
      </c>
      <c r="DS23" s="624" t="str">
        <f t="shared" si="64"/>
        <v>Seema</v>
      </c>
      <c r="DT23" s="607" t="str">
        <f t="shared" si="65"/>
        <v/>
      </c>
      <c r="DU23" s="607" t="str">
        <f t="shared" si="66"/>
        <v/>
      </c>
      <c r="DV23" s="607" t="str">
        <f t="shared" si="67"/>
        <v/>
      </c>
      <c r="DW23" s="607" t="str">
        <f t="shared" si="68"/>
        <v/>
      </c>
      <c r="DX23" s="607" t="str">
        <f t="shared" si="69"/>
        <v/>
      </c>
      <c r="DY23" s="607" t="str">
        <f t="shared" si="70"/>
        <v/>
      </c>
    </row>
    <row r="24" spans="1:129" ht="20.100000000000001" customHeight="1">
      <c r="A24" s="608">
        <f>'Student Profile'!A21</f>
        <v>17</v>
      </c>
      <c r="B24" s="608">
        <f>'Student Profile'!B21</f>
        <v>0</v>
      </c>
      <c r="C24" s="609" t="str">
        <f>IF('Student Profile'!C21="","",'Student Profile'!C21)</f>
        <v>S. Mounika</v>
      </c>
      <c r="D24" s="307"/>
      <c r="E24" s="607" t="str">
        <f t="shared" si="13"/>
        <v/>
      </c>
      <c r="F24" s="307"/>
      <c r="G24" s="607" t="str">
        <f t="shared" si="14"/>
        <v/>
      </c>
      <c r="H24" s="307"/>
      <c r="I24" s="607" t="str">
        <f t="shared" si="15"/>
        <v/>
      </c>
      <c r="J24" s="307"/>
      <c r="K24" s="607" t="str">
        <f t="shared" si="16"/>
        <v/>
      </c>
      <c r="L24" s="307"/>
      <c r="M24" s="607" t="str">
        <f t="shared" si="17"/>
        <v/>
      </c>
      <c r="N24" s="307"/>
      <c r="O24" s="607" t="str">
        <f t="shared" si="18"/>
        <v/>
      </c>
      <c r="P24" s="607" t="str">
        <f t="shared" si="19"/>
        <v/>
      </c>
      <c r="Q24" s="607" t="str">
        <f t="shared" si="20"/>
        <v/>
      </c>
      <c r="R24" s="607" t="str">
        <f t="shared" si="21"/>
        <v/>
      </c>
      <c r="S24" s="416"/>
      <c r="T24" s="608">
        <f>'Student Profile'!A21</f>
        <v>17</v>
      </c>
      <c r="U24" s="609" t="str">
        <f>IF('Student Profile'!C21="","",'Student Profile'!C21)</f>
        <v>S. Mounika</v>
      </c>
      <c r="V24" s="307"/>
      <c r="W24" s="307"/>
      <c r="X24" s="307"/>
      <c r="Y24" s="307"/>
      <c r="Z24" s="307"/>
      <c r="AA24" s="307"/>
      <c r="AB24" s="307"/>
      <c r="AC24" s="307"/>
      <c r="AD24" s="307"/>
      <c r="AE24" s="307"/>
      <c r="AF24" s="307"/>
      <c r="AG24" s="307"/>
      <c r="AH24" s="307"/>
      <c r="AI24" s="307"/>
      <c r="AJ24" s="307"/>
      <c r="AK24" s="307"/>
      <c r="AL24" s="610" t="str">
        <f t="shared" si="22"/>
        <v/>
      </c>
      <c r="AM24" s="607" t="str">
        <f t="shared" si="23"/>
        <v/>
      </c>
      <c r="AN24" s="607" t="str">
        <f t="shared" si="24"/>
        <v/>
      </c>
      <c r="AO24" s="419"/>
      <c r="AP24" s="439">
        <f>'Student Profile'!A21</f>
        <v>17</v>
      </c>
      <c r="AQ24" s="436">
        <f t="shared" si="25"/>
        <v>17</v>
      </c>
      <c r="AR24" s="437" t="str">
        <f t="shared" si="26"/>
        <v>S. Mounika</v>
      </c>
      <c r="AS24" s="362"/>
      <c r="AT24" s="607" t="str">
        <f t="shared" si="27"/>
        <v/>
      </c>
      <c r="AU24" s="362"/>
      <c r="AV24" s="607" t="str">
        <f t="shared" si="28"/>
        <v/>
      </c>
      <c r="AW24" s="362"/>
      <c r="AX24" s="607" t="str">
        <f t="shared" si="29"/>
        <v/>
      </c>
      <c r="AY24" s="362"/>
      <c r="AZ24" s="607" t="str">
        <f t="shared" si="30"/>
        <v/>
      </c>
      <c r="BA24" s="362"/>
      <c r="BB24" s="607" t="str">
        <f t="shared" si="31"/>
        <v/>
      </c>
      <c r="BC24" s="362"/>
      <c r="BD24" s="607" t="str">
        <f t="shared" si="32"/>
        <v/>
      </c>
      <c r="BE24" s="607" t="str">
        <f t="shared" si="33"/>
        <v/>
      </c>
      <c r="BF24" s="607" t="str">
        <f t="shared" si="34"/>
        <v/>
      </c>
      <c r="BG24" s="607" t="str">
        <f t="shared" si="35"/>
        <v/>
      </c>
      <c r="BH24" s="414"/>
      <c r="BI24" s="621">
        <f t="shared" si="36"/>
        <v>17</v>
      </c>
      <c r="BJ24" s="622" t="str">
        <f t="shared" si="37"/>
        <v>S. Mounika</v>
      </c>
      <c r="BK24" s="362"/>
      <c r="BL24" s="607" t="str">
        <f t="shared" si="38"/>
        <v/>
      </c>
      <c r="BM24" s="362"/>
      <c r="BN24" s="607" t="str">
        <f t="shared" si="39"/>
        <v/>
      </c>
      <c r="BO24" s="362"/>
      <c r="BP24" s="607" t="str">
        <f t="shared" si="40"/>
        <v/>
      </c>
      <c r="BQ24" s="362"/>
      <c r="BR24" s="607" t="str">
        <f t="shared" si="41"/>
        <v/>
      </c>
      <c r="BS24" s="362"/>
      <c r="BT24" s="607" t="str">
        <f t="shared" si="42"/>
        <v/>
      </c>
      <c r="BU24" s="362"/>
      <c r="BV24" s="607" t="str">
        <f t="shared" si="43"/>
        <v/>
      </c>
      <c r="BW24" s="607" t="str">
        <f t="shared" si="44"/>
        <v/>
      </c>
      <c r="BX24" s="607" t="str">
        <f t="shared" si="45"/>
        <v/>
      </c>
      <c r="BY24" s="607" t="str">
        <f t="shared" si="46"/>
        <v/>
      </c>
      <c r="BZ24" s="444"/>
      <c r="CA24" s="418"/>
      <c r="CB24" s="623">
        <f t="shared" si="47"/>
        <v>17</v>
      </c>
      <c r="CC24" s="622" t="str">
        <f t="shared" si="48"/>
        <v>S. Mounika</v>
      </c>
      <c r="CD24" s="362"/>
      <c r="CE24" s="362"/>
      <c r="CF24" s="362"/>
      <c r="CG24" s="362"/>
      <c r="CH24" s="362"/>
      <c r="CI24" s="362"/>
      <c r="CJ24" s="362"/>
      <c r="CK24" s="362"/>
      <c r="CL24" s="362"/>
      <c r="CM24" s="362"/>
      <c r="CN24" s="362"/>
      <c r="CO24" s="362"/>
      <c r="CP24" s="362"/>
      <c r="CQ24" s="362"/>
      <c r="CR24" s="362"/>
      <c r="CS24" s="362"/>
      <c r="CT24" s="610" t="str">
        <f t="shared" si="49"/>
        <v/>
      </c>
      <c r="CU24" s="607" t="str">
        <f t="shared" si="50"/>
        <v/>
      </c>
      <c r="CV24" s="607" t="str">
        <f t="shared" si="51"/>
        <v/>
      </c>
      <c r="CW24" s="423"/>
      <c r="CX24" s="416"/>
      <c r="CY24" s="621">
        <f t="shared" si="52"/>
        <v>17</v>
      </c>
      <c r="CZ24" s="622" t="str">
        <f t="shared" si="53"/>
        <v>S. Mounika</v>
      </c>
      <c r="DA24" s="362"/>
      <c r="DB24" s="607" t="str">
        <f t="shared" si="54"/>
        <v/>
      </c>
      <c r="DC24" s="362"/>
      <c r="DD24" s="607" t="str">
        <f t="shared" si="55"/>
        <v/>
      </c>
      <c r="DE24" s="362"/>
      <c r="DF24" s="607" t="str">
        <f t="shared" si="56"/>
        <v/>
      </c>
      <c r="DG24" s="362"/>
      <c r="DH24" s="607" t="str">
        <f t="shared" si="57"/>
        <v/>
      </c>
      <c r="DI24" s="362"/>
      <c r="DJ24" s="607" t="str">
        <f t="shared" si="58"/>
        <v/>
      </c>
      <c r="DK24" s="362"/>
      <c r="DL24" s="607" t="str">
        <f t="shared" si="59"/>
        <v/>
      </c>
      <c r="DM24" s="607" t="str">
        <f t="shared" si="60"/>
        <v/>
      </c>
      <c r="DN24" s="607" t="str">
        <f t="shared" si="61"/>
        <v/>
      </c>
      <c r="DO24" s="607" t="str">
        <f t="shared" si="62"/>
        <v/>
      </c>
      <c r="DP24" s="442"/>
      <c r="DQ24" s="418"/>
      <c r="DR24" s="610">
        <f t="shared" si="63"/>
        <v>17</v>
      </c>
      <c r="DS24" s="624" t="str">
        <f t="shared" si="64"/>
        <v>S. Mounika</v>
      </c>
      <c r="DT24" s="607" t="str">
        <f t="shared" si="65"/>
        <v/>
      </c>
      <c r="DU24" s="607" t="str">
        <f t="shared" si="66"/>
        <v/>
      </c>
      <c r="DV24" s="607" t="str">
        <f t="shared" si="67"/>
        <v/>
      </c>
      <c r="DW24" s="607" t="str">
        <f t="shared" si="68"/>
        <v/>
      </c>
      <c r="DX24" s="607" t="str">
        <f t="shared" si="69"/>
        <v/>
      </c>
      <c r="DY24" s="607" t="str">
        <f t="shared" si="70"/>
        <v/>
      </c>
    </row>
    <row r="25" spans="1:129" ht="20.100000000000001" customHeight="1">
      <c r="A25" s="608">
        <f>'Student Profile'!A22</f>
        <v>18</v>
      </c>
      <c r="B25" s="608">
        <f>'Student Profile'!B22</f>
        <v>0</v>
      </c>
      <c r="C25" s="609" t="str">
        <f>IF('Student Profile'!C22="","",'Student Profile'!C22)</f>
        <v>S. Mounika</v>
      </c>
      <c r="D25" s="307"/>
      <c r="E25" s="607" t="str">
        <f t="shared" si="13"/>
        <v/>
      </c>
      <c r="F25" s="307"/>
      <c r="G25" s="607" t="str">
        <f t="shared" si="14"/>
        <v/>
      </c>
      <c r="H25" s="307"/>
      <c r="I25" s="607" t="str">
        <f t="shared" si="15"/>
        <v/>
      </c>
      <c r="J25" s="307"/>
      <c r="K25" s="607" t="str">
        <f t="shared" si="16"/>
        <v/>
      </c>
      <c r="L25" s="307"/>
      <c r="M25" s="607" t="str">
        <f t="shared" si="17"/>
        <v/>
      </c>
      <c r="N25" s="307"/>
      <c r="O25" s="607" t="str">
        <f t="shared" si="18"/>
        <v/>
      </c>
      <c r="P25" s="607" t="str">
        <f t="shared" si="19"/>
        <v/>
      </c>
      <c r="Q25" s="607" t="str">
        <f t="shared" si="20"/>
        <v/>
      </c>
      <c r="R25" s="607" t="str">
        <f t="shared" si="21"/>
        <v/>
      </c>
      <c r="S25" s="416"/>
      <c r="T25" s="608">
        <f>'Student Profile'!A22</f>
        <v>18</v>
      </c>
      <c r="U25" s="609" t="str">
        <f>IF('Student Profile'!C22="","",'Student Profile'!C22)</f>
        <v>S. Mounika</v>
      </c>
      <c r="V25" s="307"/>
      <c r="W25" s="307"/>
      <c r="X25" s="307"/>
      <c r="Y25" s="307"/>
      <c r="Z25" s="307"/>
      <c r="AA25" s="307"/>
      <c r="AB25" s="307"/>
      <c r="AC25" s="307"/>
      <c r="AD25" s="307"/>
      <c r="AE25" s="307"/>
      <c r="AF25" s="307"/>
      <c r="AG25" s="307"/>
      <c r="AH25" s="307"/>
      <c r="AI25" s="307"/>
      <c r="AJ25" s="307"/>
      <c r="AK25" s="307"/>
      <c r="AL25" s="610" t="str">
        <f t="shared" si="22"/>
        <v/>
      </c>
      <c r="AM25" s="607" t="str">
        <f t="shared" si="23"/>
        <v/>
      </c>
      <c r="AN25" s="607" t="str">
        <f t="shared" si="24"/>
        <v/>
      </c>
      <c r="AO25" s="419"/>
      <c r="AP25" s="439">
        <f>'Student Profile'!A22</f>
        <v>18</v>
      </c>
      <c r="AQ25" s="436">
        <f t="shared" si="25"/>
        <v>18</v>
      </c>
      <c r="AR25" s="437" t="str">
        <f t="shared" si="26"/>
        <v>S. Mounika</v>
      </c>
      <c r="AS25" s="362"/>
      <c r="AT25" s="607" t="str">
        <f t="shared" si="27"/>
        <v/>
      </c>
      <c r="AU25" s="362"/>
      <c r="AV25" s="607" t="str">
        <f t="shared" si="28"/>
        <v/>
      </c>
      <c r="AW25" s="362"/>
      <c r="AX25" s="607" t="str">
        <f t="shared" si="29"/>
        <v/>
      </c>
      <c r="AY25" s="362"/>
      <c r="AZ25" s="607" t="str">
        <f t="shared" si="30"/>
        <v/>
      </c>
      <c r="BA25" s="362"/>
      <c r="BB25" s="607" t="str">
        <f t="shared" si="31"/>
        <v/>
      </c>
      <c r="BC25" s="362"/>
      <c r="BD25" s="607" t="str">
        <f t="shared" si="32"/>
        <v/>
      </c>
      <c r="BE25" s="607" t="str">
        <f t="shared" si="33"/>
        <v/>
      </c>
      <c r="BF25" s="607" t="str">
        <f t="shared" si="34"/>
        <v/>
      </c>
      <c r="BG25" s="607" t="str">
        <f t="shared" si="35"/>
        <v/>
      </c>
      <c r="BH25" s="414"/>
      <c r="BI25" s="621">
        <f t="shared" si="36"/>
        <v>18</v>
      </c>
      <c r="BJ25" s="622" t="str">
        <f t="shared" si="37"/>
        <v>S. Mounika</v>
      </c>
      <c r="BK25" s="362"/>
      <c r="BL25" s="607" t="str">
        <f t="shared" si="38"/>
        <v/>
      </c>
      <c r="BM25" s="362"/>
      <c r="BN25" s="607" t="str">
        <f t="shared" si="39"/>
        <v/>
      </c>
      <c r="BO25" s="362"/>
      <c r="BP25" s="607" t="str">
        <f t="shared" si="40"/>
        <v/>
      </c>
      <c r="BQ25" s="362"/>
      <c r="BR25" s="607" t="str">
        <f t="shared" si="41"/>
        <v/>
      </c>
      <c r="BS25" s="362"/>
      <c r="BT25" s="607" t="str">
        <f t="shared" si="42"/>
        <v/>
      </c>
      <c r="BU25" s="362"/>
      <c r="BV25" s="607" t="str">
        <f t="shared" si="43"/>
        <v/>
      </c>
      <c r="BW25" s="607" t="str">
        <f t="shared" si="44"/>
        <v/>
      </c>
      <c r="BX25" s="607" t="str">
        <f t="shared" si="45"/>
        <v/>
      </c>
      <c r="BY25" s="607" t="str">
        <f t="shared" si="46"/>
        <v/>
      </c>
      <c r="BZ25" s="444"/>
      <c r="CA25" s="418"/>
      <c r="CB25" s="623">
        <f t="shared" si="47"/>
        <v>18</v>
      </c>
      <c r="CC25" s="622" t="str">
        <f t="shared" si="48"/>
        <v>S. Mounika</v>
      </c>
      <c r="CD25" s="362"/>
      <c r="CE25" s="362"/>
      <c r="CF25" s="362"/>
      <c r="CG25" s="362"/>
      <c r="CH25" s="362"/>
      <c r="CI25" s="362"/>
      <c r="CJ25" s="362"/>
      <c r="CK25" s="362"/>
      <c r="CL25" s="362"/>
      <c r="CM25" s="362"/>
      <c r="CN25" s="362"/>
      <c r="CO25" s="362"/>
      <c r="CP25" s="362"/>
      <c r="CQ25" s="362"/>
      <c r="CR25" s="362"/>
      <c r="CS25" s="362"/>
      <c r="CT25" s="610" t="str">
        <f t="shared" si="49"/>
        <v/>
      </c>
      <c r="CU25" s="607" t="str">
        <f t="shared" si="50"/>
        <v/>
      </c>
      <c r="CV25" s="607" t="str">
        <f t="shared" si="51"/>
        <v/>
      </c>
      <c r="CW25" s="423"/>
      <c r="CX25" s="416"/>
      <c r="CY25" s="621">
        <f t="shared" si="52"/>
        <v>18</v>
      </c>
      <c r="CZ25" s="622" t="str">
        <f t="shared" si="53"/>
        <v>S. Mounika</v>
      </c>
      <c r="DA25" s="362"/>
      <c r="DB25" s="607" t="str">
        <f t="shared" si="54"/>
        <v/>
      </c>
      <c r="DC25" s="362"/>
      <c r="DD25" s="607" t="str">
        <f t="shared" si="55"/>
        <v/>
      </c>
      <c r="DE25" s="362"/>
      <c r="DF25" s="607" t="str">
        <f t="shared" si="56"/>
        <v/>
      </c>
      <c r="DG25" s="362"/>
      <c r="DH25" s="607" t="str">
        <f t="shared" si="57"/>
        <v/>
      </c>
      <c r="DI25" s="362"/>
      <c r="DJ25" s="607" t="str">
        <f t="shared" si="58"/>
        <v/>
      </c>
      <c r="DK25" s="362"/>
      <c r="DL25" s="607" t="str">
        <f t="shared" si="59"/>
        <v/>
      </c>
      <c r="DM25" s="607" t="str">
        <f t="shared" si="60"/>
        <v/>
      </c>
      <c r="DN25" s="607" t="str">
        <f t="shared" si="61"/>
        <v/>
      </c>
      <c r="DO25" s="607" t="str">
        <f t="shared" si="62"/>
        <v/>
      </c>
      <c r="DP25" s="442"/>
      <c r="DQ25" s="418"/>
      <c r="DR25" s="610">
        <f t="shared" si="63"/>
        <v>18</v>
      </c>
      <c r="DS25" s="624" t="str">
        <f t="shared" si="64"/>
        <v>S. Mounika</v>
      </c>
      <c r="DT25" s="607" t="str">
        <f t="shared" si="65"/>
        <v/>
      </c>
      <c r="DU25" s="607" t="str">
        <f t="shared" si="66"/>
        <v/>
      </c>
      <c r="DV25" s="607" t="str">
        <f t="shared" si="67"/>
        <v/>
      </c>
      <c r="DW25" s="607" t="str">
        <f t="shared" si="68"/>
        <v/>
      </c>
      <c r="DX25" s="607" t="str">
        <f t="shared" si="69"/>
        <v/>
      </c>
      <c r="DY25" s="607" t="str">
        <f t="shared" si="70"/>
        <v/>
      </c>
    </row>
    <row r="26" spans="1:129" ht="20.100000000000001" customHeight="1">
      <c r="A26" s="608">
        <f>'Student Profile'!A23</f>
        <v>19</v>
      </c>
      <c r="B26" s="608">
        <f>'Student Profile'!B23</f>
        <v>0</v>
      </c>
      <c r="C26" s="609" t="str">
        <f>IF('Student Profile'!C23="","",'Student Profile'!C23)</f>
        <v>S. Mounika</v>
      </c>
      <c r="D26" s="307"/>
      <c r="E26" s="607" t="str">
        <f t="shared" si="13"/>
        <v/>
      </c>
      <c r="F26" s="307"/>
      <c r="G26" s="607" t="str">
        <f t="shared" si="14"/>
        <v/>
      </c>
      <c r="H26" s="307"/>
      <c r="I26" s="607" t="str">
        <f t="shared" si="15"/>
        <v/>
      </c>
      <c r="J26" s="307"/>
      <c r="K26" s="607" t="str">
        <f t="shared" si="16"/>
        <v/>
      </c>
      <c r="L26" s="307"/>
      <c r="M26" s="607" t="str">
        <f t="shared" si="17"/>
        <v/>
      </c>
      <c r="N26" s="307"/>
      <c r="O26" s="607" t="str">
        <f t="shared" si="18"/>
        <v/>
      </c>
      <c r="P26" s="607" t="str">
        <f t="shared" si="19"/>
        <v/>
      </c>
      <c r="Q26" s="607" t="str">
        <f t="shared" si="20"/>
        <v/>
      </c>
      <c r="R26" s="607" t="str">
        <f t="shared" si="21"/>
        <v/>
      </c>
      <c r="S26" s="416"/>
      <c r="T26" s="608">
        <f>'Student Profile'!A23</f>
        <v>19</v>
      </c>
      <c r="U26" s="609" t="str">
        <f>IF('Student Profile'!C23="","",'Student Profile'!C23)</f>
        <v>S. Mounika</v>
      </c>
      <c r="V26" s="307"/>
      <c r="W26" s="307"/>
      <c r="X26" s="307"/>
      <c r="Y26" s="307"/>
      <c r="Z26" s="307"/>
      <c r="AA26" s="307"/>
      <c r="AB26" s="307"/>
      <c r="AC26" s="307"/>
      <c r="AD26" s="307"/>
      <c r="AE26" s="307"/>
      <c r="AF26" s="307"/>
      <c r="AG26" s="307"/>
      <c r="AH26" s="307"/>
      <c r="AI26" s="307"/>
      <c r="AJ26" s="307"/>
      <c r="AK26" s="307"/>
      <c r="AL26" s="610" t="str">
        <f t="shared" si="22"/>
        <v/>
      </c>
      <c r="AM26" s="607" t="str">
        <f t="shared" si="23"/>
        <v/>
      </c>
      <c r="AN26" s="607" t="str">
        <f t="shared" si="24"/>
        <v/>
      </c>
      <c r="AO26" s="419"/>
      <c r="AP26" s="439">
        <f>'Student Profile'!A23</f>
        <v>19</v>
      </c>
      <c r="AQ26" s="436">
        <f t="shared" si="25"/>
        <v>19</v>
      </c>
      <c r="AR26" s="437" t="str">
        <f t="shared" si="26"/>
        <v>S. Mounika</v>
      </c>
      <c r="AS26" s="362"/>
      <c r="AT26" s="607" t="str">
        <f t="shared" si="27"/>
        <v/>
      </c>
      <c r="AU26" s="362"/>
      <c r="AV26" s="607" t="str">
        <f t="shared" si="28"/>
        <v/>
      </c>
      <c r="AW26" s="362"/>
      <c r="AX26" s="607" t="str">
        <f t="shared" si="29"/>
        <v/>
      </c>
      <c r="AY26" s="362"/>
      <c r="AZ26" s="607" t="str">
        <f t="shared" si="30"/>
        <v/>
      </c>
      <c r="BA26" s="362"/>
      <c r="BB26" s="607" t="str">
        <f t="shared" si="31"/>
        <v/>
      </c>
      <c r="BC26" s="362"/>
      <c r="BD26" s="607" t="str">
        <f t="shared" si="32"/>
        <v/>
      </c>
      <c r="BE26" s="607" t="str">
        <f t="shared" si="33"/>
        <v/>
      </c>
      <c r="BF26" s="607" t="str">
        <f t="shared" si="34"/>
        <v/>
      </c>
      <c r="BG26" s="607" t="str">
        <f t="shared" si="35"/>
        <v/>
      </c>
      <c r="BH26" s="414"/>
      <c r="BI26" s="621">
        <f t="shared" si="36"/>
        <v>19</v>
      </c>
      <c r="BJ26" s="622" t="str">
        <f t="shared" si="37"/>
        <v>S. Mounika</v>
      </c>
      <c r="BK26" s="362"/>
      <c r="BL26" s="607" t="str">
        <f t="shared" si="38"/>
        <v/>
      </c>
      <c r="BM26" s="362"/>
      <c r="BN26" s="607" t="str">
        <f t="shared" si="39"/>
        <v/>
      </c>
      <c r="BO26" s="362"/>
      <c r="BP26" s="607" t="str">
        <f t="shared" si="40"/>
        <v/>
      </c>
      <c r="BQ26" s="362"/>
      <c r="BR26" s="607" t="str">
        <f t="shared" si="41"/>
        <v/>
      </c>
      <c r="BS26" s="362"/>
      <c r="BT26" s="607" t="str">
        <f t="shared" si="42"/>
        <v/>
      </c>
      <c r="BU26" s="362"/>
      <c r="BV26" s="607" t="str">
        <f t="shared" si="43"/>
        <v/>
      </c>
      <c r="BW26" s="607" t="str">
        <f t="shared" si="44"/>
        <v/>
      </c>
      <c r="BX26" s="607" t="str">
        <f t="shared" si="45"/>
        <v/>
      </c>
      <c r="BY26" s="607" t="str">
        <f t="shared" si="46"/>
        <v/>
      </c>
      <c r="BZ26" s="444"/>
      <c r="CA26" s="418"/>
      <c r="CB26" s="623">
        <f t="shared" si="47"/>
        <v>19</v>
      </c>
      <c r="CC26" s="622" t="str">
        <f t="shared" si="48"/>
        <v>S. Mounika</v>
      </c>
      <c r="CD26" s="362"/>
      <c r="CE26" s="362"/>
      <c r="CF26" s="362"/>
      <c r="CG26" s="362"/>
      <c r="CH26" s="362"/>
      <c r="CI26" s="362"/>
      <c r="CJ26" s="362"/>
      <c r="CK26" s="362"/>
      <c r="CL26" s="362"/>
      <c r="CM26" s="362"/>
      <c r="CN26" s="362"/>
      <c r="CO26" s="362"/>
      <c r="CP26" s="362"/>
      <c r="CQ26" s="362"/>
      <c r="CR26" s="362"/>
      <c r="CS26" s="362"/>
      <c r="CT26" s="610" t="str">
        <f t="shared" si="49"/>
        <v/>
      </c>
      <c r="CU26" s="607" t="str">
        <f t="shared" si="50"/>
        <v/>
      </c>
      <c r="CV26" s="607" t="str">
        <f t="shared" si="51"/>
        <v/>
      </c>
      <c r="CW26" s="423"/>
      <c r="CX26" s="416"/>
      <c r="CY26" s="621">
        <f t="shared" si="52"/>
        <v>19</v>
      </c>
      <c r="CZ26" s="622" t="str">
        <f t="shared" si="53"/>
        <v>S. Mounika</v>
      </c>
      <c r="DA26" s="362"/>
      <c r="DB26" s="607" t="str">
        <f t="shared" si="54"/>
        <v/>
      </c>
      <c r="DC26" s="362"/>
      <c r="DD26" s="607" t="str">
        <f t="shared" si="55"/>
        <v/>
      </c>
      <c r="DE26" s="362"/>
      <c r="DF26" s="607" t="str">
        <f t="shared" si="56"/>
        <v/>
      </c>
      <c r="DG26" s="362"/>
      <c r="DH26" s="607" t="str">
        <f t="shared" si="57"/>
        <v/>
      </c>
      <c r="DI26" s="362"/>
      <c r="DJ26" s="607" t="str">
        <f t="shared" si="58"/>
        <v/>
      </c>
      <c r="DK26" s="362"/>
      <c r="DL26" s="607" t="str">
        <f t="shared" si="59"/>
        <v/>
      </c>
      <c r="DM26" s="607" t="str">
        <f t="shared" si="60"/>
        <v/>
      </c>
      <c r="DN26" s="607" t="str">
        <f t="shared" si="61"/>
        <v/>
      </c>
      <c r="DO26" s="607" t="str">
        <f t="shared" si="62"/>
        <v/>
      </c>
      <c r="DP26" s="442"/>
      <c r="DQ26" s="418"/>
      <c r="DR26" s="610">
        <f t="shared" si="63"/>
        <v>19</v>
      </c>
      <c r="DS26" s="624" t="str">
        <f t="shared" si="64"/>
        <v>S. Mounika</v>
      </c>
      <c r="DT26" s="607" t="str">
        <f t="shared" si="65"/>
        <v/>
      </c>
      <c r="DU26" s="607" t="str">
        <f t="shared" si="66"/>
        <v/>
      </c>
      <c r="DV26" s="607" t="str">
        <f t="shared" si="67"/>
        <v/>
      </c>
      <c r="DW26" s="607" t="str">
        <f t="shared" si="68"/>
        <v/>
      </c>
      <c r="DX26" s="607" t="str">
        <f t="shared" si="69"/>
        <v/>
      </c>
      <c r="DY26" s="607" t="str">
        <f t="shared" si="70"/>
        <v/>
      </c>
    </row>
    <row r="27" spans="1:129" ht="20.100000000000001" customHeight="1">
      <c r="A27" s="608">
        <f>'Student Profile'!A24</f>
        <v>20</v>
      </c>
      <c r="B27" s="608">
        <f>'Student Profile'!B24</f>
        <v>0</v>
      </c>
      <c r="C27" s="609" t="str">
        <f>IF('Student Profile'!C24="","",'Student Profile'!C24)</f>
        <v>S. Mounika</v>
      </c>
      <c r="D27" s="307"/>
      <c r="E27" s="607" t="str">
        <f t="shared" si="13"/>
        <v/>
      </c>
      <c r="F27" s="307"/>
      <c r="G27" s="607" t="str">
        <f t="shared" si="14"/>
        <v/>
      </c>
      <c r="H27" s="307"/>
      <c r="I27" s="607" t="str">
        <f t="shared" si="15"/>
        <v/>
      </c>
      <c r="J27" s="307"/>
      <c r="K27" s="607" t="str">
        <f t="shared" si="16"/>
        <v/>
      </c>
      <c r="L27" s="307"/>
      <c r="M27" s="607" t="str">
        <f t="shared" si="17"/>
        <v/>
      </c>
      <c r="N27" s="307"/>
      <c r="O27" s="607" t="str">
        <f t="shared" si="18"/>
        <v/>
      </c>
      <c r="P27" s="607" t="str">
        <f t="shared" si="19"/>
        <v/>
      </c>
      <c r="Q27" s="607" t="str">
        <f t="shared" si="20"/>
        <v/>
      </c>
      <c r="R27" s="607" t="str">
        <f t="shared" si="21"/>
        <v/>
      </c>
      <c r="S27" s="416"/>
      <c r="T27" s="608">
        <f>'Student Profile'!A24</f>
        <v>20</v>
      </c>
      <c r="U27" s="609" t="str">
        <f>IF('Student Profile'!C24="","",'Student Profile'!C24)</f>
        <v>S. Mounika</v>
      </c>
      <c r="V27" s="307"/>
      <c r="W27" s="307"/>
      <c r="X27" s="307"/>
      <c r="Y27" s="307"/>
      <c r="Z27" s="307"/>
      <c r="AA27" s="307"/>
      <c r="AB27" s="307"/>
      <c r="AC27" s="307"/>
      <c r="AD27" s="307"/>
      <c r="AE27" s="307"/>
      <c r="AF27" s="307"/>
      <c r="AG27" s="307"/>
      <c r="AH27" s="307"/>
      <c r="AI27" s="307"/>
      <c r="AJ27" s="307"/>
      <c r="AK27" s="307"/>
      <c r="AL27" s="610" t="str">
        <f t="shared" si="22"/>
        <v/>
      </c>
      <c r="AM27" s="607" t="str">
        <f t="shared" si="23"/>
        <v/>
      </c>
      <c r="AN27" s="607" t="str">
        <f t="shared" si="24"/>
        <v/>
      </c>
      <c r="AO27" s="419"/>
      <c r="AP27" s="439">
        <f>'Student Profile'!A24</f>
        <v>20</v>
      </c>
      <c r="AQ27" s="436">
        <f t="shared" si="25"/>
        <v>20</v>
      </c>
      <c r="AR27" s="437" t="str">
        <f t="shared" si="26"/>
        <v>S. Mounika</v>
      </c>
      <c r="AS27" s="362"/>
      <c r="AT27" s="607" t="str">
        <f t="shared" si="27"/>
        <v/>
      </c>
      <c r="AU27" s="362"/>
      <c r="AV27" s="607" t="str">
        <f t="shared" si="28"/>
        <v/>
      </c>
      <c r="AW27" s="362"/>
      <c r="AX27" s="607" t="str">
        <f t="shared" si="29"/>
        <v/>
      </c>
      <c r="AY27" s="362"/>
      <c r="AZ27" s="607" t="str">
        <f t="shared" si="30"/>
        <v/>
      </c>
      <c r="BA27" s="362"/>
      <c r="BB27" s="607" t="str">
        <f t="shared" si="31"/>
        <v/>
      </c>
      <c r="BC27" s="362"/>
      <c r="BD27" s="607" t="str">
        <f t="shared" si="32"/>
        <v/>
      </c>
      <c r="BE27" s="607" t="str">
        <f t="shared" si="33"/>
        <v/>
      </c>
      <c r="BF27" s="607" t="str">
        <f t="shared" si="34"/>
        <v/>
      </c>
      <c r="BG27" s="607" t="str">
        <f t="shared" si="35"/>
        <v/>
      </c>
      <c r="BH27" s="414"/>
      <c r="BI27" s="621">
        <f t="shared" si="36"/>
        <v>20</v>
      </c>
      <c r="BJ27" s="622" t="str">
        <f t="shared" si="37"/>
        <v>S. Mounika</v>
      </c>
      <c r="BK27" s="362"/>
      <c r="BL27" s="607" t="str">
        <f t="shared" si="38"/>
        <v/>
      </c>
      <c r="BM27" s="362"/>
      <c r="BN27" s="607" t="str">
        <f t="shared" si="39"/>
        <v/>
      </c>
      <c r="BO27" s="362"/>
      <c r="BP27" s="607" t="str">
        <f t="shared" si="40"/>
        <v/>
      </c>
      <c r="BQ27" s="362"/>
      <c r="BR27" s="607" t="str">
        <f t="shared" si="41"/>
        <v/>
      </c>
      <c r="BS27" s="362"/>
      <c r="BT27" s="607" t="str">
        <f t="shared" si="42"/>
        <v/>
      </c>
      <c r="BU27" s="362"/>
      <c r="BV27" s="607" t="str">
        <f t="shared" si="43"/>
        <v/>
      </c>
      <c r="BW27" s="607" t="str">
        <f t="shared" si="44"/>
        <v/>
      </c>
      <c r="BX27" s="607" t="str">
        <f t="shared" si="45"/>
        <v/>
      </c>
      <c r="BY27" s="607" t="str">
        <f t="shared" si="46"/>
        <v/>
      </c>
      <c r="BZ27" s="444"/>
      <c r="CA27" s="418"/>
      <c r="CB27" s="623">
        <f t="shared" si="47"/>
        <v>20</v>
      </c>
      <c r="CC27" s="622" t="str">
        <f t="shared" si="48"/>
        <v>S. Mounika</v>
      </c>
      <c r="CD27" s="362"/>
      <c r="CE27" s="362"/>
      <c r="CF27" s="362"/>
      <c r="CG27" s="362"/>
      <c r="CH27" s="362"/>
      <c r="CI27" s="362"/>
      <c r="CJ27" s="362"/>
      <c r="CK27" s="362"/>
      <c r="CL27" s="362"/>
      <c r="CM27" s="362"/>
      <c r="CN27" s="362"/>
      <c r="CO27" s="362"/>
      <c r="CP27" s="362"/>
      <c r="CQ27" s="362"/>
      <c r="CR27" s="362"/>
      <c r="CS27" s="362"/>
      <c r="CT27" s="610" t="str">
        <f t="shared" si="49"/>
        <v/>
      </c>
      <c r="CU27" s="607" t="str">
        <f t="shared" si="50"/>
        <v/>
      </c>
      <c r="CV27" s="607" t="str">
        <f t="shared" si="51"/>
        <v/>
      </c>
      <c r="CW27" s="423"/>
      <c r="CX27" s="416"/>
      <c r="CY27" s="621">
        <f t="shared" si="52"/>
        <v>20</v>
      </c>
      <c r="CZ27" s="622" t="str">
        <f t="shared" si="53"/>
        <v>S. Mounika</v>
      </c>
      <c r="DA27" s="362"/>
      <c r="DB27" s="607" t="str">
        <f t="shared" si="54"/>
        <v/>
      </c>
      <c r="DC27" s="362"/>
      <c r="DD27" s="607" t="str">
        <f t="shared" si="55"/>
        <v/>
      </c>
      <c r="DE27" s="362"/>
      <c r="DF27" s="607" t="str">
        <f t="shared" si="56"/>
        <v/>
      </c>
      <c r="DG27" s="362"/>
      <c r="DH27" s="607" t="str">
        <f t="shared" si="57"/>
        <v/>
      </c>
      <c r="DI27" s="362"/>
      <c r="DJ27" s="607" t="str">
        <f t="shared" si="58"/>
        <v/>
      </c>
      <c r="DK27" s="362"/>
      <c r="DL27" s="607" t="str">
        <f t="shared" si="59"/>
        <v/>
      </c>
      <c r="DM27" s="607" t="str">
        <f t="shared" si="60"/>
        <v/>
      </c>
      <c r="DN27" s="607" t="str">
        <f t="shared" si="61"/>
        <v/>
      </c>
      <c r="DO27" s="607" t="str">
        <f t="shared" si="62"/>
        <v/>
      </c>
      <c r="DP27" s="442"/>
      <c r="DQ27" s="418"/>
      <c r="DR27" s="610">
        <f t="shared" si="63"/>
        <v>20</v>
      </c>
      <c r="DS27" s="624" t="str">
        <f t="shared" si="64"/>
        <v>S. Mounika</v>
      </c>
      <c r="DT27" s="607" t="str">
        <f t="shared" si="65"/>
        <v/>
      </c>
      <c r="DU27" s="607" t="str">
        <f t="shared" si="66"/>
        <v/>
      </c>
      <c r="DV27" s="607" t="str">
        <f t="shared" si="67"/>
        <v/>
      </c>
      <c r="DW27" s="607" t="str">
        <f t="shared" si="68"/>
        <v/>
      </c>
      <c r="DX27" s="607" t="str">
        <f t="shared" si="69"/>
        <v/>
      </c>
      <c r="DY27" s="607" t="str">
        <f t="shared" si="70"/>
        <v/>
      </c>
    </row>
    <row r="28" spans="1:129" ht="20.100000000000001" customHeight="1">
      <c r="A28" s="608">
        <f>'Student Profile'!A25</f>
        <v>21</v>
      </c>
      <c r="B28" s="608">
        <f>'Student Profile'!B25</f>
        <v>0</v>
      </c>
      <c r="C28" s="609" t="str">
        <f>IF('Student Profile'!C25="","",'Student Profile'!C25)</f>
        <v>S. Mounika</v>
      </c>
      <c r="D28" s="307"/>
      <c r="E28" s="607" t="str">
        <f t="shared" si="13"/>
        <v/>
      </c>
      <c r="F28" s="307"/>
      <c r="G28" s="607" t="str">
        <f t="shared" si="14"/>
        <v/>
      </c>
      <c r="H28" s="307"/>
      <c r="I28" s="607" t="str">
        <f t="shared" si="15"/>
        <v/>
      </c>
      <c r="J28" s="307"/>
      <c r="K28" s="607" t="str">
        <f t="shared" si="16"/>
        <v/>
      </c>
      <c r="L28" s="307"/>
      <c r="M28" s="607" t="str">
        <f t="shared" si="17"/>
        <v/>
      </c>
      <c r="N28" s="307"/>
      <c r="O28" s="607" t="str">
        <f t="shared" si="18"/>
        <v/>
      </c>
      <c r="P28" s="607" t="str">
        <f t="shared" si="19"/>
        <v/>
      </c>
      <c r="Q28" s="607" t="str">
        <f t="shared" si="20"/>
        <v/>
      </c>
      <c r="R28" s="607" t="str">
        <f t="shared" si="21"/>
        <v/>
      </c>
      <c r="S28" s="416"/>
      <c r="T28" s="608">
        <f>'Student Profile'!A25</f>
        <v>21</v>
      </c>
      <c r="U28" s="609" t="str">
        <f>IF('Student Profile'!C25="","",'Student Profile'!C25)</f>
        <v>S. Mounika</v>
      </c>
      <c r="V28" s="307"/>
      <c r="W28" s="307"/>
      <c r="X28" s="307"/>
      <c r="Y28" s="307"/>
      <c r="Z28" s="307"/>
      <c r="AA28" s="307"/>
      <c r="AB28" s="307"/>
      <c r="AC28" s="307"/>
      <c r="AD28" s="307"/>
      <c r="AE28" s="307"/>
      <c r="AF28" s="307"/>
      <c r="AG28" s="307"/>
      <c r="AH28" s="307"/>
      <c r="AI28" s="307"/>
      <c r="AJ28" s="307"/>
      <c r="AK28" s="307"/>
      <c r="AL28" s="610" t="str">
        <f t="shared" si="22"/>
        <v/>
      </c>
      <c r="AM28" s="607" t="str">
        <f t="shared" si="23"/>
        <v/>
      </c>
      <c r="AN28" s="607" t="str">
        <f t="shared" si="24"/>
        <v/>
      </c>
      <c r="AO28" s="419"/>
      <c r="AP28" s="439">
        <f>'Student Profile'!A25</f>
        <v>21</v>
      </c>
      <c r="AQ28" s="436">
        <f t="shared" si="25"/>
        <v>21</v>
      </c>
      <c r="AR28" s="437" t="str">
        <f t="shared" si="26"/>
        <v>S. Mounika</v>
      </c>
      <c r="AS28" s="362"/>
      <c r="AT28" s="607" t="str">
        <f t="shared" si="27"/>
        <v/>
      </c>
      <c r="AU28" s="362"/>
      <c r="AV28" s="607" t="str">
        <f t="shared" si="28"/>
        <v/>
      </c>
      <c r="AW28" s="362"/>
      <c r="AX28" s="607" t="str">
        <f t="shared" si="29"/>
        <v/>
      </c>
      <c r="AY28" s="362"/>
      <c r="AZ28" s="607" t="str">
        <f t="shared" si="30"/>
        <v/>
      </c>
      <c r="BA28" s="362"/>
      <c r="BB28" s="607" t="str">
        <f t="shared" si="31"/>
        <v/>
      </c>
      <c r="BC28" s="362"/>
      <c r="BD28" s="607" t="str">
        <f t="shared" si="32"/>
        <v/>
      </c>
      <c r="BE28" s="607" t="str">
        <f t="shared" si="33"/>
        <v/>
      </c>
      <c r="BF28" s="607" t="str">
        <f t="shared" si="34"/>
        <v/>
      </c>
      <c r="BG28" s="607" t="str">
        <f t="shared" si="35"/>
        <v/>
      </c>
      <c r="BH28" s="414"/>
      <c r="BI28" s="621">
        <f t="shared" si="36"/>
        <v>21</v>
      </c>
      <c r="BJ28" s="622" t="str">
        <f t="shared" si="37"/>
        <v>S. Mounika</v>
      </c>
      <c r="BK28" s="362"/>
      <c r="BL28" s="607" t="str">
        <f t="shared" si="38"/>
        <v/>
      </c>
      <c r="BM28" s="362"/>
      <c r="BN28" s="607" t="str">
        <f t="shared" si="39"/>
        <v/>
      </c>
      <c r="BO28" s="362"/>
      <c r="BP28" s="607" t="str">
        <f t="shared" si="40"/>
        <v/>
      </c>
      <c r="BQ28" s="362"/>
      <c r="BR28" s="607" t="str">
        <f t="shared" si="41"/>
        <v/>
      </c>
      <c r="BS28" s="362"/>
      <c r="BT28" s="607" t="str">
        <f t="shared" si="42"/>
        <v/>
      </c>
      <c r="BU28" s="362"/>
      <c r="BV28" s="607" t="str">
        <f t="shared" si="43"/>
        <v/>
      </c>
      <c r="BW28" s="607" t="str">
        <f t="shared" si="44"/>
        <v/>
      </c>
      <c r="BX28" s="607" t="str">
        <f t="shared" si="45"/>
        <v/>
      </c>
      <c r="BY28" s="607" t="str">
        <f t="shared" si="46"/>
        <v/>
      </c>
      <c r="BZ28" s="444"/>
      <c r="CA28" s="418"/>
      <c r="CB28" s="623">
        <f t="shared" si="47"/>
        <v>21</v>
      </c>
      <c r="CC28" s="622" t="str">
        <f t="shared" si="48"/>
        <v>S. Mounika</v>
      </c>
      <c r="CD28" s="362"/>
      <c r="CE28" s="362"/>
      <c r="CF28" s="362"/>
      <c r="CG28" s="362"/>
      <c r="CH28" s="362"/>
      <c r="CI28" s="362"/>
      <c r="CJ28" s="362"/>
      <c r="CK28" s="362"/>
      <c r="CL28" s="362"/>
      <c r="CM28" s="362"/>
      <c r="CN28" s="362"/>
      <c r="CO28" s="362"/>
      <c r="CP28" s="362"/>
      <c r="CQ28" s="362"/>
      <c r="CR28" s="362"/>
      <c r="CS28" s="362"/>
      <c r="CT28" s="610" t="str">
        <f t="shared" si="49"/>
        <v/>
      </c>
      <c r="CU28" s="607" t="str">
        <f t="shared" si="50"/>
        <v/>
      </c>
      <c r="CV28" s="607" t="str">
        <f t="shared" si="51"/>
        <v/>
      </c>
      <c r="CW28" s="423"/>
      <c r="CX28" s="416"/>
      <c r="CY28" s="621">
        <f t="shared" si="52"/>
        <v>21</v>
      </c>
      <c r="CZ28" s="622" t="str">
        <f t="shared" si="53"/>
        <v>S. Mounika</v>
      </c>
      <c r="DA28" s="362"/>
      <c r="DB28" s="607" t="str">
        <f t="shared" si="54"/>
        <v/>
      </c>
      <c r="DC28" s="362"/>
      <c r="DD28" s="607" t="str">
        <f t="shared" si="55"/>
        <v/>
      </c>
      <c r="DE28" s="362"/>
      <c r="DF28" s="607" t="str">
        <f t="shared" si="56"/>
        <v/>
      </c>
      <c r="DG28" s="362"/>
      <c r="DH28" s="607" t="str">
        <f t="shared" si="57"/>
        <v/>
      </c>
      <c r="DI28" s="362"/>
      <c r="DJ28" s="607" t="str">
        <f t="shared" si="58"/>
        <v/>
      </c>
      <c r="DK28" s="362"/>
      <c r="DL28" s="607" t="str">
        <f t="shared" si="59"/>
        <v/>
      </c>
      <c r="DM28" s="607" t="str">
        <f t="shared" si="60"/>
        <v/>
      </c>
      <c r="DN28" s="607" t="str">
        <f t="shared" si="61"/>
        <v/>
      </c>
      <c r="DO28" s="607" t="str">
        <f t="shared" si="62"/>
        <v/>
      </c>
      <c r="DP28" s="442"/>
      <c r="DQ28" s="418"/>
      <c r="DR28" s="610">
        <f t="shared" si="63"/>
        <v>21</v>
      </c>
      <c r="DS28" s="624" t="str">
        <f t="shared" si="64"/>
        <v>S. Mounika</v>
      </c>
      <c r="DT28" s="607" t="str">
        <f t="shared" si="65"/>
        <v/>
      </c>
      <c r="DU28" s="607" t="str">
        <f t="shared" si="66"/>
        <v/>
      </c>
      <c r="DV28" s="607" t="str">
        <f t="shared" si="67"/>
        <v/>
      </c>
      <c r="DW28" s="607" t="str">
        <f t="shared" si="68"/>
        <v/>
      </c>
      <c r="DX28" s="607" t="str">
        <f t="shared" si="69"/>
        <v/>
      </c>
      <c r="DY28" s="607" t="str">
        <f t="shared" si="70"/>
        <v/>
      </c>
    </row>
    <row r="29" spans="1:129" ht="20.100000000000001" customHeight="1">
      <c r="A29" s="608">
        <f>'Student Profile'!A26</f>
        <v>22</v>
      </c>
      <c r="B29" s="608">
        <f>'Student Profile'!B26</f>
        <v>0</v>
      </c>
      <c r="C29" s="609" t="str">
        <f>IF('Student Profile'!C26="","",'Student Profile'!C26)</f>
        <v>S. Mounika</v>
      </c>
      <c r="D29" s="307"/>
      <c r="E29" s="607" t="str">
        <f t="shared" si="13"/>
        <v/>
      </c>
      <c r="F29" s="307"/>
      <c r="G29" s="607" t="str">
        <f t="shared" si="14"/>
        <v/>
      </c>
      <c r="H29" s="307"/>
      <c r="I29" s="607" t="str">
        <f t="shared" si="15"/>
        <v/>
      </c>
      <c r="J29" s="307"/>
      <c r="K29" s="607" t="str">
        <f t="shared" si="16"/>
        <v/>
      </c>
      <c r="L29" s="307"/>
      <c r="M29" s="607" t="str">
        <f t="shared" si="17"/>
        <v/>
      </c>
      <c r="N29" s="307"/>
      <c r="O29" s="607" t="str">
        <f t="shared" si="18"/>
        <v/>
      </c>
      <c r="P29" s="607" t="str">
        <f t="shared" si="19"/>
        <v/>
      </c>
      <c r="Q29" s="607" t="str">
        <f t="shared" si="20"/>
        <v/>
      </c>
      <c r="R29" s="607" t="str">
        <f t="shared" si="21"/>
        <v/>
      </c>
      <c r="S29" s="416"/>
      <c r="T29" s="608">
        <f>'Student Profile'!A26</f>
        <v>22</v>
      </c>
      <c r="U29" s="609" t="str">
        <f>IF('Student Profile'!C26="","",'Student Profile'!C26)</f>
        <v>S. Mounika</v>
      </c>
      <c r="V29" s="307"/>
      <c r="W29" s="307"/>
      <c r="X29" s="307"/>
      <c r="Y29" s="307"/>
      <c r="Z29" s="307"/>
      <c r="AA29" s="307"/>
      <c r="AB29" s="307"/>
      <c r="AC29" s="307"/>
      <c r="AD29" s="307"/>
      <c r="AE29" s="307"/>
      <c r="AF29" s="307"/>
      <c r="AG29" s="307"/>
      <c r="AH29" s="307"/>
      <c r="AI29" s="307"/>
      <c r="AJ29" s="307"/>
      <c r="AK29" s="307"/>
      <c r="AL29" s="610" t="str">
        <f t="shared" si="22"/>
        <v/>
      </c>
      <c r="AM29" s="607" t="str">
        <f t="shared" si="23"/>
        <v/>
      </c>
      <c r="AN29" s="607" t="str">
        <f t="shared" si="24"/>
        <v/>
      </c>
      <c r="AO29" s="419"/>
      <c r="AP29" s="439">
        <f>'Student Profile'!A26</f>
        <v>22</v>
      </c>
      <c r="AQ29" s="436">
        <f t="shared" si="25"/>
        <v>22</v>
      </c>
      <c r="AR29" s="437" t="str">
        <f t="shared" si="26"/>
        <v>S. Mounika</v>
      </c>
      <c r="AS29" s="362"/>
      <c r="AT29" s="607" t="str">
        <f t="shared" si="27"/>
        <v/>
      </c>
      <c r="AU29" s="362"/>
      <c r="AV29" s="607" t="str">
        <f t="shared" si="28"/>
        <v/>
      </c>
      <c r="AW29" s="362"/>
      <c r="AX29" s="607" t="str">
        <f t="shared" si="29"/>
        <v/>
      </c>
      <c r="AY29" s="362"/>
      <c r="AZ29" s="607" t="str">
        <f t="shared" si="30"/>
        <v/>
      </c>
      <c r="BA29" s="362"/>
      <c r="BB29" s="607" t="str">
        <f t="shared" si="31"/>
        <v/>
      </c>
      <c r="BC29" s="362"/>
      <c r="BD29" s="607" t="str">
        <f t="shared" si="32"/>
        <v/>
      </c>
      <c r="BE29" s="607" t="str">
        <f t="shared" si="33"/>
        <v/>
      </c>
      <c r="BF29" s="607" t="str">
        <f t="shared" si="34"/>
        <v/>
      </c>
      <c r="BG29" s="607" t="str">
        <f t="shared" si="35"/>
        <v/>
      </c>
      <c r="BH29" s="414"/>
      <c r="BI29" s="621">
        <f t="shared" si="36"/>
        <v>22</v>
      </c>
      <c r="BJ29" s="622" t="str">
        <f t="shared" si="37"/>
        <v>S. Mounika</v>
      </c>
      <c r="BK29" s="362"/>
      <c r="BL29" s="607" t="str">
        <f t="shared" si="38"/>
        <v/>
      </c>
      <c r="BM29" s="362"/>
      <c r="BN29" s="607" t="str">
        <f t="shared" si="39"/>
        <v/>
      </c>
      <c r="BO29" s="362"/>
      <c r="BP29" s="607" t="str">
        <f t="shared" si="40"/>
        <v/>
      </c>
      <c r="BQ29" s="362"/>
      <c r="BR29" s="607" t="str">
        <f t="shared" si="41"/>
        <v/>
      </c>
      <c r="BS29" s="362"/>
      <c r="BT29" s="607" t="str">
        <f t="shared" si="42"/>
        <v/>
      </c>
      <c r="BU29" s="362"/>
      <c r="BV29" s="607" t="str">
        <f t="shared" si="43"/>
        <v/>
      </c>
      <c r="BW29" s="607" t="str">
        <f t="shared" si="44"/>
        <v/>
      </c>
      <c r="BX29" s="607" t="str">
        <f t="shared" si="45"/>
        <v/>
      </c>
      <c r="BY29" s="607" t="str">
        <f t="shared" si="46"/>
        <v/>
      </c>
      <c r="BZ29" s="444"/>
      <c r="CA29" s="418"/>
      <c r="CB29" s="623">
        <f t="shared" si="47"/>
        <v>22</v>
      </c>
      <c r="CC29" s="622" t="str">
        <f t="shared" si="48"/>
        <v>S. Mounika</v>
      </c>
      <c r="CD29" s="362"/>
      <c r="CE29" s="362"/>
      <c r="CF29" s="362"/>
      <c r="CG29" s="362"/>
      <c r="CH29" s="362"/>
      <c r="CI29" s="362"/>
      <c r="CJ29" s="362"/>
      <c r="CK29" s="362"/>
      <c r="CL29" s="362"/>
      <c r="CM29" s="362"/>
      <c r="CN29" s="362"/>
      <c r="CO29" s="362"/>
      <c r="CP29" s="362"/>
      <c r="CQ29" s="362"/>
      <c r="CR29" s="362"/>
      <c r="CS29" s="362"/>
      <c r="CT29" s="610" t="str">
        <f t="shared" si="49"/>
        <v/>
      </c>
      <c r="CU29" s="607" t="str">
        <f t="shared" si="50"/>
        <v/>
      </c>
      <c r="CV29" s="607" t="str">
        <f t="shared" si="51"/>
        <v/>
      </c>
      <c r="CW29" s="423"/>
      <c r="CX29" s="416"/>
      <c r="CY29" s="621">
        <f t="shared" si="52"/>
        <v>22</v>
      </c>
      <c r="CZ29" s="622" t="str">
        <f t="shared" si="53"/>
        <v>S. Mounika</v>
      </c>
      <c r="DA29" s="362"/>
      <c r="DB29" s="607" t="str">
        <f t="shared" si="54"/>
        <v/>
      </c>
      <c r="DC29" s="362"/>
      <c r="DD29" s="607" t="str">
        <f t="shared" si="55"/>
        <v/>
      </c>
      <c r="DE29" s="362"/>
      <c r="DF29" s="607" t="str">
        <f t="shared" si="56"/>
        <v/>
      </c>
      <c r="DG29" s="362"/>
      <c r="DH29" s="607" t="str">
        <f t="shared" si="57"/>
        <v/>
      </c>
      <c r="DI29" s="362"/>
      <c r="DJ29" s="607" t="str">
        <f t="shared" si="58"/>
        <v/>
      </c>
      <c r="DK29" s="362"/>
      <c r="DL29" s="607" t="str">
        <f t="shared" si="59"/>
        <v/>
      </c>
      <c r="DM29" s="607" t="str">
        <f t="shared" si="60"/>
        <v/>
      </c>
      <c r="DN29" s="607" t="str">
        <f t="shared" si="61"/>
        <v/>
      </c>
      <c r="DO29" s="607" t="str">
        <f t="shared" si="62"/>
        <v/>
      </c>
      <c r="DP29" s="442"/>
      <c r="DQ29" s="418"/>
      <c r="DR29" s="610">
        <f t="shared" si="63"/>
        <v>22</v>
      </c>
      <c r="DS29" s="624" t="str">
        <f t="shared" si="64"/>
        <v>S. Mounika</v>
      </c>
      <c r="DT29" s="607" t="str">
        <f t="shared" si="65"/>
        <v/>
      </c>
      <c r="DU29" s="607" t="str">
        <f t="shared" si="66"/>
        <v/>
      </c>
      <c r="DV29" s="607" t="str">
        <f t="shared" si="67"/>
        <v/>
      </c>
      <c r="DW29" s="607" t="str">
        <f t="shared" si="68"/>
        <v/>
      </c>
      <c r="DX29" s="607" t="str">
        <f t="shared" si="69"/>
        <v/>
      </c>
      <c r="DY29" s="607" t="str">
        <f t="shared" si="70"/>
        <v/>
      </c>
    </row>
    <row r="30" spans="1:129" ht="20.100000000000001" customHeight="1">
      <c r="A30" s="608">
        <f>'Student Profile'!A27</f>
        <v>23</v>
      </c>
      <c r="B30" s="608">
        <f>'Student Profile'!B27</f>
        <v>0</v>
      </c>
      <c r="C30" s="609" t="str">
        <f>IF('Student Profile'!C27="","",'Student Profile'!C27)</f>
        <v>S. Mounika</v>
      </c>
      <c r="D30" s="307"/>
      <c r="E30" s="607" t="str">
        <f t="shared" si="13"/>
        <v/>
      </c>
      <c r="F30" s="307"/>
      <c r="G30" s="607" t="str">
        <f t="shared" si="14"/>
        <v/>
      </c>
      <c r="H30" s="307"/>
      <c r="I30" s="607" t="str">
        <f t="shared" si="15"/>
        <v/>
      </c>
      <c r="J30" s="307"/>
      <c r="K30" s="607" t="str">
        <f t="shared" si="16"/>
        <v/>
      </c>
      <c r="L30" s="307"/>
      <c r="M30" s="607" t="str">
        <f t="shared" si="17"/>
        <v/>
      </c>
      <c r="N30" s="307"/>
      <c r="O30" s="607" t="str">
        <f t="shared" si="18"/>
        <v/>
      </c>
      <c r="P30" s="607" t="str">
        <f t="shared" si="19"/>
        <v/>
      </c>
      <c r="Q30" s="607" t="str">
        <f t="shared" si="20"/>
        <v/>
      </c>
      <c r="R30" s="607" t="str">
        <f t="shared" si="21"/>
        <v/>
      </c>
      <c r="S30" s="416"/>
      <c r="T30" s="608">
        <f>'Student Profile'!A27</f>
        <v>23</v>
      </c>
      <c r="U30" s="609" t="str">
        <f>IF('Student Profile'!C27="","",'Student Profile'!C27)</f>
        <v>S. Mounika</v>
      </c>
      <c r="V30" s="307"/>
      <c r="W30" s="307"/>
      <c r="X30" s="307"/>
      <c r="Y30" s="307"/>
      <c r="Z30" s="307"/>
      <c r="AA30" s="307"/>
      <c r="AB30" s="307"/>
      <c r="AC30" s="307"/>
      <c r="AD30" s="307"/>
      <c r="AE30" s="307"/>
      <c r="AF30" s="307"/>
      <c r="AG30" s="307"/>
      <c r="AH30" s="307"/>
      <c r="AI30" s="307"/>
      <c r="AJ30" s="307"/>
      <c r="AK30" s="307"/>
      <c r="AL30" s="610" t="str">
        <f t="shared" si="22"/>
        <v/>
      </c>
      <c r="AM30" s="607" t="str">
        <f t="shared" si="23"/>
        <v/>
      </c>
      <c r="AN30" s="607" t="str">
        <f t="shared" si="24"/>
        <v/>
      </c>
      <c r="AO30" s="419"/>
      <c r="AP30" s="439">
        <f>'Student Profile'!A27</f>
        <v>23</v>
      </c>
      <c r="AQ30" s="436">
        <f t="shared" si="25"/>
        <v>23</v>
      </c>
      <c r="AR30" s="437" t="str">
        <f t="shared" si="26"/>
        <v>S. Mounika</v>
      </c>
      <c r="AS30" s="362"/>
      <c r="AT30" s="607" t="str">
        <f t="shared" si="27"/>
        <v/>
      </c>
      <c r="AU30" s="362"/>
      <c r="AV30" s="607" t="str">
        <f t="shared" si="28"/>
        <v/>
      </c>
      <c r="AW30" s="362"/>
      <c r="AX30" s="607" t="str">
        <f t="shared" si="29"/>
        <v/>
      </c>
      <c r="AY30" s="362"/>
      <c r="AZ30" s="607" t="str">
        <f t="shared" si="30"/>
        <v/>
      </c>
      <c r="BA30" s="362"/>
      <c r="BB30" s="607" t="str">
        <f t="shared" si="31"/>
        <v/>
      </c>
      <c r="BC30" s="362"/>
      <c r="BD30" s="607" t="str">
        <f t="shared" si="32"/>
        <v/>
      </c>
      <c r="BE30" s="607" t="str">
        <f t="shared" si="33"/>
        <v/>
      </c>
      <c r="BF30" s="607" t="str">
        <f t="shared" si="34"/>
        <v/>
      </c>
      <c r="BG30" s="607" t="str">
        <f t="shared" si="35"/>
        <v/>
      </c>
      <c r="BH30" s="414"/>
      <c r="BI30" s="621">
        <f t="shared" si="36"/>
        <v>23</v>
      </c>
      <c r="BJ30" s="622" t="str">
        <f t="shared" si="37"/>
        <v>S. Mounika</v>
      </c>
      <c r="BK30" s="362"/>
      <c r="BL30" s="607" t="str">
        <f t="shared" si="38"/>
        <v/>
      </c>
      <c r="BM30" s="362"/>
      <c r="BN30" s="607" t="str">
        <f t="shared" si="39"/>
        <v/>
      </c>
      <c r="BO30" s="362"/>
      <c r="BP30" s="607" t="str">
        <f t="shared" si="40"/>
        <v/>
      </c>
      <c r="BQ30" s="362"/>
      <c r="BR30" s="607" t="str">
        <f t="shared" si="41"/>
        <v/>
      </c>
      <c r="BS30" s="362"/>
      <c r="BT30" s="607" t="str">
        <f t="shared" si="42"/>
        <v/>
      </c>
      <c r="BU30" s="362"/>
      <c r="BV30" s="607" t="str">
        <f t="shared" si="43"/>
        <v/>
      </c>
      <c r="BW30" s="607" t="str">
        <f t="shared" si="44"/>
        <v/>
      </c>
      <c r="BX30" s="607" t="str">
        <f t="shared" si="45"/>
        <v/>
      </c>
      <c r="BY30" s="607" t="str">
        <f t="shared" si="46"/>
        <v/>
      </c>
      <c r="BZ30" s="444"/>
      <c r="CA30" s="418"/>
      <c r="CB30" s="623">
        <f t="shared" si="47"/>
        <v>23</v>
      </c>
      <c r="CC30" s="622" t="str">
        <f t="shared" si="48"/>
        <v>S. Mounika</v>
      </c>
      <c r="CD30" s="362"/>
      <c r="CE30" s="362"/>
      <c r="CF30" s="362"/>
      <c r="CG30" s="362"/>
      <c r="CH30" s="362"/>
      <c r="CI30" s="362"/>
      <c r="CJ30" s="362"/>
      <c r="CK30" s="362"/>
      <c r="CL30" s="362"/>
      <c r="CM30" s="362"/>
      <c r="CN30" s="362"/>
      <c r="CO30" s="362"/>
      <c r="CP30" s="362"/>
      <c r="CQ30" s="362"/>
      <c r="CR30" s="362"/>
      <c r="CS30" s="362"/>
      <c r="CT30" s="610" t="str">
        <f t="shared" si="49"/>
        <v/>
      </c>
      <c r="CU30" s="607" t="str">
        <f t="shared" si="50"/>
        <v/>
      </c>
      <c r="CV30" s="607" t="str">
        <f t="shared" si="51"/>
        <v/>
      </c>
      <c r="CW30" s="423"/>
      <c r="CX30" s="416"/>
      <c r="CY30" s="621">
        <f t="shared" si="52"/>
        <v>23</v>
      </c>
      <c r="CZ30" s="622" t="str">
        <f t="shared" si="53"/>
        <v>S. Mounika</v>
      </c>
      <c r="DA30" s="362"/>
      <c r="DB30" s="607" t="str">
        <f t="shared" si="54"/>
        <v/>
      </c>
      <c r="DC30" s="362"/>
      <c r="DD30" s="607" t="str">
        <f t="shared" si="55"/>
        <v/>
      </c>
      <c r="DE30" s="362"/>
      <c r="DF30" s="607" t="str">
        <f t="shared" si="56"/>
        <v/>
      </c>
      <c r="DG30" s="362"/>
      <c r="DH30" s="607" t="str">
        <f t="shared" si="57"/>
        <v/>
      </c>
      <c r="DI30" s="362"/>
      <c r="DJ30" s="607" t="str">
        <f t="shared" si="58"/>
        <v/>
      </c>
      <c r="DK30" s="362"/>
      <c r="DL30" s="607" t="str">
        <f t="shared" si="59"/>
        <v/>
      </c>
      <c r="DM30" s="607" t="str">
        <f t="shared" si="60"/>
        <v/>
      </c>
      <c r="DN30" s="607" t="str">
        <f t="shared" si="61"/>
        <v/>
      </c>
      <c r="DO30" s="607" t="str">
        <f t="shared" si="62"/>
        <v/>
      </c>
      <c r="DP30" s="442"/>
      <c r="DQ30" s="418"/>
      <c r="DR30" s="610">
        <f t="shared" si="63"/>
        <v>23</v>
      </c>
      <c r="DS30" s="624" t="str">
        <f t="shared" si="64"/>
        <v>S. Mounika</v>
      </c>
      <c r="DT30" s="607" t="str">
        <f t="shared" si="65"/>
        <v/>
      </c>
      <c r="DU30" s="607" t="str">
        <f t="shared" si="66"/>
        <v/>
      </c>
      <c r="DV30" s="607" t="str">
        <f t="shared" si="67"/>
        <v/>
      </c>
      <c r="DW30" s="607" t="str">
        <f t="shared" si="68"/>
        <v/>
      </c>
      <c r="DX30" s="607" t="str">
        <f t="shared" si="69"/>
        <v/>
      </c>
      <c r="DY30" s="607" t="str">
        <f t="shared" si="70"/>
        <v/>
      </c>
    </row>
    <row r="31" spans="1:129" ht="20.100000000000001" customHeight="1">
      <c r="A31" s="608">
        <f>'Student Profile'!A28</f>
        <v>24</v>
      </c>
      <c r="B31" s="608">
        <f>'Student Profile'!B28</f>
        <v>0</v>
      </c>
      <c r="C31" s="609" t="str">
        <f>IF('Student Profile'!C28="","",'Student Profile'!C28)</f>
        <v>S. Mounika</v>
      </c>
      <c r="D31" s="307"/>
      <c r="E31" s="607" t="str">
        <f t="shared" si="13"/>
        <v/>
      </c>
      <c r="F31" s="307"/>
      <c r="G31" s="607" t="str">
        <f t="shared" si="14"/>
        <v/>
      </c>
      <c r="H31" s="307"/>
      <c r="I31" s="607" t="str">
        <f t="shared" si="15"/>
        <v/>
      </c>
      <c r="J31" s="307"/>
      <c r="K31" s="607" t="str">
        <f t="shared" si="16"/>
        <v/>
      </c>
      <c r="L31" s="307"/>
      <c r="M31" s="607" t="str">
        <f t="shared" si="17"/>
        <v/>
      </c>
      <c r="N31" s="307"/>
      <c r="O31" s="607" t="str">
        <f t="shared" si="18"/>
        <v/>
      </c>
      <c r="P31" s="607" t="str">
        <f t="shared" si="19"/>
        <v/>
      </c>
      <c r="Q31" s="607" t="str">
        <f t="shared" si="20"/>
        <v/>
      </c>
      <c r="R31" s="607" t="str">
        <f t="shared" si="21"/>
        <v/>
      </c>
      <c r="S31" s="416"/>
      <c r="T31" s="608">
        <f>'Student Profile'!A28</f>
        <v>24</v>
      </c>
      <c r="U31" s="609" t="str">
        <f>IF('Student Profile'!C28="","",'Student Profile'!C28)</f>
        <v>S. Mounika</v>
      </c>
      <c r="V31" s="307"/>
      <c r="W31" s="307"/>
      <c r="X31" s="307"/>
      <c r="Y31" s="307"/>
      <c r="Z31" s="307"/>
      <c r="AA31" s="307"/>
      <c r="AB31" s="307"/>
      <c r="AC31" s="307"/>
      <c r="AD31" s="307"/>
      <c r="AE31" s="307"/>
      <c r="AF31" s="307"/>
      <c r="AG31" s="307"/>
      <c r="AH31" s="307"/>
      <c r="AI31" s="307"/>
      <c r="AJ31" s="307"/>
      <c r="AK31" s="307"/>
      <c r="AL31" s="610" t="str">
        <f t="shared" si="22"/>
        <v/>
      </c>
      <c r="AM31" s="607" t="str">
        <f t="shared" si="23"/>
        <v/>
      </c>
      <c r="AN31" s="607" t="str">
        <f t="shared" si="24"/>
        <v/>
      </c>
      <c r="AO31" s="419"/>
      <c r="AP31" s="439">
        <f>'Student Profile'!A28</f>
        <v>24</v>
      </c>
      <c r="AQ31" s="436">
        <f t="shared" si="25"/>
        <v>24</v>
      </c>
      <c r="AR31" s="437" t="str">
        <f t="shared" si="26"/>
        <v>S. Mounika</v>
      </c>
      <c r="AS31" s="362"/>
      <c r="AT31" s="607" t="str">
        <f t="shared" si="27"/>
        <v/>
      </c>
      <c r="AU31" s="362"/>
      <c r="AV31" s="607" t="str">
        <f t="shared" si="28"/>
        <v/>
      </c>
      <c r="AW31" s="362"/>
      <c r="AX31" s="607" t="str">
        <f t="shared" si="29"/>
        <v/>
      </c>
      <c r="AY31" s="362"/>
      <c r="AZ31" s="607" t="str">
        <f t="shared" si="30"/>
        <v/>
      </c>
      <c r="BA31" s="362"/>
      <c r="BB31" s="607" t="str">
        <f t="shared" si="31"/>
        <v/>
      </c>
      <c r="BC31" s="362"/>
      <c r="BD31" s="607" t="str">
        <f t="shared" si="32"/>
        <v/>
      </c>
      <c r="BE31" s="607" t="str">
        <f t="shared" si="33"/>
        <v/>
      </c>
      <c r="BF31" s="607" t="str">
        <f t="shared" si="34"/>
        <v/>
      </c>
      <c r="BG31" s="607" t="str">
        <f t="shared" si="35"/>
        <v/>
      </c>
      <c r="BH31" s="414"/>
      <c r="BI31" s="621">
        <f t="shared" si="36"/>
        <v>24</v>
      </c>
      <c r="BJ31" s="622" t="str">
        <f t="shared" si="37"/>
        <v>S. Mounika</v>
      </c>
      <c r="BK31" s="362"/>
      <c r="BL31" s="607" t="str">
        <f t="shared" si="38"/>
        <v/>
      </c>
      <c r="BM31" s="362"/>
      <c r="BN31" s="607" t="str">
        <f t="shared" si="39"/>
        <v/>
      </c>
      <c r="BO31" s="362"/>
      <c r="BP31" s="607" t="str">
        <f t="shared" si="40"/>
        <v/>
      </c>
      <c r="BQ31" s="362"/>
      <c r="BR31" s="607" t="str">
        <f t="shared" si="41"/>
        <v/>
      </c>
      <c r="BS31" s="362"/>
      <c r="BT31" s="607" t="str">
        <f t="shared" si="42"/>
        <v/>
      </c>
      <c r="BU31" s="362"/>
      <c r="BV31" s="607" t="str">
        <f t="shared" si="43"/>
        <v/>
      </c>
      <c r="BW31" s="607" t="str">
        <f t="shared" si="44"/>
        <v/>
      </c>
      <c r="BX31" s="607" t="str">
        <f t="shared" si="45"/>
        <v/>
      </c>
      <c r="BY31" s="607" t="str">
        <f t="shared" si="46"/>
        <v/>
      </c>
      <c r="BZ31" s="444"/>
      <c r="CA31" s="418"/>
      <c r="CB31" s="623">
        <f t="shared" si="47"/>
        <v>24</v>
      </c>
      <c r="CC31" s="622" t="str">
        <f t="shared" si="48"/>
        <v>S. Mounika</v>
      </c>
      <c r="CD31" s="362"/>
      <c r="CE31" s="362"/>
      <c r="CF31" s="362"/>
      <c r="CG31" s="362"/>
      <c r="CH31" s="362"/>
      <c r="CI31" s="362"/>
      <c r="CJ31" s="362"/>
      <c r="CK31" s="362"/>
      <c r="CL31" s="362"/>
      <c r="CM31" s="362"/>
      <c r="CN31" s="362"/>
      <c r="CO31" s="362"/>
      <c r="CP31" s="362"/>
      <c r="CQ31" s="362"/>
      <c r="CR31" s="362"/>
      <c r="CS31" s="362"/>
      <c r="CT31" s="610" t="str">
        <f t="shared" si="49"/>
        <v/>
      </c>
      <c r="CU31" s="607" t="str">
        <f t="shared" si="50"/>
        <v/>
      </c>
      <c r="CV31" s="607" t="str">
        <f t="shared" si="51"/>
        <v/>
      </c>
      <c r="CW31" s="423"/>
      <c r="CX31" s="416"/>
      <c r="CY31" s="621">
        <f t="shared" si="52"/>
        <v>24</v>
      </c>
      <c r="CZ31" s="622" t="str">
        <f t="shared" si="53"/>
        <v>S. Mounika</v>
      </c>
      <c r="DA31" s="362"/>
      <c r="DB31" s="607" t="str">
        <f t="shared" si="54"/>
        <v/>
      </c>
      <c r="DC31" s="362"/>
      <c r="DD31" s="607" t="str">
        <f t="shared" si="55"/>
        <v/>
      </c>
      <c r="DE31" s="362"/>
      <c r="DF31" s="607" t="str">
        <f t="shared" si="56"/>
        <v/>
      </c>
      <c r="DG31" s="362"/>
      <c r="DH31" s="607" t="str">
        <f t="shared" si="57"/>
        <v/>
      </c>
      <c r="DI31" s="362"/>
      <c r="DJ31" s="607" t="str">
        <f t="shared" si="58"/>
        <v/>
      </c>
      <c r="DK31" s="362"/>
      <c r="DL31" s="607" t="str">
        <f t="shared" si="59"/>
        <v/>
      </c>
      <c r="DM31" s="607" t="str">
        <f t="shared" si="60"/>
        <v/>
      </c>
      <c r="DN31" s="607" t="str">
        <f t="shared" si="61"/>
        <v/>
      </c>
      <c r="DO31" s="607" t="str">
        <f t="shared" si="62"/>
        <v/>
      </c>
      <c r="DP31" s="442"/>
      <c r="DQ31" s="418"/>
      <c r="DR31" s="610">
        <f t="shared" si="63"/>
        <v>24</v>
      </c>
      <c r="DS31" s="624" t="str">
        <f t="shared" si="64"/>
        <v>S. Mounika</v>
      </c>
      <c r="DT31" s="607" t="str">
        <f t="shared" si="65"/>
        <v/>
      </c>
      <c r="DU31" s="607" t="str">
        <f t="shared" si="66"/>
        <v/>
      </c>
      <c r="DV31" s="607" t="str">
        <f t="shared" si="67"/>
        <v/>
      </c>
      <c r="DW31" s="607" t="str">
        <f t="shared" si="68"/>
        <v/>
      </c>
      <c r="DX31" s="607" t="str">
        <f t="shared" si="69"/>
        <v/>
      </c>
      <c r="DY31" s="607" t="str">
        <f t="shared" si="70"/>
        <v/>
      </c>
    </row>
    <row r="32" spans="1:129" ht="20.100000000000001" customHeight="1">
      <c r="A32" s="608">
        <f>'Student Profile'!A29</f>
        <v>25</v>
      </c>
      <c r="B32" s="608">
        <f>'Student Profile'!B29</f>
        <v>0</v>
      </c>
      <c r="C32" s="609" t="str">
        <f>IF('Student Profile'!C29="","",'Student Profile'!C29)</f>
        <v>S. Mounika</v>
      </c>
      <c r="D32" s="307"/>
      <c r="E32" s="607" t="str">
        <f t="shared" si="13"/>
        <v/>
      </c>
      <c r="F32" s="307"/>
      <c r="G32" s="607" t="str">
        <f t="shared" si="14"/>
        <v/>
      </c>
      <c r="H32" s="307"/>
      <c r="I32" s="607" t="str">
        <f t="shared" si="15"/>
        <v/>
      </c>
      <c r="J32" s="307"/>
      <c r="K32" s="607" t="str">
        <f t="shared" si="16"/>
        <v/>
      </c>
      <c r="L32" s="307"/>
      <c r="M32" s="607" t="str">
        <f t="shared" si="17"/>
        <v/>
      </c>
      <c r="N32" s="307"/>
      <c r="O32" s="607" t="str">
        <f t="shared" si="18"/>
        <v/>
      </c>
      <c r="P32" s="607" t="str">
        <f t="shared" si="19"/>
        <v/>
      </c>
      <c r="Q32" s="607" t="str">
        <f t="shared" si="20"/>
        <v/>
      </c>
      <c r="R32" s="607" t="str">
        <f t="shared" si="21"/>
        <v/>
      </c>
      <c r="S32" s="416"/>
      <c r="T32" s="608">
        <f>'Student Profile'!A29</f>
        <v>25</v>
      </c>
      <c r="U32" s="609" t="str">
        <f>IF('Student Profile'!C29="","",'Student Profile'!C29)</f>
        <v>S. Mounika</v>
      </c>
      <c r="V32" s="307"/>
      <c r="W32" s="307"/>
      <c r="X32" s="307"/>
      <c r="Y32" s="307"/>
      <c r="Z32" s="307"/>
      <c r="AA32" s="307"/>
      <c r="AB32" s="307"/>
      <c r="AC32" s="307"/>
      <c r="AD32" s="307"/>
      <c r="AE32" s="307"/>
      <c r="AF32" s="307"/>
      <c r="AG32" s="307"/>
      <c r="AH32" s="307"/>
      <c r="AI32" s="307"/>
      <c r="AJ32" s="307"/>
      <c r="AK32" s="307"/>
      <c r="AL32" s="610" t="str">
        <f t="shared" si="22"/>
        <v/>
      </c>
      <c r="AM32" s="607" t="str">
        <f t="shared" si="23"/>
        <v/>
      </c>
      <c r="AN32" s="607" t="str">
        <f t="shared" si="24"/>
        <v/>
      </c>
      <c r="AO32" s="419"/>
      <c r="AP32" s="439">
        <f>'Student Profile'!A29</f>
        <v>25</v>
      </c>
      <c r="AQ32" s="436">
        <f t="shared" si="25"/>
        <v>25</v>
      </c>
      <c r="AR32" s="437" t="str">
        <f t="shared" si="26"/>
        <v>S. Mounika</v>
      </c>
      <c r="AS32" s="362"/>
      <c r="AT32" s="607" t="str">
        <f t="shared" si="27"/>
        <v/>
      </c>
      <c r="AU32" s="362"/>
      <c r="AV32" s="607" t="str">
        <f t="shared" si="28"/>
        <v/>
      </c>
      <c r="AW32" s="362"/>
      <c r="AX32" s="607" t="str">
        <f t="shared" si="29"/>
        <v/>
      </c>
      <c r="AY32" s="362"/>
      <c r="AZ32" s="607" t="str">
        <f t="shared" si="30"/>
        <v/>
      </c>
      <c r="BA32" s="362"/>
      <c r="BB32" s="607" t="str">
        <f t="shared" si="31"/>
        <v/>
      </c>
      <c r="BC32" s="362"/>
      <c r="BD32" s="607" t="str">
        <f t="shared" si="32"/>
        <v/>
      </c>
      <c r="BE32" s="607" t="str">
        <f t="shared" si="33"/>
        <v/>
      </c>
      <c r="BF32" s="607" t="str">
        <f t="shared" si="34"/>
        <v/>
      </c>
      <c r="BG32" s="607" t="str">
        <f t="shared" si="35"/>
        <v/>
      </c>
      <c r="BH32" s="414"/>
      <c r="BI32" s="621">
        <f t="shared" si="36"/>
        <v>25</v>
      </c>
      <c r="BJ32" s="622" t="str">
        <f t="shared" si="37"/>
        <v>S. Mounika</v>
      </c>
      <c r="BK32" s="362"/>
      <c r="BL32" s="607" t="str">
        <f t="shared" si="38"/>
        <v/>
      </c>
      <c r="BM32" s="362"/>
      <c r="BN32" s="607" t="str">
        <f t="shared" si="39"/>
        <v/>
      </c>
      <c r="BO32" s="362"/>
      <c r="BP32" s="607" t="str">
        <f t="shared" si="40"/>
        <v/>
      </c>
      <c r="BQ32" s="362"/>
      <c r="BR32" s="607" t="str">
        <f t="shared" si="41"/>
        <v/>
      </c>
      <c r="BS32" s="362"/>
      <c r="BT32" s="607" t="str">
        <f t="shared" si="42"/>
        <v/>
      </c>
      <c r="BU32" s="362"/>
      <c r="BV32" s="607" t="str">
        <f t="shared" si="43"/>
        <v/>
      </c>
      <c r="BW32" s="607" t="str">
        <f t="shared" si="44"/>
        <v/>
      </c>
      <c r="BX32" s="607" t="str">
        <f t="shared" si="45"/>
        <v/>
      </c>
      <c r="BY32" s="607" t="str">
        <f t="shared" si="46"/>
        <v/>
      </c>
      <c r="BZ32" s="444"/>
      <c r="CA32" s="418"/>
      <c r="CB32" s="623">
        <f t="shared" si="47"/>
        <v>25</v>
      </c>
      <c r="CC32" s="622" t="str">
        <f t="shared" si="48"/>
        <v>S. Mounika</v>
      </c>
      <c r="CD32" s="362"/>
      <c r="CE32" s="362"/>
      <c r="CF32" s="362"/>
      <c r="CG32" s="362"/>
      <c r="CH32" s="362"/>
      <c r="CI32" s="362"/>
      <c r="CJ32" s="362"/>
      <c r="CK32" s="362"/>
      <c r="CL32" s="362"/>
      <c r="CM32" s="362"/>
      <c r="CN32" s="362"/>
      <c r="CO32" s="362"/>
      <c r="CP32" s="362"/>
      <c r="CQ32" s="362"/>
      <c r="CR32" s="362"/>
      <c r="CS32" s="362"/>
      <c r="CT32" s="610" t="str">
        <f t="shared" si="49"/>
        <v/>
      </c>
      <c r="CU32" s="607" t="str">
        <f t="shared" si="50"/>
        <v/>
      </c>
      <c r="CV32" s="607" t="str">
        <f t="shared" si="51"/>
        <v/>
      </c>
      <c r="CW32" s="423"/>
      <c r="CX32" s="416"/>
      <c r="CY32" s="621">
        <f t="shared" si="52"/>
        <v>25</v>
      </c>
      <c r="CZ32" s="622" t="str">
        <f t="shared" si="53"/>
        <v>S. Mounika</v>
      </c>
      <c r="DA32" s="362"/>
      <c r="DB32" s="607" t="str">
        <f t="shared" si="54"/>
        <v/>
      </c>
      <c r="DC32" s="362"/>
      <c r="DD32" s="607" t="str">
        <f t="shared" si="55"/>
        <v/>
      </c>
      <c r="DE32" s="362"/>
      <c r="DF32" s="607" t="str">
        <f t="shared" si="56"/>
        <v/>
      </c>
      <c r="DG32" s="362"/>
      <c r="DH32" s="607" t="str">
        <f t="shared" si="57"/>
        <v/>
      </c>
      <c r="DI32" s="362"/>
      <c r="DJ32" s="607" t="str">
        <f t="shared" si="58"/>
        <v/>
      </c>
      <c r="DK32" s="362"/>
      <c r="DL32" s="607" t="str">
        <f t="shared" si="59"/>
        <v/>
      </c>
      <c r="DM32" s="607" t="str">
        <f t="shared" si="60"/>
        <v/>
      </c>
      <c r="DN32" s="607" t="str">
        <f t="shared" si="61"/>
        <v/>
      </c>
      <c r="DO32" s="607" t="str">
        <f t="shared" si="62"/>
        <v/>
      </c>
      <c r="DP32" s="442"/>
      <c r="DQ32" s="418"/>
      <c r="DR32" s="610">
        <f t="shared" si="63"/>
        <v>25</v>
      </c>
      <c r="DS32" s="624" t="str">
        <f t="shared" si="64"/>
        <v>S. Mounika</v>
      </c>
      <c r="DT32" s="607" t="str">
        <f t="shared" si="65"/>
        <v/>
      </c>
      <c r="DU32" s="607" t="str">
        <f t="shared" si="66"/>
        <v/>
      </c>
      <c r="DV32" s="607" t="str">
        <f t="shared" si="67"/>
        <v/>
      </c>
      <c r="DW32" s="607" t="str">
        <f t="shared" si="68"/>
        <v/>
      </c>
      <c r="DX32" s="607" t="str">
        <f t="shared" si="69"/>
        <v/>
      </c>
      <c r="DY32" s="607" t="str">
        <f t="shared" si="70"/>
        <v/>
      </c>
    </row>
    <row r="33" spans="1:129" ht="20.100000000000001" customHeight="1">
      <c r="A33" s="608">
        <f>'Student Profile'!A30</f>
        <v>26</v>
      </c>
      <c r="B33" s="608">
        <f>'Student Profile'!B30</f>
        <v>0</v>
      </c>
      <c r="C33" s="609" t="str">
        <f>IF('Student Profile'!C30="","",'Student Profile'!C30)</f>
        <v>S. Mounika</v>
      </c>
      <c r="D33" s="307"/>
      <c r="E33" s="607" t="str">
        <f t="shared" si="13"/>
        <v/>
      </c>
      <c r="F33" s="307"/>
      <c r="G33" s="607" t="str">
        <f t="shared" si="14"/>
        <v/>
      </c>
      <c r="H33" s="307"/>
      <c r="I33" s="607" t="str">
        <f t="shared" si="15"/>
        <v/>
      </c>
      <c r="J33" s="307"/>
      <c r="K33" s="607" t="str">
        <f t="shared" si="16"/>
        <v/>
      </c>
      <c r="L33" s="307"/>
      <c r="M33" s="607" t="str">
        <f t="shared" si="17"/>
        <v/>
      </c>
      <c r="N33" s="307"/>
      <c r="O33" s="607" t="str">
        <f t="shared" si="18"/>
        <v/>
      </c>
      <c r="P33" s="607" t="str">
        <f t="shared" si="19"/>
        <v/>
      </c>
      <c r="Q33" s="607" t="str">
        <f t="shared" si="20"/>
        <v/>
      </c>
      <c r="R33" s="607" t="str">
        <f t="shared" si="21"/>
        <v/>
      </c>
      <c r="S33" s="416"/>
      <c r="T33" s="608">
        <f>'Student Profile'!A30</f>
        <v>26</v>
      </c>
      <c r="U33" s="609" t="str">
        <f>IF('Student Profile'!C30="","",'Student Profile'!C30)</f>
        <v>S. Mounika</v>
      </c>
      <c r="V33" s="307"/>
      <c r="W33" s="307"/>
      <c r="X33" s="307"/>
      <c r="Y33" s="307"/>
      <c r="Z33" s="307"/>
      <c r="AA33" s="307"/>
      <c r="AB33" s="307"/>
      <c r="AC33" s="307"/>
      <c r="AD33" s="307"/>
      <c r="AE33" s="307"/>
      <c r="AF33" s="307"/>
      <c r="AG33" s="307"/>
      <c r="AH33" s="307"/>
      <c r="AI33" s="307"/>
      <c r="AJ33" s="307"/>
      <c r="AK33" s="307"/>
      <c r="AL33" s="610" t="str">
        <f t="shared" si="22"/>
        <v/>
      </c>
      <c r="AM33" s="607" t="str">
        <f t="shared" si="23"/>
        <v/>
      </c>
      <c r="AN33" s="607" t="str">
        <f t="shared" si="24"/>
        <v/>
      </c>
      <c r="AO33" s="419"/>
      <c r="AP33" s="439">
        <f>'Student Profile'!A30</f>
        <v>26</v>
      </c>
      <c r="AQ33" s="436">
        <f t="shared" si="25"/>
        <v>26</v>
      </c>
      <c r="AR33" s="437" t="str">
        <f t="shared" si="26"/>
        <v>S. Mounika</v>
      </c>
      <c r="AS33" s="362"/>
      <c r="AT33" s="607" t="str">
        <f t="shared" si="27"/>
        <v/>
      </c>
      <c r="AU33" s="362"/>
      <c r="AV33" s="607" t="str">
        <f t="shared" si="28"/>
        <v/>
      </c>
      <c r="AW33" s="362"/>
      <c r="AX33" s="607" t="str">
        <f t="shared" si="29"/>
        <v/>
      </c>
      <c r="AY33" s="362"/>
      <c r="AZ33" s="607" t="str">
        <f t="shared" si="30"/>
        <v/>
      </c>
      <c r="BA33" s="362"/>
      <c r="BB33" s="607" t="str">
        <f t="shared" si="31"/>
        <v/>
      </c>
      <c r="BC33" s="362"/>
      <c r="BD33" s="607" t="str">
        <f t="shared" si="32"/>
        <v/>
      </c>
      <c r="BE33" s="607" t="str">
        <f t="shared" si="33"/>
        <v/>
      </c>
      <c r="BF33" s="607" t="str">
        <f t="shared" si="34"/>
        <v/>
      </c>
      <c r="BG33" s="607" t="str">
        <f t="shared" si="35"/>
        <v/>
      </c>
      <c r="BH33" s="414"/>
      <c r="BI33" s="621">
        <f t="shared" si="36"/>
        <v>26</v>
      </c>
      <c r="BJ33" s="622" t="str">
        <f t="shared" si="37"/>
        <v>S. Mounika</v>
      </c>
      <c r="BK33" s="362"/>
      <c r="BL33" s="607" t="str">
        <f t="shared" si="38"/>
        <v/>
      </c>
      <c r="BM33" s="362"/>
      <c r="BN33" s="607" t="str">
        <f t="shared" si="39"/>
        <v/>
      </c>
      <c r="BO33" s="362"/>
      <c r="BP33" s="607" t="str">
        <f t="shared" si="40"/>
        <v/>
      </c>
      <c r="BQ33" s="362"/>
      <c r="BR33" s="607" t="str">
        <f t="shared" si="41"/>
        <v/>
      </c>
      <c r="BS33" s="362"/>
      <c r="BT33" s="607" t="str">
        <f t="shared" si="42"/>
        <v/>
      </c>
      <c r="BU33" s="362"/>
      <c r="BV33" s="607" t="str">
        <f t="shared" si="43"/>
        <v/>
      </c>
      <c r="BW33" s="607" t="str">
        <f t="shared" si="44"/>
        <v/>
      </c>
      <c r="BX33" s="607" t="str">
        <f t="shared" si="45"/>
        <v/>
      </c>
      <c r="BY33" s="607" t="str">
        <f t="shared" si="46"/>
        <v/>
      </c>
      <c r="BZ33" s="444"/>
      <c r="CA33" s="418"/>
      <c r="CB33" s="623">
        <f t="shared" si="47"/>
        <v>26</v>
      </c>
      <c r="CC33" s="622" t="str">
        <f t="shared" si="48"/>
        <v>S. Mounika</v>
      </c>
      <c r="CD33" s="362"/>
      <c r="CE33" s="362"/>
      <c r="CF33" s="362"/>
      <c r="CG33" s="362"/>
      <c r="CH33" s="362"/>
      <c r="CI33" s="362"/>
      <c r="CJ33" s="362"/>
      <c r="CK33" s="362"/>
      <c r="CL33" s="362"/>
      <c r="CM33" s="362"/>
      <c r="CN33" s="362"/>
      <c r="CO33" s="362"/>
      <c r="CP33" s="362"/>
      <c r="CQ33" s="362"/>
      <c r="CR33" s="362"/>
      <c r="CS33" s="362"/>
      <c r="CT33" s="610" t="str">
        <f t="shared" si="49"/>
        <v/>
      </c>
      <c r="CU33" s="607" t="str">
        <f t="shared" si="50"/>
        <v/>
      </c>
      <c r="CV33" s="607" t="str">
        <f t="shared" si="51"/>
        <v/>
      </c>
      <c r="CW33" s="423"/>
      <c r="CX33" s="416"/>
      <c r="CY33" s="621">
        <f t="shared" si="52"/>
        <v>26</v>
      </c>
      <c r="CZ33" s="622" t="str">
        <f t="shared" si="53"/>
        <v>S. Mounika</v>
      </c>
      <c r="DA33" s="362"/>
      <c r="DB33" s="607" t="str">
        <f t="shared" si="54"/>
        <v/>
      </c>
      <c r="DC33" s="362"/>
      <c r="DD33" s="607" t="str">
        <f t="shared" si="55"/>
        <v/>
      </c>
      <c r="DE33" s="362"/>
      <c r="DF33" s="607" t="str">
        <f t="shared" si="56"/>
        <v/>
      </c>
      <c r="DG33" s="362"/>
      <c r="DH33" s="607" t="str">
        <f t="shared" si="57"/>
        <v/>
      </c>
      <c r="DI33" s="362"/>
      <c r="DJ33" s="607" t="str">
        <f t="shared" si="58"/>
        <v/>
      </c>
      <c r="DK33" s="362"/>
      <c r="DL33" s="607" t="str">
        <f t="shared" si="59"/>
        <v/>
      </c>
      <c r="DM33" s="607" t="str">
        <f t="shared" si="60"/>
        <v/>
      </c>
      <c r="DN33" s="607" t="str">
        <f t="shared" si="61"/>
        <v/>
      </c>
      <c r="DO33" s="607" t="str">
        <f t="shared" si="62"/>
        <v/>
      </c>
      <c r="DP33" s="442"/>
      <c r="DQ33" s="418"/>
      <c r="DR33" s="610">
        <f t="shared" si="63"/>
        <v>26</v>
      </c>
      <c r="DS33" s="624" t="str">
        <f t="shared" si="64"/>
        <v>S. Mounika</v>
      </c>
      <c r="DT33" s="607" t="str">
        <f t="shared" si="65"/>
        <v/>
      </c>
      <c r="DU33" s="607" t="str">
        <f t="shared" si="66"/>
        <v/>
      </c>
      <c r="DV33" s="607" t="str">
        <f t="shared" si="67"/>
        <v/>
      </c>
      <c r="DW33" s="607" t="str">
        <f t="shared" si="68"/>
        <v/>
      </c>
      <c r="DX33" s="607" t="str">
        <f t="shared" si="69"/>
        <v/>
      </c>
      <c r="DY33" s="607" t="str">
        <f t="shared" si="70"/>
        <v/>
      </c>
    </row>
    <row r="34" spans="1:129" ht="20.100000000000001" customHeight="1">
      <c r="A34" s="608">
        <f>'Student Profile'!A31</f>
        <v>27</v>
      </c>
      <c r="B34" s="608">
        <f>'Student Profile'!B31</f>
        <v>0</v>
      </c>
      <c r="C34" s="609" t="str">
        <f>IF('Student Profile'!C31="","",'Student Profile'!C31)</f>
        <v>S. Mounika</v>
      </c>
      <c r="D34" s="307"/>
      <c r="E34" s="607" t="str">
        <f t="shared" si="13"/>
        <v/>
      </c>
      <c r="F34" s="307"/>
      <c r="G34" s="607" t="str">
        <f t="shared" si="14"/>
        <v/>
      </c>
      <c r="H34" s="307"/>
      <c r="I34" s="607" t="str">
        <f t="shared" si="15"/>
        <v/>
      </c>
      <c r="J34" s="307"/>
      <c r="K34" s="607" t="str">
        <f t="shared" si="16"/>
        <v/>
      </c>
      <c r="L34" s="307"/>
      <c r="M34" s="607" t="str">
        <f t="shared" si="17"/>
        <v/>
      </c>
      <c r="N34" s="307"/>
      <c r="O34" s="607" t="str">
        <f t="shared" si="18"/>
        <v/>
      </c>
      <c r="P34" s="607" t="str">
        <f t="shared" si="19"/>
        <v/>
      </c>
      <c r="Q34" s="607" t="str">
        <f t="shared" si="20"/>
        <v/>
      </c>
      <c r="R34" s="607" t="str">
        <f t="shared" si="21"/>
        <v/>
      </c>
      <c r="S34" s="416"/>
      <c r="T34" s="608">
        <f>'Student Profile'!A31</f>
        <v>27</v>
      </c>
      <c r="U34" s="609" t="str">
        <f>IF('Student Profile'!C31="","",'Student Profile'!C31)</f>
        <v>S. Mounika</v>
      </c>
      <c r="V34" s="307"/>
      <c r="W34" s="307"/>
      <c r="X34" s="307"/>
      <c r="Y34" s="307"/>
      <c r="Z34" s="307"/>
      <c r="AA34" s="307"/>
      <c r="AB34" s="307"/>
      <c r="AC34" s="307"/>
      <c r="AD34" s="307"/>
      <c r="AE34" s="307"/>
      <c r="AF34" s="307"/>
      <c r="AG34" s="307"/>
      <c r="AH34" s="307"/>
      <c r="AI34" s="307"/>
      <c r="AJ34" s="307"/>
      <c r="AK34" s="307"/>
      <c r="AL34" s="610" t="str">
        <f t="shared" si="22"/>
        <v/>
      </c>
      <c r="AM34" s="607" t="str">
        <f t="shared" si="23"/>
        <v/>
      </c>
      <c r="AN34" s="607" t="str">
        <f t="shared" si="24"/>
        <v/>
      </c>
      <c r="AO34" s="419"/>
      <c r="AP34" s="439">
        <f>'Student Profile'!A31</f>
        <v>27</v>
      </c>
      <c r="AQ34" s="436">
        <f t="shared" si="25"/>
        <v>27</v>
      </c>
      <c r="AR34" s="437" t="str">
        <f t="shared" si="26"/>
        <v>S. Mounika</v>
      </c>
      <c r="AS34" s="362"/>
      <c r="AT34" s="607" t="str">
        <f t="shared" si="27"/>
        <v/>
      </c>
      <c r="AU34" s="362"/>
      <c r="AV34" s="607" t="str">
        <f t="shared" si="28"/>
        <v/>
      </c>
      <c r="AW34" s="362"/>
      <c r="AX34" s="607" t="str">
        <f t="shared" si="29"/>
        <v/>
      </c>
      <c r="AY34" s="362"/>
      <c r="AZ34" s="607" t="str">
        <f t="shared" si="30"/>
        <v/>
      </c>
      <c r="BA34" s="362"/>
      <c r="BB34" s="607" t="str">
        <f t="shared" si="31"/>
        <v/>
      </c>
      <c r="BC34" s="362"/>
      <c r="BD34" s="607" t="str">
        <f t="shared" si="32"/>
        <v/>
      </c>
      <c r="BE34" s="607" t="str">
        <f t="shared" si="33"/>
        <v/>
      </c>
      <c r="BF34" s="607" t="str">
        <f t="shared" si="34"/>
        <v/>
      </c>
      <c r="BG34" s="607" t="str">
        <f t="shared" si="35"/>
        <v/>
      </c>
      <c r="BH34" s="414"/>
      <c r="BI34" s="621">
        <f t="shared" si="36"/>
        <v>27</v>
      </c>
      <c r="BJ34" s="622" t="str">
        <f t="shared" si="37"/>
        <v>S. Mounika</v>
      </c>
      <c r="BK34" s="362"/>
      <c r="BL34" s="607" t="str">
        <f t="shared" si="38"/>
        <v/>
      </c>
      <c r="BM34" s="362"/>
      <c r="BN34" s="607" t="str">
        <f t="shared" si="39"/>
        <v/>
      </c>
      <c r="BO34" s="362"/>
      <c r="BP34" s="607" t="str">
        <f t="shared" si="40"/>
        <v/>
      </c>
      <c r="BQ34" s="362"/>
      <c r="BR34" s="607" t="str">
        <f t="shared" si="41"/>
        <v/>
      </c>
      <c r="BS34" s="362"/>
      <c r="BT34" s="607" t="str">
        <f t="shared" si="42"/>
        <v/>
      </c>
      <c r="BU34" s="362"/>
      <c r="BV34" s="607" t="str">
        <f t="shared" si="43"/>
        <v/>
      </c>
      <c r="BW34" s="607" t="str">
        <f t="shared" si="44"/>
        <v/>
      </c>
      <c r="BX34" s="607" t="str">
        <f t="shared" si="45"/>
        <v/>
      </c>
      <c r="BY34" s="607" t="str">
        <f t="shared" si="46"/>
        <v/>
      </c>
      <c r="BZ34" s="444"/>
      <c r="CA34" s="418"/>
      <c r="CB34" s="623">
        <f t="shared" si="47"/>
        <v>27</v>
      </c>
      <c r="CC34" s="622" t="str">
        <f t="shared" si="48"/>
        <v>S. Mounika</v>
      </c>
      <c r="CD34" s="362"/>
      <c r="CE34" s="362"/>
      <c r="CF34" s="362"/>
      <c r="CG34" s="362"/>
      <c r="CH34" s="362"/>
      <c r="CI34" s="362"/>
      <c r="CJ34" s="362"/>
      <c r="CK34" s="362"/>
      <c r="CL34" s="362"/>
      <c r="CM34" s="362"/>
      <c r="CN34" s="362"/>
      <c r="CO34" s="362"/>
      <c r="CP34" s="362"/>
      <c r="CQ34" s="362"/>
      <c r="CR34" s="362"/>
      <c r="CS34" s="362"/>
      <c r="CT34" s="610" t="str">
        <f t="shared" si="49"/>
        <v/>
      </c>
      <c r="CU34" s="607" t="str">
        <f t="shared" si="50"/>
        <v/>
      </c>
      <c r="CV34" s="607" t="str">
        <f t="shared" si="51"/>
        <v/>
      </c>
      <c r="CW34" s="423"/>
      <c r="CX34" s="416"/>
      <c r="CY34" s="621">
        <f t="shared" si="52"/>
        <v>27</v>
      </c>
      <c r="CZ34" s="622" t="str">
        <f t="shared" si="53"/>
        <v>S. Mounika</v>
      </c>
      <c r="DA34" s="362"/>
      <c r="DB34" s="607" t="str">
        <f t="shared" si="54"/>
        <v/>
      </c>
      <c r="DC34" s="362"/>
      <c r="DD34" s="607" t="str">
        <f t="shared" si="55"/>
        <v/>
      </c>
      <c r="DE34" s="362"/>
      <c r="DF34" s="607" t="str">
        <f t="shared" si="56"/>
        <v/>
      </c>
      <c r="DG34" s="362"/>
      <c r="DH34" s="607" t="str">
        <f t="shared" si="57"/>
        <v/>
      </c>
      <c r="DI34" s="362"/>
      <c r="DJ34" s="607" t="str">
        <f t="shared" si="58"/>
        <v/>
      </c>
      <c r="DK34" s="362"/>
      <c r="DL34" s="607" t="str">
        <f t="shared" si="59"/>
        <v/>
      </c>
      <c r="DM34" s="607" t="str">
        <f t="shared" si="60"/>
        <v/>
      </c>
      <c r="DN34" s="607" t="str">
        <f t="shared" si="61"/>
        <v/>
      </c>
      <c r="DO34" s="607" t="str">
        <f t="shared" si="62"/>
        <v/>
      </c>
      <c r="DP34" s="442"/>
      <c r="DQ34" s="418"/>
      <c r="DR34" s="610">
        <f t="shared" si="63"/>
        <v>27</v>
      </c>
      <c r="DS34" s="624" t="str">
        <f t="shared" si="64"/>
        <v>S. Mounika</v>
      </c>
      <c r="DT34" s="607" t="str">
        <f t="shared" si="65"/>
        <v/>
      </c>
      <c r="DU34" s="607" t="str">
        <f t="shared" si="66"/>
        <v/>
      </c>
      <c r="DV34" s="607" t="str">
        <f t="shared" si="67"/>
        <v/>
      </c>
      <c r="DW34" s="607" t="str">
        <f t="shared" si="68"/>
        <v/>
      </c>
      <c r="DX34" s="607" t="str">
        <f t="shared" si="69"/>
        <v/>
      </c>
      <c r="DY34" s="607" t="str">
        <f t="shared" si="70"/>
        <v/>
      </c>
    </row>
    <row r="35" spans="1:129" ht="20.100000000000001" customHeight="1">
      <c r="A35" s="608">
        <f>'Student Profile'!A32</f>
        <v>28</v>
      </c>
      <c r="B35" s="608">
        <f>'Student Profile'!B32</f>
        <v>0</v>
      </c>
      <c r="C35" s="609" t="str">
        <f>IF('Student Profile'!C32="","",'Student Profile'!C32)</f>
        <v>S. Mounika</v>
      </c>
      <c r="D35" s="307"/>
      <c r="E35" s="607" t="str">
        <f t="shared" si="13"/>
        <v/>
      </c>
      <c r="F35" s="307"/>
      <c r="G35" s="607" t="str">
        <f t="shared" si="14"/>
        <v/>
      </c>
      <c r="H35" s="307"/>
      <c r="I35" s="607" t="str">
        <f t="shared" si="15"/>
        <v/>
      </c>
      <c r="J35" s="307"/>
      <c r="K35" s="607" t="str">
        <f t="shared" si="16"/>
        <v/>
      </c>
      <c r="L35" s="307"/>
      <c r="M35" s="607" t="str">
        <f t="shared" si="17"/>
        <v/>
      </c>
      <c r="N35" s="307"/>
      <c r="O35" s="607" t="str">
        <f t="shared" si="18"/>
        <v/>
      </c>
      <c r="P35" s="607" t="str">
        <f t="shared" si="19"/>
        <v/>
      </c>
      <c r="Q35" s="607" t="str">
        <f t="shared" si="20"/>
        <v/>
      </c>
      <c r="R35" s="607" t="str">
        <f t="shared" si="21"/>
        <v/>
      </c>
      <c r="S35" s="416"/>
      <c r="T35" s="608">
        <f>'Student Profile'!A32</f>
        <v>28</v>
      </c>
      <c r="U35" s="609" t="str">
        <f>IF('Student Profile'!C32="","",'Student Profile'!C32)</f>
        <v>S. Mounika</v>
      </c>
      <c r="V35" s="307"/>
      <c r="W35" s="307"/>
      <c r="X35" s="307"/>
      <c r="Y35" s="307"/>
      <c r="Z35" s="307"/>
      <c r="AA35" s="307"/>
      <c r="AB35" s="307"/>
      <c r="AC35" s="307"/>
      <c r="AD35" s="307"/>
      <c r="AE35" s="307"/>
      <c r="AF35" s="307"/>
      <c r="AG35" s="307"/>
      <c r="AH35" s="307"/>
      <c r="AI35" s="307"/>
      <c r="AJ35" s="307"/>
      <c r="AK35" s="307"/>
      <c r="AL35" s="610" t="str">
        <f t="shared" si="22"/>
        <v/>
      </c>
      <c r="AM35" s="607" t="str">
        <f t="shared" si="23"/>
        <v/>
      </c>
      <c r="AN35" s="607" t="str">
        <f t="shared" si="24"/>
        <v/>
      </c>
      <c r="AO35" s="419"/>
      <c r="AP35" s="439">
        <f>'Student Profile'!A32</f>
        <v>28</v>
      </c>
      <c r="AQ35" s="436">
        <f t="shared" si="25"/>
        <v>28</v>
      </c>
      <c r="AR35" s="437" t="str">
        <f t="shared" si="26"/>
        <v>S. Mounika</v>
      </c>
      <c r="AS35" s="362"/>
      <c r="AT35" s="607" t="str">
        <f t="shared" si="27"/>
        <v/>
      </c>
      <c r="AU35" s="362"/>
      <c r="AV35" s="607" t="str">
        <f t="shared" si="28"/>
        <v/>
      </c>
      <c r="AW35" s="362"/>
      <c r="AX35" s="607" t="str">
        <f t="shared" si="29"/>
        <v/>
      </c>
      <c r="AY35" s="362"/>
      <c r="AZ35" s="607" t="str">
        <f t="shared" si="30"/>
        <v/>
      </c>
      <c r="BA35" s="362"/>
      <c r="BB35" s="607" t="str">
        <f t="shared" si="31"/>
        <v/>
      </c>
      <c r="BC35" s="362"/>
      <c r="BD35" s="607" t="str">
        <f t="shared" si="32"/>
        <v/>
      </c>
      <c r="BE35" s="607" t="str">
        <f t="shared" si="33"/>
        <v/>
      </c>
      <c r="BF35" s="607" t="str">
        <f t="shared" si="34"/>
        <v/>
      </c>
      <c r="BG35" s="607" t="str">
        <f t="shared" si="35"/>
        <v/>
      </c>
      <c r="BH35" s="414"/>
      <c r="BI35" s="621">
        <f t="shared" si="36"/>
        <v>28</v>
      </c>
      <c r="BJ35" s="622" t="str">
        <f t="shared" si="37"/>
        <v>S. Mounika</v>
      </c>
      <c r="BK35" s="362"/>
      <c r="BL35" s="607" t="str">
        <f t="shared" si="38"/>
        <v/>
      </c>
      <c r="BM35" s="362"/>
      <c r="BN35" s="607" t="str">
        <f t="shared" si="39"/>
        <v/>
      </c>
      <c r="BO35" s="362"/>
      <c r="BP35" s="607" t="str">
        <f t="shared" si="40"/>
        <v/>
      </c>
      <c r="BQ35" s="362"/>
      <c r="BR35" s="607" t="str">
        <f t="shared" si="41"/>
        <v/>
      </c>
      <c r="BS35" s="362"/>
      <c r="BT35" s="607" t="str">
        <f t="shared" si="42"/>
        <v/>
      </c>
      <c r="BU35" s="362"/>
      <c r="BV35" s="607" t="str">
        <f t="shared" si="43"/>
        <v/>
      </c>
      <c r="BW35" s="607" t="str">
        <f t="shared" si="44"/>
        <v/>
      </c>
      <c r="BX35" s="607" t="str">
        <f t="shared" si="45"/>
        <v/>
      </c>
      <c r="BY35" s="607" t="str">
        <f t="shared" si="46"/>
        <v/>
      </c>
      <c r="BZ35" s="444"/>
      <c r="CA35" s="418"/>
      <c r="CB35" s="623">
        <f t="shared" si="47"/>
        <v>28</v>
      </c>
      <c r="CC35" s="622" t="str">
        <f t="shared" si="48"/>
        <v>S. Mounika</v>
      </c>
      <c r="CD35" s="362"/>
      <c r="CE35" s="362"/>
      <c r="CF35" s="362"/>
      <c r="CG35" s="362"/>
      <c r="CH35" s="362"/>
      <c r="CI35" s="362"/>
      <c r="CJ35" s="362"/>
      <c r="CK35" s="362"/>
      <c r="CL35" s="362"/>
      <c r="CM35" s="362"/>
      <c r="CN35" s="362"/>
      <c r="CO35" s="362"/>
      <c r="CP35" s="362"/>
      <c r="CQ35" s="362"/>
      <c r="CR35" s="362"/>
      <c r="CS35" s="362"/>
      <c r="CT35" s="610" t="str">
        <f t="shared" si="49"/>
        <v/>
      </c>
      <c r="CU35" s="607" t="str">
        <f t="shared" si="50"/>
        <v/>
      </c>
      <c r="CV35" s="607" t="str">
        <f t="shared" si="51"/>
        <v/>
      </c>
      <c r="CW35" s="423"/>
      <c r="CX35" s="416"/>
      <c r="CY35" s="621">
        <f t="shared" si="52"/>
        <v>28</v>
      </c>
      <c r="CZ35" s="622" t="str">
        <f t="shared" si="53"/>
        <v>S. Mounika</v>
      </c>
      <c r="DA35" s="362"/>
      <c r="DB35" s="607" t="str">
        <f t="shared" si="54"/>
        <v/>
      </c>
      <c r="DC35" s="362"/>
      <c r="DD35" s="607" t="str">
        <f t="shared" si="55"/>
        <v/>
      </c>
      <c r="DE35" s="362"/>
      <c r="DF35" s="607" t="str">
        <f t="shared" si="56"/>
        <v/>
      </c>
      <c r="DG35" s="362"/>
      <c r="DH35" s="607" t="str">
        <f t="shared" si="57"/>
        <v/>
      </c>
      <c r="DI35" s="362"/>
      <c r="DJ35" s="607" t="str">
        <f t="shared" si="58"/>
        <v/>
      </c>
      <c r="DK35" s="362"/>
      <c r="DL35" s="607" t="str">
        <f t="shared" si="59"/>
        <v/>
      </c>
      <c r="DM35" s="607" t="str">
        <f t="shared" si="60"/>
        <v/>
      </c>
      <c r="DN35" s="607" t="str">
        <f t="shared" si="61"/>
        <v/>
      </c>
      <c r="DO35" s="607" t="str">
        <f t="shared" si="62"/>
        <v/>
      </c>
      <c r="DP35" s="442"/>
      <c r="DQ35" s="418"/>
      <c r="DR35" s="610">
        <f t="shared" si="63"/>
        <v>28</v>
      </c>
      <c r="DS35" s="624" t="str">
        <f t="shared" si="64"/>
        <v>S. Mounika</v>
      </c>
      <c r="DT35" s="607" t="str">
        <f t="shared" si="65"/>
        <v/>
      </c>
      <c r="DU35" s="607" t="str">
        <f t="shared" si="66"/>
        <v/>
      </c>
      <c r="DV35" s="607" t="str">
        <f t="shared" si="67"/>
        <v/>
      </c>
      <c r="DW35" s="607" t="str">
        <f t="shared" si="68"/>
        <v/>
      </c>
      <c r="DX35" s="607" t="str">
        <f t="shared" si="69"/>
        <v/>
      </c>
      <c r="DY35" s="607" t="str">
        <f t="shared" si="70"/>
        <v/>
      </c>
    </row>
    <row r="36" spans="1:129" ht="20.100000000000001" customHeight="1">
      <c r="A36" s="608">
        <f>'Student Profile'!A33</f>
        <v>29</v>
      </c>
      <c r="B36" s="608">
        <f>'Student Profile'!B33</f>
        <v>0</v>
      </c>
      <c r="C36" s="609" t="str">
        <f>IF('Student Profile'!C33="","",'Student Profile'!C33)</f>
        <v>S. Mounika</v>
      </c>
      <c r="D36" s="307"/>
      <c r="E36" s="607" t="str">
        <f t="shared" si="13"/>
        <v/>
      </c>
      <c r="F36" s="307"/>
      <c r="G36" s="607" t="str">
        <f t="shared" si="14"/>
        <v/>
      </c>
      <c r="H36" s="307"/>
      <c r="I36" s="607" t="str">
        <f t="shared" si="15"/>
        <v/>
      </c>
      <c r="J36" s="307"/>
      <c r="K36" s="607" t="str">
        <f t="shared" si="16"/>
        <v/>
      </c>
      <c r="L36" s="307"/>
      <c r="M36" s="607" t="str">
        <f t="shared" si="17"/>
        <v/>
      </c>
      <c r="N36" s="307"/>
      <c r="O36" s="607" t="str">
        <f t="shared" si="18"/>
        <v/>
      </c>
      <c r="P36" s="607" t="str">
        <f t="shared" si="19"/>
        <v/>
      </c>
      <c r="Q36" s="607" t="str">
        <f t="shared" si="20"/>
        <v/>
      </c>
      <c r="R36" s="607" t="str">
        <f t="shared" si="21"/>
        <v/>
      </c>
      <c r="S36" s="416"/>
      <c r="T36" s="608">
        <f>'Student Profile'!A33</f>
        <v>29</v>
      </c>
      <c r="U36" s="609" t="str">
        <f>IF('Student Profile'!C33="","",'Student Profile'!C33)</f>
        <v>S. Mounika</v>
      </c>
      <c r="V36" s="307"/>
      <c r="W36" s="307"/>
      <c r="X36" s="307"/>
      <c r="Y36" s="307"/>
      <c r="Z36" s="307"/>
      <c r="AA36" s="307"/>
      <c r="AB36" s="307"/>
      <c r="AC36" s="307"/>
      <c r="AD36" s="307"/>
      <c r="AE36" s="307"/>
      <c r="AF36" s="307"/>
      <c r="AG36" s="307"/>
      <c r="AH36" s="307"/>
      <c r="AI36" s="307"/>
      <c r="AJ36" s="307"/>
      <c r="AK36" s="307"/>
      <c r="AL36" s="610" t="str">
        <f t="shared" si="22"/>
        <v/>
      </c>
      <c r="AM36" s="607" t="str">
        <f t="shared" si="23"/>
        <v/>
      </c>
      <c r="AN36" s="607" t="str">
        <f t="shared" si="24"/>
        <v/>
      </c>
      <c r="AO36" s="419"/>
      <c r="AP36" s="439">
        <f>'Student Profile'!A33</f>
        <v>29</v>
      </c>
      <c r="AQ36" s="436">
        <f t="shared" si="25"/>
        <v>29</v>
      </c>
      <c r="AR36" s="437" t="str">
        <f t="shared" si="26"/>
        <v>S. Mounika</v>
      </c>
      <c r="AS36" s="362"/>
      <c r="AT36" s="607" t="str">
        <f t="shared" si="27"/>
        <v/>
      </c>
      <c r="AU36" s="362"/>
      <c r="AV36" s="607" t="str">
        <f t="shared" si="28"/>
        <v/>
      </c>
      <c r="AW36" s="362"/>
      <c r="AX36" s="607" t="str">
        <f t="shared" si="29"/>
        <v/>
      </c>
      <c r="AY36" s="362"/>
      <c r="AZ36" s="607" t="str">
        <f t="shared" si="30"/>
        <v/>
      </c>
      <c r="BA36" s="362"/>
      <c r="BB36" s="607" t="str">
        <f t="shared" si="31"/>
        <v/>
      </c>
      <c r="BC36" s="362"/>
      <c r="BD36" s="607" t="str">
        <f t="shared" si="32"/>
        <v/>
      </c>
      <c r="BE36" s="607" t="str">
        <f t="shared" si="33"/>
        <v/>
      </c>
      <c r="BF36" s="607" t="str">
        <f t="shared" si="34"/>
        <v/>
      </c>
      <c r="BG36" s="607" t="str">
        <f t="shared" si="35"/>
        <v/>
      </c>
      <c r="BH36" s="414"/>
      <c r="BI36" s="621">
        <f t="shared" si="36"/>
        <v>29</v>
      </c>
      <c r="BJ36" s="622" t="str">
        <f t="shared" si="37"/>
        <v>S. Mounika</v>
      </c>
      <c r="BK36" s="362"/>
      <c r="BL36" s="607" t="str">
        <f t="shared" si="38"/>
        <v/>
      </c>
      <c r="BM36" s="362"/>
      <c r="BN36" s="607" t="str">
        <f t="shared" si="39"/>
        <v/>
      </c>
      <c r="BO36" s="362"/>
      <c r="BP36" s="607" t="str">
        <f t="shared" si="40"/>
        <v/>
      </c>
      <c r="BQ36" s="362"/>
      <c r="BR36" s="607" t="str">
        <f t="shared" si="41"/>
        <v/>
      </c>
      <c r="BS36" s="362"/>
      <c r="BT36" s="607" t="str">
        <f t="shared" si="42"/>
        <v/>
      </c>
      <c r="BU36" s="362"/>
      <c r="BV36" s="607" t="str">
        <f t="shared" si="43"/>
        <v/>
      </c>
      <c r="BW36" s="607" t="str">
        <f t="shared" si="44"/>
        <v/>
      </c>
      <c r="BX36" s="607" t="str">
        <f t="shared" si="45"/>
        <v/>
      </c>
      <c r="BY36" s="607" t="str">
        <f t="shared" si="46"/>
        <v/>
      </c>
      <c r="BZ36" s="444"/>
      <c r="CA36" s="418"/>
      <c r="CB36" s="623">
        <f t="shared" si="47"/>
        <v>29</v>
      </c>
      <c r="CC36" s="622" t="str">
        <f t="shared" si="48"/>
        <v>S. Mounika</v>
      </c>
      <c r="CD36" s="362"/>
      <c r="CE36" s="362"/>
      <c r="CF36" s="362"/>
      <c r="CG36" s="362"/>
      <c r="CH36" s="362"/>
      <c r="CI36" s="362"/>
      <c r="CJ36" s="362"/>
      <c r="CK36" s="362"/>
      <c r="CL36" s="362"/>
      <c r="CM36" s="362"/>
      <c r="CN36" s="362"/>
      <c r="CO36" s="362"/>
      <c r="CP36" s="362"/>
      <c r="CQ36" s="362"/>
      <c r="CR36" s="362"/>
      <c r="CS36" s="362"/>
      <c r="CT36" s="610" t="str">
        <f t="shared" si="49"/>
        <v/>
      </c>
      <c r="CU36" s="607" t="str">
        <f t="shared" si="50"/>
        <v/>
      </c>
      <c r="CV36" s="607" t="str">
        <f t="shared" si="51"/>
        <v/>
      </c>
      <c r="CW36" s="423"/>
      <c r="CX36" s="416"/>
      <c r="CY36" s="621">
        <f t="shared" si="52"/>
        <v>29</v>
      </c>
      <c r="CZ36" s="622" t="str">
        <f t="shared" si="53"/>
        <v>S. Mounika</v>
      </c>
      <c r="DA36" s="362"/>
      <c r="DB36" s="607" t="str">
        <f t="shared" si="54"/>
        <v/>
      </c>
      <c r="DC36" s="362"/>
      <c r="DD36" s="607" t="str">
        <f t="shared" si="55"/>
        <v/>
      </c>
      <c r="DE36" s="362"/>
      <c r="DF36" s="607" t="str">
        <f t="shared" si="56"/>
        <v/>
      </c>
      <c r="DG36" s="362"/>
      <c r="DH36" s="607" t="str">
        <f t="shared" si="57"/>
        <v/>
      </c>
      <c r="DI36" s="362"/>
      <c r="DJ36" s="607" t="str">
        <f t="shared" si="58"/>
        <v/>
      </c>
      <c r="DK36" s="362"/>
      <c r="DL36" s="607" t="str">
        <f t="shared" si="59"/>
        <v/>
      </c>
      <c r="DM36" s="607" t="str">
        <f t="shared" si="60"/>
        <v/>
      </c>
      <c r="DN36" s="607" t="str">
        <f t="shared" si="61"/>
        <v/>
      </c>
      <c r="DO36" s="607" t="str">
        <f t="shared" si="62"/>
        <v/>
      </c>
      <c r="DP36" s="442"/>
      <c r="DQ36" s="418"/>
      <c r="DR36" s="610">
        <f t="shared" si="63"/>
        <v>29</v>
      </c>
      <c r="DS36" s="624" t="str">
        <f t="shared" si="64"/>
        <v>S. Mounika</v>
      </c>
      <c r="DT36" s="607" t="str">
        <f t="shared" si="65"/>
        <v/>
      </c>
      <c r="DU36" s="607" t="str">
        <f t="shared" si="66"/>
        <v/>
      </c>
      <c r="DV36" s="607" t="str">
        <f t="shared" si="67"/>
        <v/>
      </c>
      <c r="DW36" s="607" t="str">
        <f t="shared" si="68"/>
        <v/>
      </c>
      <c r="DX36" s="607" t="str">
        <f t="shared" si="69"/>
        <v/>
      </c>
      <c r="DY36" s="607" t="str">
        <f t="shared" si="70"/>
        <v/>
      </c>
    </row>
    <row r="37" spans="1:129" ht="20.100000000000001" customHeight="1">
      <c r="A37" s="608">
        <f>'Student Profile'!A34</f>
        <v>30</v>
      </c>
      <c r="B37" s="608">
        <f>'Student Profile'!B34</f>
        <v>0</v>
      </c>
      <c r="C37" s="609" t="str">
        <f>IF('Student Profile'!C34="","",'Student Profile'!C34)</f>
        <v>S. Mounika</v>
      </c>
      <c r="D37" s="307"/>
      <c r="E37" s="607" t="str">
        <f t="shared" si="13"/>
        <v/>
      </c>
      <c r="F37" s="307"/>
      <c r="G37" s="607" t="str">
        <f t="shared" si="14"/>
        <v/>
      </c>
      <c r="H37" s="307"/>
      <c r="I37" s="607" t="str">
        <f t="shared" si="15"/>
        <v/>
      </c>
      <c r="J37" s="307"/>
      <c r="K37" s="607" t="str">
        <f t="shared" si="16"/>
        <v/>
      </c>
      <c r="L37" s="307"/>
      <c r="M37" s="607" t="str">
        <f t="shared" si="17"/>
        <v/>
      </c>
      <c r="N37" s="307"/>
      <c r="O37" s="607" t="str">
        <f t="shared" si="18"/>
        <v/>
      </c>
      <c r="P37" s="607" t="str">
        <f t="shared" si="19"/>
        <v/>
      </c>
      <c r="Q37" s="607" t="str">
        <f t="shared" si="20"/>
        <v/>
      </c>
      <c r="R37" s="607" t="str">
        <f t="shared" si="21"/>
        <v/>
      </c>
      <c r="S37" s="416"/>
      <c r="T37" s="608">
        <f>'Student Profile'!A34</f>
        <v>30</v>
      </c>
      <c r="U37" s="609" t="str">
        <f>IF('Student Profile'!C34="","",'Student Profile'!C34)</f>
        <v>S. Mounika</v>
      </c>
      <c r="V37" s="307"/>
      <c r="W37" s="307"/>
      <c r="X37" s="307"/>
      <c r="Y37" s="307"/>
      <c r="Z37" s="307"/>
      <c r="AA37" s="307"/>
      <c r="AB37" s="307"/>
      <c r="AC37" s="307"/>
      <c r="AD37" s="307"/>
      <c r="AE37" s="307"/>
      <c r="AF37" s="307"/>
      <c r="AG37" s="307"/>
      <c r="AH37" s="307"/>
      <c r="AI37" s="307"/>
      <c r="AJ37" s="307"/>
      <c r="AK37" s="307"/>
      <c r="AL37" s="610" t="str">
        <f t="shared" si="22"/>
        <v/>
      </c>
      <c r="AM37" s="607" t="str">
        <f t="shared" si="23"/>
        <v/>
      </c>
      <c r="AN37" s="607" t="str">
        <f t="shared" si="24"/>
        <v/>
      </c>
      <c r="AO37" s="419"/>
      <c r="AP37" s="439">
        <f>'Student Profile'!A34</f>
        <v>30</v>
      </c>
      <c r="AQ37" s="436">
        <f t="shared" si="25"/>
        <v>30</v>
      </c>
      <c r="AR37" s="437" t="str">
        <f t="shared" si="26"/>
        <v>S. Mounika</v>
      </c>
      <c r="AS37" s="362"/>
      <c r="AT37" s="607" t="str">
        <f t="shared" si="27"/>
        <v/>
      </c>
      <c r="AU37" s="362"/>
      <c r="AV37" s="607" t="str">
        <f t="shared" si="28"/>
        <v/>
      </c>
      <c r="AW37" s="362"/>
      <c r="AX37" s="607" t="str">
        <f t="shared" si="29"/>
        <v/>
      </c>
      <c r="AY37" s="362"/>
      <c r="AZ37" s="607" t="str">
        <f t="shared" si="30"/>
        <v/>
      </c>
      <c r="BA37" s="362"/>
      <c r="BB37" s="607" t="str">
        <f t="shared" si="31"/>
        <v/>
      </c>
      <c r="BC37" s="362"/>
      <c r="BD37" s="607" t="str">
        <f t="shared" si="32"/>
        <v/>
      </c>
      <c r="BE37" s="607" t="str">
        <f t="shared" si="33"/>
        <v/>
      </c>
      <c r="BF37" s="607" t="str">
        <f t="shared" si="34"/>
        <v/>
      </c>
      <c r="BG37" s="607" t="str">
        <f t="shared" si="35"/>
        <v/>
      </c>
      <c r="BH37" s="414"/>
      <c r="BI37" s="621">
        <f t="shared" si="36"/>
        <v>30</v>
      </c>
      <c r="BJ37" s="622" t="str">
        <f t="shared" si="37"/>
        <v>S. Mounika</v>
      </c>
      <c r="BK37" s="362"/>
      <c r="BL37" s="607" t="str">
        <f t="shared" si="38"/>
        <v/>
      </c>
      <c r="BM37" s="362"/>
      <c r="BN37" s="607" t="str">
        <f t="shared" si="39"/>
        <v/>
      </c>
      <c r="BO37" s="362"/>
      <c r="BP37" s="607" t="str">
        <f t="shared" si="40"/>
        <v/>
      </c>
      <c r="BQ37" s="362"/>
      <c r="BR37" s="607" t="str">
        <f t="shared" si="41"/>
        <v/>
      </c>
      <c r="BS37" s="362"/>
      <c r="BT37" s="607" t="str">
        <f t="shared" si="42"/>
        <v/>
      </c>
      <c r="BU37" s="362"/>
      <c r="BV37" s="607" t="str">
        <f t="shared" si="43"/>
        <v/>
      </c>
      <c r="BW37" s="607" t="str">
        <f t="shared" si="44"/>
        <v/>
      </c>
      <c r="BX37" s="607" t="str">
        <f t="shared" si="45"/>
        <v/>
      </c>
      <c r="BY37" s="607" t="str">
        <f t="shared" si="46"/>
        <v/>
      </c>
      <c r="BZ37" s="444"/>
      <c r="CA37" s="418"/>
      <c r="CB37" s="623">
        <f t="shared" si="47"/>
        <v>30</v>
      </c>
      <c r="CC37" s="622" t="str">
        <f t="shared" si="48"/>
        <v>S. Mounika</v>
      </c>
      <c r="CD37" s="362"/>
      <c r="CE37" s="362"/>
      <c r="CF37" s="362"/>
      <c r="CG37" s="362"/>
      <c r="CH37" s="362"/>
      <c r="CI37" s="362"/>
      <c r="CJ37" s="362"/>
      <c r="CK37" s="362"/>
      <c r="CL37" s="362"/>
      <c r="CM37" s="362"/>
      <c r="CN37" s="362"/>
      <c r="CO37" s="362"/>
      <c r="CP37" s="362"/>
      <c r="CQ37" s="362"/>
      <c r="CR37" s="362"/>
      <c r="CS37" s="362"/>
      <c r="CT37" s="610" t="str">
        <f t="shared" si="49"/>
        <v/>
      </c>
      <c r="CU37" s="607" t="str">
        <f t="shared" si="50"/>
        <v/>
      </c>
      <c r="CV37" s="607" t="str">
        <f t="shared" si="51"/>
        <v/>
      </c>
      <c r="CW37" s="423"/>
      <c r="CX37" s="416"/>
      <c r="CY37" s="621">
        <f t="shared" si="52"/>
        <v>30</v>
      </c>
      <c r="CZ37" s="622" t="str">
        <f t="shared" si="53"/>
        <v>S. Mounika</v>
      </c>
      <c r="DA37" s="362"/>
      <c r="DB37" s="607" t="str">
        <f t="shared" si="54"/>
        <v/>
      </c>
      <c r="DC37" s="362"/>
      <c r="DD37" s="607" t="str">
        <f t="shared" si="55"/>
        <v/>
      </c>
      <c r="DE37" s="362"/>
      <c r="DF37" s="607" t="str">
        <f t="shared" si="56"/>
        <v/>
      </c>
      <c r="DG37" s="362"/>
      <c r="DH37" s="607" t="str">
        <f t="shared" si="57"/>
        <v/>
      </c>
      <c r="DI37" s="362"/>
      <c r="DJ37" s="607" t="str">
        <f t="shared" si="58"/>
        <v/>
      </c>
      <c r="DK37" s="362"/>
      <c r="DL37" s="607" t="str">
        <f t="shared" si="59"/>
        <v/>
      </c>
      <c r="DM37" s="607" t="str">
        <f t="shared" si="60"/>
        <v/>
      </c>
      <c r="DN37" s="607" t="str">
        <f t="shared" si="61"/>
        <v/>
      </c>
      <c r="DO37" s="607" t="str">
        <f t="shared" si="62"/>
        <v/>
      </c>
      <c r="DP37" s="442"/>
      <c r="DQ37" s="418"/>
      <c r="DR37" s="610">
        <f t="shared" si="63"/>
        <v>30</v>
      </c>
      <c r="DS37" s="624" t="str">
        <f t="shared" si="64"/>
        <v>S. Mounika</v>
      </c>
      <c r="DT37" s="607" t="str">
        <f t="shared" si="65"/>
        <v/>
      </c>
      <c r="DU37" s="607" t="str">
        <f t="shared" si="66"/>
        <v/>
      </c>
      <c r="DV37" s="607" t="str">
        <f t="shared" si="67"/>
        <v/>
      </c>
      <c r="DW37" s="607" t="str">
        <f t="shared" si="68"/>
        <v/>
      </c>
      <c r="DX37" s="607" t="str">
        <f t="shared" si="69"/>
        <v/>
      </c>
      <c r="DY37" s="607" t="str">
        <f t="shared" si="70"/>
        <v/>
      </c>
    </row>
    <row r="38" spans="1:129" ht="20.100000000000001" customHeight="1">
      <c r="A38" s="608">
        <f>'Student Profile'!A35</f>
        <v>31</v>
      </c>
      <c r="B38" s="608">
        <f>'Student Profile'!B35</f>
        <v>0</v>
      </c>
      <c r="C38" s="609" t="str">
        <f>IF('Student Profile'!C35="","",'Student Profile'!C35)</f>
        <v>S. Mounika</v>
      </c>
      <c r="D38" s="307"/>
      <c r="E38" s="607" t="str">
        <f t="shared" si="13"/>
        <v/>
      </c>
      <c r="F38" s="307"/>
      <c r="G38" s="607" t="str">
        <f t="shared" si="14"/>
        <v/>
      </c>
      <c r="H38" s="307"/>
      <c r="I38" s="607" t="str">
        <f t="shared" si="15"/>
        <v/>
      </c>
      <c r="J38" s="307"/>
      <c r="K38" s="607" t="str">
        <f t="shared" si="16"/>
        <v/>
      </c>
      <c r="L38" s="307"/>
      <c r="M38" s="607" t="str">
        <f t="shared" si="17"/>
        <v/>
      </c>
      <c r="N38" s="307"/>
      <c r="O38" s="607" t="str">
        <f t="shared" si="18"/>
        <v/>
      </c>
      <c r="P38" s="607" t="str">
        <f t="shared" si="19"/>
        <v/>
      </c>
      <c r="Q38" s="607" t="str">
        <f t="shared" si="20"/>
        <v/>
      </c>
      <c r="R38" s="607" t="str">
        <f t="shared" si="21"/>
        <v/>
      </c>
      <c r="S38" s="416"/>
      <c r="T38" s="608">
        <f>'Student Profile'!A35</f>
        <v>31</v>
      </c>
      <c r="U38" s="609" t="str">
        <f>IF('Student Profile'!C35="","",'Student Profile'!C35)</f>
        <v>S. Mounika</v>
      </c>
      <c r="V38" s="307"/>
      <c r="W38" s="307"/>
      <c r="X38" s="307"/>
      <c r="Y38" s="307"/>
      <c r="Z38" s="307"/>
      <c r="AA38" s="307"/>
      <c r="AB38" s="307"/>
      <c r="AC38" s="307"/>
      <c r="AD38" s="307"/>
      <c r="AE38" s="307"/>
      <c r="AF38" s="307"/>
      <c r="AG38" s="307"/>
      <c r="AH38" s="307"/>
      <c r="AI38" s="307"/>
      <c r="AJ38" s="307"/>
      <c r="AK38" s="307"/>
      <c r="AL38" s="610" t="str">
        <f t="shared" si="22"/>
        <v/>
      </c>
      <c r="AM38" s="607" t="str">
        <f t="shared" si="23"/>
        <v/>
      </c>
      <c r="AN38" s="607" t="str">
        <f t="shared" si="24"/>
        <v/>
      </c>
      <c r="AO38" s="419"/>
      <c r="AP38" s="439">
        <f>'Student Profile'!A35</f>
        <v>31</v>
      </c>
      <c r="AQ38" s="436">
        <f t="shared" si="25"/>
        <v>31</v>
      </c>
      <c r="AR38" s="437" t="str">
        <f t="shared" si="26"/>
        <v>S. Mounika</v>
      </c>
      <c r="AS38" s="362"/>
      <c r="AT38" s="607" t="str">
        <f t="shared" si="27"/>
        <v/>
      </c>
      <c r="AU38" s="362"/>
      <c r="AV38" s="607" t="str">
        <f t="shared" si="28"/>
        <v/>
      </c>
      <c r="AW38" s="362"/>
      <c r="AX38" s="607" t="str">
        <f t="shared" si="29"/>
        <v/>
      </c>
      <c r="AY38" s="362"/>
      <c r="AZ38" s="607" t="str">
        <f t="shared" si="30"/>
        <v/>
      </c>
      <c r="BA38" s="362"/>
      <c r="BB38" s="607" t="str">
        <f t="shared" si="31"/>
        <v/>
      </c>
      <c r="BC38" s="362"/>
      <c r="BD38" s="607" t="str">
        <f t="shared" si="32"/>
        <v/>
      </c>
      <c r="BE38" s="607" t="str">
        <f t="shared" si="33"/>
        <v/>
      </c>
      <c r="BF38" s="607" t="str">
        <f t="shared" si="34"/>
        <v/>
      </c>
      <c r="BG38" s="607" t="str">
        <f t="shared" si="35"/>
        <v/>
      </c>
      <c r="BH38" s="414"/>
      <c r="BI38" s="621">
        <f t="shared" si="36"/>
        <v>31</v>
      </c>
      <c r="BJ38" s="622" t="str">
        <f t="shared" si="37"/>
        <v>S. Mounika</v>
      </c>
      <c r="BK38" s="362"/>
      <c r="BL38" s="607" t="str">
        <f t="shared" si="38"/>
        <v/>
      </c>
      <c r="BM38" s="362"/>
      <c r="BN38" s="607" t="str">
        <f t="shared" si="39"/>
        <v/>
      </c>
      <c r="BO38" s="362"/>
      <c r="BP38" s="607" t="str">
        <f t="shared" si="40"/>
        <v/>
      </c>
      <c r="BQ38" s="362"/>
      <c r="BR38" s="607" t="str">
        <f t="shared" si="41"/>
        <v/>
      </c>
      <c r="BS38" s="362"/>
      <c r="BT38" s="607" t="str">
        <f t="shared" si="42"/>
        <v/>
      </c>
      <c r="BU38" s="362"/>
      <c r="BV38" s="607" t="str">
        <f t="shared" si="43"/>
        <v/>
      </c>
      <c r="BW38" s="607" t="str">
        <f t="shared" si="44"/>
        <v/>
      </c>
      <c r="BX38" s="607" t="str">
        <f t="shared" si="45"/>
        <v/>
      </c>
      <c r="BY38" s="607" t="str">
        <f t="shared" si="46"/>
        <v/>
      </c>
      <c r="BZ38" s="444"/>
      <c r="CA38" s="418"/>
      <c r="CB38" s="623">
        <f t="shared" si="47"/>
        <v>31</v>
      </c>
      <c r="CC38" s="622" t="str">
        <f t="shared" si="48"/>
        <v>S. Mounika</v>
      </c>
      <c r="CD38" s="362"/>
      <c r="CE38" s="362"/>
      <c r="CF38" s="362"/>
      <c r="CG38" s="362"/>
      <c r="CH38" s="362"/>
      <c r="CI38" s="362"/>
      <c r="CJ38" s="362"/>
      <c r="CK38" s="362"/>
      <c r="CL38" s="362"/>
      <c r="CM38" s="362"/>
      <c r="CN38" s="362"/>
      <c r="CO38" s="362"/>
      <c r="CP38" s="362"/>
      <c r="CQ38" s="362"/>
      <c r="CR38" s="362"/>
      <c r="CS38" s="362"/>
      <c r="CT38" s="610" t="str">
        <f t="shared" si="49"/>
        <v/>
      </c>
      <c r="CU38" s="607" t="str">
        <f t="shared" si="50"/>
        <v/>
      </c>
      <c r="CV38" s="607" t="str">
        <f t="shared" si="51"/>
        <v/>
      </c>
      <c r="CW38" s="423"/>
      <c r="CX38" s="416"/>
      <c r="CY38" s="621">
        <f t="shared" si="52"/>
        <v>31</v>
      </c>
      <c r="CZ38" s="622" t="str">
        <f t="shared" si="53"/>
        <v>S. Mounika</v>
      </c>
      <c r="DA38" s="362"/>
      <c r="DB38" s="607" t="str">
        <f t="shared" si="54"/>
        <v/>
      </c>
      <c r="DC38" s="362"/>
      <c r="DD38" s="607" t="str">
        <f t="shared" si="55"/>
        <v/>
      </c>
      <c r="DE38" s="362"/>
      <c r="DF38" s="607" t="str">
        <f t="shared" si="56"/>
        <v/>
      </c>
      <c r="DG38" s="362"/>
      <c r="DH38" s="607" t="str">
        <f t="shared" si="57"/>
        <v/>
      </c>
      <c r="DI38" s="362"/>
      <c r="DJ38" s="607" t="str">
        <f t="shared" si="58"/>
        <v/>
      </c>
      <c r="DK38" s="362"/>
      <c r="DL38" s="607" t="str">
        <f t="shared" si="59"/>
        <v/>
      </c>
      <c r="DM38" s="607" t="str">
        <f t="shared" si="60"/>
        <v/>
      </c>
      <c r="DN38" s="607" t="str">
        <f t="shared" si="61"/>
        <v/>
      </c>
      <c r="DO38" s="607" t="str">
        <f t="shared" si="62"/>
        <v/>
      </c>
      <c r="DP38" s="442"/>
      <c r="DQ38" s="418"/>
      <c r="DR38" s="610">
        <f t="shared" si="63"/>
        <v>31</v>
      </c>
      <c r="DS38" s="624" t="str">
        <f t="shared" si="64"/>
        <v>S. Mounika</v>
      </c>
      <c r="DT38" s="607" t="str">
        <f t="shared" si="65"/>
        <v/>
      </c>
      <c r="DU38" s="607" t="str">
        <f t="shared" si="66"/>
        <v/>
      </c>
      <c r="DV38" s="607" t="str">
        <f t="shared" si="67"/>
        <v/>
      </c>
      <c r="DW38" s="607" t="str">
        <f t="shared" si="68"/>
        <v/>
      </c>
      <c r="DX38" s="607" t="str">
        <f t="shared" si="69"/>
        <v/>
      </c>
      <c r="DY38" s="607" t="str">
        <f t="shared" si="70"/>
        <v/>
      </c>
    </row>
    <row r="39" spans="1:129" ht="20.100000000000001" customHeight="1">
      <c r="A39" s="608">
        <f>'Student Profile'!A36</f>
        <v>32</v>
      </c>
      <c r="B39" s="608">
        <f>'Student Profile'!B36</f>
        <v>0</v>
      </c>
      <c r="C39" s="609" t="str">
        <f>IF('Student Profile'!C36="","",'Student Profile'!C36)</f>
        <v>S. Mounika</v>
      </c>
      <c r="D39" s="307"/>
      <c r="E39" s="607" t="str">
        <f t="shared" si="13"/>
        <v/>
      </c>
      <c r="F39" s="307"/>
      <c r="G39" s="607" t="str">
        <f t="shared" si="14"/>
        <v/>
      </c>
      <c r="H39" s="307"/>
      <c r="I39" s="607" t="str">
        <f t="shared" si="15"/>
        <v/>
      </c>
      <c r="J39" s="307"/>
      <c r="K39" s="607" t="str">
        <f t="shared" si="16"/>
        <v/>
      </c>
      <c r="L39" s="307"/>
      <c r="M39" s="607" t="str">
        <f t="shared" si="17"/>
        <v/>
      </c>
      <c r="N39" s="307"/>
      <c r="O39" s="607" t="str">
        <f t="shared" si="18"/>
        <v/>
      </c>
      <c r="P39" s="607" t="str">
        <f t="shared" si="19"/>
        <v/>
      </c>
      <c r="Q39" s="607" t="str">
        <f t="shared" si="20"/>
        <v/>
      </c>
      <c r="R39" s="607" t="str">
        <f t="shared" si="21"/>
        <v/>
      </c>
      <c r="S39" s="416"/>
      <c r="T39" s="608">
        <f>'Student Profile'!A36</f>
        <v>32</v>
      </c>
      <c r="U39" s="609" t="str">
        <f>IF('Student Profile'!C36="","",'Student Profile'!C36)</f>
        <v>S. Mounika</v>
      </c>
      <c r="V39" s="307"/>
      <c r="W39" s="307"/>
      <c r="X39" s="307"/>
      <c r="Y39" s="307"/>
      <c r="Z39" s="307"/>
      <c r="AA39" s="307"/>
      <c r="AB39" s="307"/>
      <c r="AC39" s="307"/>
      <c r="AD39" s="307"/>
      <c r="AE39" s="307"/>
      <c r="AF39" s="307"/>
      <c r="AG39" s="307"/>
      <c r="AH39" s="307"/>
      <c r="AI39" s="307"/>
      <c r="AJ39" s="307"/>
      <c r="AK39" s="307"/>
      <c r="AL39" s="610" t="str">
        <f t="shared" si="22"/>
        <v/>
      </c>
      <c r="AM39" s="607" t="str">
        <f t="shared" si="23"/>
        <v/>
      </c>
      <c r="AN39" s="607" t="str">
        <f t="shared" si="24"/>
        <v/>
      </c>
      <c r="AO39" s="419"/>
      <c r="AP39" s="439">
        <f>'Student Profile'!A36</f>
        <v>32</v>
      </c>
      <c r="AQ39" s="436">
        <f t="shared" si="25"/>
        <v>32</v>
      </c>
      <c r="AR39" s="437" t="str">
        <f t="shared" si="26"/>
        <v>S. Mounika</v>
      </c>
      <c r="AS39" s="362"/>
      <c r="AT39" s="607" t="str">
        <f t="shared" si="27"/>
        <v/>
      </c>
      <c r="AU39" s="362"/>
      <c r="AV39" s="607" t="str">
        <f t="shared" si="28"/>
        <v/>
      </c>
      <c r="AW39" s="362"/>
      <c r="AX39" s="607" t="str">
        <f t="shared" si="29"/>
        <v/>
      </c>
      <c r="AY39" s="362"/>
      <c r="AZ39" s="607" t="str">
        <f t="shared" si="30"/>
        <v/>
      </c>
      <c r="BA39" s="362"/>
      <c r="BB39" s="607" t="str">
        <f t="shared" si="31"/>
        <v/>
      </c>
      <c r="BC39" s="362"/>
      <c r="BD39" s="607" t="str">
        <f t="shared" si="32"/>
        <v/>
      </c>
      <c r="BE39" s="607" t="str">
        <f t="shared" si="33"/>
        <v/>
      </c>
      <c r="BF39" s="607" t="str">
        <f t="shared" si="34"/>
        <v/>
      </c>
      <c r="BG39" s="607" t="str">
        <f t="shared" si="35"/>
        <v/>
      </c>
      <c r="BH39" s="414"/>
      <c r="BI39" s="621">
        <f t="shared" si="36"/>
        <v>32</v>
      </c>
      <c r="BJ39" s="622" t="str">
        <f t="shared" si="37"/>
        <v>S. Mounika</v>
      </c>
      <c r="BK39" s="362"/>
      <c r="BL39" s="607" t="str">
        <f t="shared" si="38"/>
        <v/>
      </c>
      <c r="BM39" s="362"/>
      <c r="BN39" s="607" t="str">
        <f t="shared" si="39"/>
        <v/>
      </c>
      <c r="BO39" s="362"/>
      <c r="BP39" s="607" t="str">
        <f t="shared" si="40"/>
        <v/>
      </c>
      <c r="BQ39" s="362"/>
      <c r="BR39" s="607" t="str">
        <f t="shared" si="41"/>
        <v/>
      </c>
      <c r="BS39" s="362"/>
      <c r="BT39" s="607" t="str">
        <f t="shared" si="42"/>
        <v/>
      </c>
      <c r="BU39" s="362"/>
      <c r="BV39" s="607" t="str">
        <f t="shared" si="43"/>
        <v/>
      </c>
      <c r="BW39" s="607" t="str">
        <f t="shared" si="44"/>
        <v/>
      </c>
      <c r="BX39" s="607" t="str">
        <f t="shared" si="45"/>
        <v/>
      </c>
      <c r="BY39" s="607" t="str">
        <f t="shared" si="46"/>
        <v/>
      </c>
      <c r="BZ39" s="444"/>
      <c r="CA39" s="418"/>
      <c r="CB39" s="623">
        <f t="shared" si="47"/>
        <v>32</v>
      </c>
      <c r="CC39" s="622" t="str">
        <f t="shared" si="48"/>
        <v>S. Mounika</v>
      </c>
      <c r="CD39" s="362"/>
      <c r="CE39" s="362"/>
      <c r="CF39" s="362"/>
      <c r="CG39" s="362"/>
      <c r="CH39" s="362"/>
      <c r="CI39" s="362"/>
      <c r="CJ39" s="362"/>
      <c r="CK39" s="362"/>
      <c r="CL39" s="362"/>
      <c r="CM39" s="362"/>
      <c r="CN39" s="362"/>
      <c r="CO39" s="362"/>
      <c r="CP39" s="362"/>
      <c r="CQ39" s="362"/>
      <c r="CR39" s="362"/>
      <c r="CS39" s="362"/>
      <c r="CT39" s="610" t="str">
        <f t="shared" si="49"/>
        <v/>
      </c>
      <c r="CU39" s="607" t="str">
        <f t="shared" si="50"/>
        <v/>
      </c>
      <c r="CV39" s="607" t="str">
        <f t="shared" si="51"/>
        <v/>
      </c>
      <c r="CW39" s="423"/>
      <c r="CX39" s="416"/>
      <c r="CY39" s="621">
        <f t="shared" si="52"/>
        <v>32</v>
      </c>
      <c r="CZ39" s="622" t="str">
        <f t="shared" si="53"/>
        <v>S. Mounika</v>
      </c>
      <c r="DA39" s="362"/>
      <c r="DB39" s="607" t="str">
        <f t="shared" si="54"/>
        <v/>
      </c>
      <c r="DC39" s="362"/>
      <c r="DD39" s="607" t="str">
        <f t="shared" si="55"/>
        <v/>
      </c>
      <c r="DE39" s="362"/>
      <c r="DF39" s="607" t="str">
        <f t="shared" si="56"/>
        <v/>
      </c>
      <c r="DG39" s="362"/>
      <c r="DH39" s="607" t="str">
        <f t="shared" si="57"/>
        <v/>
      </c>
      <c r="DI39" s="362"/>
      <c r="DJ39" s="607" t="str">
        <f t="shared" si="58"/>
        <v/>
      </c>
      <c r="DK39" s="362"/>
      <c r="DL39" s="607" t="str">
        <f t="shared" si="59"/>
        <v/>
      </c>
      <c r="DM39" s="607" t="str">
        <f t="shared" si="60"/>
        <v/>
      </c>
      <c r="DN39" s="607" t="str">
        <f t="shared" si="61"/>
        <v/>
      </c>
      <c r="DO39" s="607" t="str">
        <f t="shared" si="62"/>
        <v/>
      </c>
      <c r="DP39" s="442"/>
      <c r="DQ39" s="418"/>
      <c r="DR39" s="610">
        <f t="shared" si="63"/>
        <v>32</v>
      </c>
      <c r="DS39" s="624" t="str">
        <f t="shared" si="64"/>
        <v>S. Mounika</v>
      </c>
      <c r="DT39" s="607" t="str">
        <f t="shared" si="65"/>
        <v/>
      </c>
      <c r="DU39" s="607" t="str">
        <f t="shared" si="66"/>
        <v/>
      </c>
      <c r="DV39" s="607" t="str">
        <f t="shared" si="67"/>
        <v/>
      </c>
      <c r="DW39" s="607" t="str">
        <f t="shared" si="68"/>
        <v/>
      </c>
      <c r="DX39" s="607" t="str">
        <f t="shared" si="69"/>
        <v/>
      </c>
      <c r="DY39" s="607" t="str">
        <f t="shared" si="70"/>
        <v/>
      </c>
    </row>
    <row r="40" spans="1:129" ht="20.100000000000001" customHeight="1">
      <c r="A40" s="608">
        <f>'Student Profile'!A37</f>
        <v>33</v>
      </c>
      <c r="B40" s="608">
        <f>'Student Profile'!B37</f>
        <v>0</v>
      </c>
      <c r="C40" s="609" t="str">
        <f>IF('Student Profile'!C37="","",'Student Profile'!C37)</f>
        <v>S. Mounika</v>
      </c>
      <c r="D40" s="307"/>
      <c r="E40" s="607" t="str">
        <f t="shared" si="13"/>
        <v/>
      </c>
      <c r="F40" s="307"/>
      <c r="G40" s="607" t="str">
        <f t="shared" si="14"/>
        <v/>
      </c>
      <c r="H40" s="307"/>
      <c r="I40" s="607" t="str">
        <f t="shared" si="15"/>
        <v/>
      </c>
      <c r="J40" s="307"/>
      <c r="K40" s="607" t="str">
        <f t="shared" si="16"/>
        <v/>
      </c>
      <c r="L40" s="307"/>
      <c r="M40" s="607" t="str">
        <f t="shared" si="17"/>
        <v/>
      </c>
      <c r="N40" s="307"/>
      <c r="O40" s="607" t="str">
        <f t="shared" si="18"/>
        <v/>
      </c>
      <c r="P40" s="607" t="str">
        <f t="shared" si="19"/>
        <v/>
      </c>
      <c r="Q40" s="607" t="str">
        <f t="shared" si="20"/>
        <v/>
      </c>
      <c r="R40" s="607" t="str">
        <f t="shared" si="21"/>
        <v/>
      </c>
      <c r="S40" s="416"/>
      <c r="T40" s="608">
        <f>'Student Profile'!A37</f>
        <v>33</v>
      </c>
      <c r="U40" s="609" t="str">
        <f>IF('Student Profile'!C37="","",'Student Profile'!C37)</f>
        <v>S. Mounika</v>
      </c>
      <c r="V40" s="307"/>
      <c r="W40" s="307"/>
      <c r="X40" s="307"/>
      <c r="Y40" s="307"/>
      <c r="Z40" s="307"/>
      <c r="AA40" s="307"/>
      <c r="AB40" s="307"/>
      <c r="AC40" s="307"/>
      <c r="AD40" s="307"/>
      <c r="AE40" s="307"/>
      <c r="AF40" s="307"/>
      <c r="AG40" s="307"/>
      <c r="AH40" s="307"/>
      <c r="AI40" s="307"/>
      <c r="AJ40" s="307"/>
      <c r="AK40" s="307"/>
      <c r="AL40" s="610" t="str">
        <f t="shared" si="22"/>
        <v/>
      </c>
      <c r="AM40" s="607" t="str">
        <f t="shared" si="23"/>
        <v/>
      </c>
      <c r="AN40" s="607" t="str">
        <f t="shared" si="24"/>
        <v/>
      </c>
      <c r="AO40" s="419"/>
      <c r="AP40" s="439">
        <f>'Student Profile'!A37</f>
        <v>33</v>
      </c>
      <c r="AQ40" s="436">
        <f t="shared" si="25"/>
        <v>33</v>
      </c>
      <c r="AR40" s="437" t="str">
        <f t="shared" si="26"/>
        <v>S. Mounika</v>
      </c>
      <c r="AS40" s="362"/>
      <c r="AT40" s="607" t="str">
        <f t="shared" si="27"/>
        <v/>
      </c>
      <c r="AU40" s="362"/>
      <c r="AV40" s="607" t="str">
        <f t="shared" si="28"/>
        <v/>
      </c>
      <c r="AW40" s="362"/>
      <c r="AX40" s="607" t="str">
        <f t="shared" si="29"/>
        <v/>
      </c>
      <c r="AY40" s="362"/>
      <c r="AZ40" s="607" t="str">
        <f t="shared" si="30"/>
        <v/>
      </c>
      <c r="BA40" s="362"/>
      <c r="BB40" s="607" t="str">
        <f t="shared" si="31"/>
        <v/>
      </c>
      <c r="BC40" s="362"/>
      <c r="BD40" s="607" t="str">
        <f t="shared" si="32"/>
        <v/>
      </c>
      <c r="BE40" s="607" t="str">
        <f t="shared" si="33"/>
        <v/>
      </c>
      <c r="BF40" s="607" t="str">
        <f t="shared" si="34"/>
        <v/>
      </c>
      <c r="BG40" s="607" t="str">
        <f t="shared" si="35"/>
        <v/>
      </c>
      <c r="BH40" s="414"/>
      <c r="BI40" s="621">
        <f t="shared" si="36"/>
        <v>33</v>
      </c>
      <c r="BJ40" s="622" t="str">
        <f t="shared" si="37"/>
        <v>S. Mounika</v>
      </c>
      <c r="BK40" s="362"/>
      <c r="BL40" s="607" t="str">
        <f t="shared" si="38"/>
        <v/>
      </c>
      <c r="BM40" s="362"/>
      <c r="BN40" s="607" t="str">
        <f t="shared" si="39"/>
        <v/>
      </c>
      <c r="BO40" s="362"/>
      <c r="BP40" s="607" t="str">
        <f t="shared" si="40"/>
        <v/>
      </c>
      <c r="BQ40" s="362"/>
      <c r="BR40" s="607" t="str">
        <f t="shared" si="41"/>
        <v/>
      </c>
      <c r="BS40" s="362"/>
      <c r="BT40" s="607" t="str">
        <f t="shared" si="42"/>
        <v/>
      </c>
      <c r="BU40" s="362"/>
      <c r="BV40" s="607" t="str">
        <f t="shared" si="43"/>
        <v/>
      </c>
      <c r="BW40" s="607" t="str">
        <f t="shared" si="44"/>
        <v/>
      </c>
      <c r="BX40" s="607" t="str">
        <f t="shared" si="45"/>
        <v/>
      </c>
      <c r="BY40" s="607" t="str">
        <f t="shared" si="46"/>
        <v/>
      </c>
      <c r="BZ40" s="444"/>
      <c r="CA40" s="418"/>
      <c r="CB40" s="623">
        <f t="shared" si="47"/>
        <v>33</v>
      </c>
      <c r="CC40" s="622" t="str">
        <f t="shared" si="48"/>
        <v>S. Mounika</v>
      </c>
      <c r="CD40" s="362"/>
      <c r="CE40" s="362"/>
      <c r="CF40" s="362"/>
      <c r="CG40" s="362"/>
      <c r="CH40" s="362"/>
      <c r="CI40" s="362"/>
      <c r="CJ40" s="362"/>
      <c r="CK40" s="362"/>
      <c r="CL40" s="362"/>
      <c r="CM40" s="362"/>
      <c r="CN40" s="362"/>
      <c r="CO40" s="362"/>
      <c r="CP40" s="362"/>
      <c r="CQ40" s="362"/>
      <c r="CR40" s="362"/>
      <c r="CS40" s="362"/>
      <c r="CT40" s="610" t="str">
        <f t="shared" si="49"/>
        <v/>
      </c>
      <c r="CU40" s="607" t="str">
        <f t="shared" si="50"/>
        <v/>
      </c>
      <c r="CV40" s="607" t="str">
        <f t="shared" si="51"/>
        <v/>
      </c>
      <c r="CW40" s="423"/>
      <c r="CX40" s="416"/>
      <c r="CY40" s="621">
        <f t="shared" si="52"/>
        <v>33</v>
      </c>
      <c r="CZ40" s="622" t="str">
        <f t="shared" si="53"/>
        <v>S. Mounika</v>
      </c>
      <c r="DA40" s="362"/>
      <c r="DB40" s="607" t="str">
        <f t="shared" si="54"/>
        <v/>
      </c>
      <c r="DC40" s="362"/>
      <c r="DD40" s="607" t="str">
        <f t="shared" si="55"/>
        <v/>
      </c>
      <c r="DE40" s="362"/>
      <c r="DF40" s="607" t="str">
        <f t="shared" si="56"/>
        <v/>
      </c>
      <c r="DG40" s="362"/>
      <c r="DH40" s="607" t="str">
        <f t="shared" si="57"/>
        <v/>
      </c>
      <c r="DI40" s="362"/>
      <c r="DJ40" s="607" t="str">
        <f t="shared" si="58"/>
        <v/>
      </c>
      <c r="DK40" s="362"/>
      <c r="DL40" s="607" t="str">
        <f t="shared" si="59"/>
        <v/>
      </c>
      <c r="DM40" s="607" t="str">
        <f t="shared" si="60"/>
        <v/>
      </c>
      <c r="DN40" s="607" t="str">
        <f t="shared" si="61"/>
        <v/>
      </c>
      <c r="DO40" s="607" t="str">
        <f t="shared" si="62"/>
        <v/>
      </c>
      <c r="DP40" s="442"/>
      <c r="DQ40" s="418"/>
      <c r="DR40" s="610">
        <f t="shared" si="63"/>
        <v>33</v>
      </c>
      <c r="DS40" s="624" t="str">
        <f t="shared" si="64"/>
        <v>S. Mounika</v>
      </c>
      <c r="DT40" s="607" t="str">
        <f t="shared" si="65"/>
        <v/>
      </c>
      <c r="DU40" s="607" t="str">
        <f t="shared" si="66"/>
        <v/>
      </c>
      <c r="DV40" s="607" t="str">
        <f t="shared" si="67"/>
        <v/>
      </c>
      <c r="DW40" s="607" t="str">
        <f t="shared" si="68"/>
        <v/>
      </c>
      <c r="DX40" s="607" t="str">
        <f t="shared" si="69"/>
        <v/>
      </c>
      <c r="DY40" s="607" t="str">
        <f t="shared" si="70"/>
        <v/>
      </c>
    </row>
    <row r="41" spans="1:129" ht="20.100000000000001" customHeight="1">
      <c r="A41" s="608">
        <f>'Student Profile'!A38</f>
        <v>34</v>
      </c>
      <c r="B41" s="608">
        <f>'Student Profile'!B38</f>
        <v>0</v>
      </c>
      <c r="C41" s="609" t="str">
        <f>IF('Student Profile'!C38="","",'Student Profile'!C38)</f>
        <v>S. Mounika</v>
      </c>
      <c r="D41" s="307"/>
      <c r="E41" s="607" t="str">
        <f t="shared" si="13"/>
        <v/>
      </c>
      <c r="F41" s="307"/>
      <c r="G41" s="607" t="str">
        <f t="shared" si="14"/>
        <v/>
      </c>
      <c r="H41" s="307"/>
      <c r="I41" s="607" t="str">
        <f t="shared" si="15"/>
        <v/>
      </c>
      <c r="J41" s="307"/>
      <c r="K41" s="607" t="str">
        <f t="shared" si="16"/>
        <v/>
      </c>
      <c r="L41" s="307"/>
      <c r="M41" s="607" t="str">
        <f t="shared" si="17"/>
        <v/>
      </c>
      <c r="N41" s="307"/>
      <c r="O41" s="607" t="str">
        <f t="shared" si="18"/>
        <v/>
      </c>
      <c r="P41" s="607" t="str">
        <f t="shared" si="19"/>
        <v/>
      </c>
      <c r="Q41" s="607" t="str">
        <f t="shared" si="20"/>
        <v/>
      </c>
      <c r="R41" s="607" t="str">
        <f t="shared" si="21"/>
        <v/>
      </c>
      <c r="S41" s="416"/>
      <c r="T41" s="608">
        <f>'Student Profile'!A38</f>
        <v>34</v>
      </c>
      <c r="U41" s="609" t="str">
        <f>IF('Student Profile'!C38="","",'Student Profile'!C38)</f>
        <v>S. Mounika</v>
      </c>
      <c r="V41" s="307"/>
      <c r="W41" s="307"/>
      <c r="X41" s="307"/>
      <c r="Y41" s="307"/>
      <c r="Z41" s="307"/>
      <c r="AA41" s="307"/>
      <c r="AB41" s="307"/>
      <c r="AC41" s="307"/>
      <c r="AD41" s="307"/>
      <c r="AE41" s="307"/>
      <c r="AF41" s="307"/>
      <c r="AG41" s="307"/>
      <c r="AH41" s="307"/>
      <c r="AI41" s="307"/>
      <c r="AJ41" s="307"/>
      <c r="AK41" s="307"/>
      <c r="AL41" s="610" t="str">
        <f t="shared" si="22"/>
        <v/>
      </c>
      <c r="AM41" s="607" t="str">
        <f t="shared" si="23"/>
        <v/>
      </c>
      <c r="AN41" s="607" t="str">
        <f t="shared" si="24"/>
        <v/>
      </c>
      <c r="AO41" s="419"/>
      <c r="AP41" s="439">
        <f>'Student Profile'!A38</f>
        <v>34</v>
      </c>
      <c r="AQ41" s="436">
        <f t="shared" si="25"/>
        <v>34</v>
      </c>
      <c r="AR41" s="437" t="str">
        <f t="shared" si="26"/>
        <v>S. Mounika</v>
      </c>
      <c r="AS41" s="362"/>
      <c r="AT41" s="607" t="str">
        <f t="shared" si="27"/>
        <v/>
      </c>
      <c r="AU41" s="362"/>
      <c r="AV41" s="607" t="str">
        <f t="shared" si="28"/>
        <v/>
      </c>
      <c r="AW41" s="362"/>
      <c r="AX41" s="607" t="str">
        <f t="shared" si="29"/>
        <v/>
      </c>
      <c r="AY41" s="362"/>
      <c r="AZ41" s="607" t="str">
        <f t="shared" si="30"/>
        <v/>
      </c>
      <c r="BA41" s="362"/>
      <c r="BB41" s="607" t="str">
        <f t="shared" si="31"/>
        <v/>
      </c>
      <c r="BC41" s="362"/>
      <c r="BD41" s="607" t="str">
        <f t="shared" si="32"/>
        <v/>
      </c>
      <c r="BE41" s="607" t="str">
        <f t="shared" si="33"/>
        <v/>
      </c>
      <c r="BF41" s="607" t="str">
        <f t="shared" si="34"/>
        <v/>
      </c>
      <c r="BG41" s="607" t="str">
        <f t="shared" si="35"/>
        <v/>
      </c>
      <c r="BH41" s="414"/>
      <c r="BI41" s="621">
        <f t="shared" si="36"/>
        <v>34</v>
      </c>
      <c r="BJ41" s="622" t="str">
        <f t="shared" si="37"/>
        <v>S. Mounika</v>
      </c>
      <c r="BK41" s="362"/>
      <c r="BL41" s="607" t="str">
        <f t="shared" si="38"/>
        <v/>
      </c>
      <c r="BM41" s="362"/>
      <c r="BN41" s="607" t="str">
        <f t="shared" si="39"/>
        <v/>
      </c>
      <c r="BO41" s="362"/>
      <c r="BP41" s="607" t="str">
        <f t="shared" si="40"/>
        <v/>
      </c>
      <c r="BQ41" s="362"/>
      <c r="BR41" s="607" t="str">
        <f t="shared" si="41"/>
        <v/>
      </c>
      <c r="BS41" s="362"/>
      <c r="BT41" s="607" t="str">
        <f t="shared" si="42"/>
        <v/>
      </c>
      <c r="BU41" s="362"/>
      <c r="BV41" s="607" t="str">
        <f t="shared" si="43"/>
        <v/>
      </c>
      <c r="BW41" s="607" t="str">
        <f t="shared" si="44"/>
        <v/>
      </c>
      <c r="BX41" s="607" t="str">
        <f t="shared" si="45"/>
        <v/>
      </c>
      <c r="BY41" s="607" t="str">
        <f t="shared" si="46"/>
        <v/>
      </c>
      <c r="BZ41" s="444"/>
      <c r="CA41" s="418"/>
      <c r="CB41" s="623">
        <f t="shared" si="47"/>
        <v>34</v>
      </c>
      <c r="CC41" s="622" t="str">
        <f t="shared" si="48"/>
        <v>S. Mounika</v>
      </c>
      <c r="CD41" s="362"/>
      <c r="CE41" s="362"/>
      <c r="CF41" s="362"/>
      <c r="CG41" s="362"/>
      <c r="CH41" s="362"/>
      <c r="CI41" s="362"/>
      <c r="CJ41" s="362"/>
      <c r="CK41" s="362"/>
      <c r="CL41" s="362"/>
      <c r="CM41" s="362"/>
      <c r="CN41" s="362"/>
      <c r="CO41" s="362"/>
      <c r="CP41" s="362"/>
      <c r="CQ41" s="362"/>
      <c r="CR41" s="362"/>
      <c r="CS41" s="362"/>
      <c r="CT41" s="610" t="str">
        <f t="shared" si="49"/>
        <v/>
      </c>
      <c r="CU41" s="607" t="str">
        <f t="shared" si="50"/>
        <v/>
      </c>
      <c r="CV41" s="607" t="str">
        <f t="shared" si="51"/>
        <v/>
      </c>
      <c r="CW41" s="423"/>
      <c r="CX41" s="416"/>
      <c r="CY41" s="621">
        <f t="shared" si="52"/>
        <v>34</v>
      </c>
      <c r="CZ41" s="622" t="str">
        <f t="shared" si="53"/>
        <v>S. Mounika</v>
      </c>
      <c r="DA41" s="362"/>
      <c r="DB41" s="607" t="str">
        <f t="shared" si="54"/>
        <v/>
      </c>
      <c r="DC41" s="362"/>
      <c r="DD41" s="607" t="str">
        <f t="shared" si="55"/>
        <v/>
      </c>
      <c r="DE41" s="362"/>
      <c r="DF41" s="607" t="str">
        <f t="shared" si="56"/>
        <v/>
      </c>
      <c r="DG41" s="362"/>
      <c r="DH41" s="607" t="str">
        <f t="shared" si="57"/>
        <v/>
      </c>
      <c r="DI41" s="362"/>
      <c r="DJ41" s="607" t="str">
        <f t="shared" si="58"/>
        <v/>
      </c>
      <c r="DK41" s="362"/>
      <c r="DL41" s="607" t="str">
        <f t="shared" si="59"/>
        <v/>
      </c>
      <c r="DM41" s="607" t="str">
        <f t="shared" si="60"/>
        <v/>
      </c>
      <c r="DN41" s="607" t="str">
        <f t="shared" si="61"/>
        <v/>
      </c>
      <c r="DO41" s="607" t="str">
        <f t="shared" si="62"/>
        <v/>
      </c>
      <c r="DP41" s="442"/>
      <c r="DQ41" s="418"/>
      <c r="DR41" s="610">
        <f t="shared" si="63"/>
        <v>34</v>
      </c>
      <c r="DS41" s="624" t="str">
        <f t="shared" si="64"/>
        <v>S. Mounika</v>
      </c>
      <c r="DT41" s="607" t="str">
        <f t="shared" si="65"/>
        <v/>
      </c>
      <c r="DU41" s="607" t="str">
        <f t="shared" si="66"/>
        <v/>
      </c>
      <c r="DV41" s="607" t="str">
        <f t="shared" si="67"/>
        <v/>
      </c>
      <c r="DW41" s="607" t="str">
        <f t="shared" si="68"/>
        <v/>
      </c>
      <c r="DX41" s="607" t="str">
        <f t="shared" si="69"/>
        <v/>
      </c>
      <c r="DY41" s="607" t="str">
        <f t="shared" si="70"/>
        <v/>
      </c>
    </row>
    <row r="42" spans="1:129" ht="20.100000000000001" customHeight="1">
      <c r="A42" s="608">
        <f>'Student Profile'!A39</f>
        <v>35</v>
      </c>
      <c r="B42" s="608">
        <f>'Student Profile'!B39</f>
        <v>0</v>
      </c>
      <c r="C42" s="609" t="str">
        <f>IF('Student Profile'!C39="","",'Student Profile'!C39)</f>
        <v>S. Mounika</v>
      </c>
      <c r="D42" s="307"/>
      <c r="E42" s="607" t="str">
        <f t="shared" si="13"/>
        <v/>
      </c>
      <c r="F42" s="307"/>
      <c r="G42" s="607" t="str">
        <f t="shared" si="14"/>
        <v/>
      </c>
      <c r="H42" s="307"/>
      <c r="I42" s="607" t="str">
        <f t="shared" si="15"/>
        <v/>
      </c>
      <c r="J42" s="307"/>
      <c r="K42" s="607" t="str">
        <f t="shared" si="16"/>
        <v/>
      </c>
      <c r="L42" s="307"/>
      <c r="M42" s="607" t="str">
        <f t="shared" si="17"/>
        <v/>
      </c>
      <c r="N42" s="307"/>
      <c r="O42" s="607" t="str">
        <f t="shared" si="18"/>
        <v/>
      </c>
      <c r="P42" s="607" t="str">
        <f t="shared" si="19"/>
        <v/>
      </c>
      <c r="Q42" s="607" t="str">
        <f t="shared" si="20"/>
        <v/>
      </c>
      <c r="R42" s="607" t="str">
        <f t="shared" si="21"/>
        <v/>
      </c>
      <c r="S42" s="416"/>
      <c r="T42" s="608">
        <f>'Student Profile'!A39</f>
        <v>35</v>
      </c>
      <c r="U42" s="609" t="str">
        <f>IF('Student Profile'!C39="","",'Student Profile'!C39)</f>
        <v>S. Mounika</v>
      </c>
      <c r="V42" s="307"/>
      <c r="W42" s="307"/>
      <c r="X42" s="307"/>
      <c r="Y42" s="307"/>
      <c r="Z42" s="307"/>
      <c r="AA42" s="307"/>
      <c r="AB42" s="307"/>
      <c r="AC42" s="307"/>
      <c r="AD42" s="307"/>
      <c r="AE42" s="307"/>
      <c r="AF42" s="307"/>
      <c r="AG42" s="307"/>
      <c r="AH42" s="307"/>
      <c r="AI42" s="307"/>
      <c r="AJ42" s="307"/>
      <c r="AK42" s="307"/>
      <c r="AL42" s="610" t="str">
        <f t="shared" si="22"/>
        <v/>
      </c>
      <c r="AM42" s="607" t="str">
        <f t="shared" si="23"/>
        <v/>
      </c>
      <c r="AN42" s="607" t="str">
        <f t="shared" si="24"/>
        <v/>
      </c>
      <c r="AO42" s="419"/>
      <c r="AP42" s="439">
        <f>'Student Profile'!A39</f>
        <v>35</v>
      </c>
      <c r="AQ42" s="436">
        <f t="shared" si="25"/>
        <v>35</v>
      </c>
      <c r="AR42" s="437" t="str">
        <f t="shared" si="26"/>
        <v>S. Mounika</v>
      </c>
      <c r="AS42" s="362"/>
      <c r="AT42" s="607" t="str">
        <f t="shared" si="27"/>
        <v/>
      </c>
      <c r="AU42" s="362"/>
      <c r="AV42" s="607" t="str">
        <f t="shared" si="28"/>
        <v/>
      </c>
      <c r="AW42" s="362"/>
      <c r="AX42" s="607" t="str">
        <f t="shared" si="29"/>
        <v/>
      </c>
      <c r="AY42" s="362"/>
      <c r="AZ42" s="607" t="str">
        <f t="shared" si="30"/>
        <v/>
      </c>
      <c r="BA42" s="362"/>
      <c r="BB42" s="607" t="str">
        <f t="shared" si="31"/>
        <v/>
      </c>
      <c r="BC42" s="362"/>
      <c r="BD42" s="607" t="str">
        <f t="shared" si="32"/>
        <v/>
      </c>
      <c r="BE42" s="607" t="str">
        <f t="shared" si="33"/>
        <v/>
      </c>
      <c r="BF42" s="607" t="str">
        <f t="shared" si="34"/>
        <v/>
      </c>
      <c r="BG42" s="607" t="str">
        <f t="shared" si="35"/>
        <v/>
      </c>
      <c r="BH42" s="414"/>
      <c r="BI42" s="621">
        <f t="shared" si="36"/>
        <v>35</v>
      </c>
      <c r="BJ42" s="622" t="str">
        <f t="shared" si="37"/>
        <v>S. Mounika</v>
      </c>
      <c r="BK42" s="362"/>
      <c r="BL42" s="607" t="str">
        <f t="shared" si="38"/>
        <v/>
      </c>
      <c r="BM42" s="362"/>
      <c r="BN42" s="607" t="str">
        <f t="shared" si="39"/>
        <v/>
      </c>
      <c r="BO42" s="362"/>
      <c r="BP42" s="607" t="str">
        <f t="shared" si="40"/>
        <v/>
      </c>
      <c r="BQ42" s="362"/>
      <c r="BR42" s="607" t="str">
        <f t="shared" si="41"/>
        <v/>
      </c>
      <c r="BS42" s="362"/>
      <c r="BT42" s="607" t="str">
        <f t="shared" si="42"/>
        <v/>
      </c>
      <c r="BU42" s="362"/>
      <c r="BV42" s="607" t="str">
        <f t="shared" si="43"/>
        <v/>
      </c>
      <c r="BW42" s="607" t="str">
        <f t="shared" si="44"/>
        <v/>
      </c>
      <c r="BX42" s="607" t="str">
        <f t="shared" si="45"/>
        <v/>
      </c>
      <c r="BY42" s="607" t="str">
        <f t="shared" si="46"/>
        <v/>
      </c>
      <c r="BZ42" s="444"/>
      <c r="CA42" s="418"/>
      <c r="CB42" s="623">
        <f t="shared" si="47"/>
        <v>35</v>
      </c>
      <c r="CC42" s="622" t="str">
        <f t="shared" si="48"/>
        <v>S. Mounika</v>
      </c>
      <c r="CD42" s="362"/>
      <c r="CE42" s="362"/>
      <c r="CF42" s="362"/>
      <c r="CG42" s="362"/>
      <c r="CH42" s="362"/>
      <c r="CI42" s="362"/>
      <c r="CJ42" s="362"/>
      <c r="CK42" s="362"/>
      <c r="CL42" s="362"/>
      <c r="CM42" s="362"/>
      <c r="CN42" s="362"/>
      <c r="CO42" s="362"/>
      <c r="CP42" s="362"/>
      <c r="CQ42" s="362"/>
      <c r="CR42" s="362"/>
      <c r="CS42" s="362"/>
      <c r="CT42" s="610" t="str">
        <f t="shared" si="49"/>
        <v/>
      </c>
      <c r="CU42" s="607" t="str">
        <f t="shared" si="50"/>
        <v/>
      </c>
      <c r="CV42" s="607" t="str">
        <f t="shared" si="51"/>
        <v/>
      </c>
      <c r="CW42" s="423"/>
      <c r="CX42" s="416"/>
      <c r="CY42" s="621">
        <f t="shared" si="52"/>
        <v>35</v>
      </c>
      <c r="CZ42" s="622" t="str">
        <f t="shared" si="53"/>
        <v>S. Mounika</v>
      </c>
      <c r="DA42" s="362"/>
      <c r="DB42" s="607" t="str">
        <f t="shared" si="54"/>
        <v/>
      </c>
      <c r="DC42" s="362"/>
      <c r="DD42" s="607" t="str">
        <f t="shared" si="55"/>
        <v/>
      </c>
      <c r="DE42" s="362"/>
      <c r="DF42" s="607" t="str">
        <f t="shared" si="56"/>
        <v/>
      </c>
      <c r="DG42" s="362"/>
      <c r="DH42" s="607" t="str">
        <f t="shared" si="57"/>
        <v/>
      </c>
      <c r="DI42" s="362"/>
      <c r="DJ42" s="607" t="str">
        <f t="shared" si="58"/>
        <v/>
      </c>
      <c r="DK42" s="362"/>
      <c r="DL42" s="607" t="str">
        <f t="shared" si="59"/>
        <v/>
      </c>
      <c r="DM42" s="607" t="str">
        <f t="shared" si="60"/>
        <v/>
      </c>
      <c r="DN42" s="607" t="str">
        <f t="shared" si="61"/>
        <v/>
      </c>
      <c r="DO42" s="607" t="str">
        <f t="shared" si="62"/>
        <v/>
      </c>
      <c r="DP42" s="442"/>
      <c r="DQ42" s="418"/>
      <c r="DR42" s="610">
        <f t="shared" si="63"/>
        <v>35</v>
      </c>
      <c r="DS42" s="624" t="str">
        <f t="shared" si="64"/>
        <v>S. Mounika</v>
      </c>
      <c r="DT42" s="607" t="str">
        <f t="shared" si="65"/>
        <v/>
      </c>
      <c r="DU42" s="607" t="str">
        <f t="shared" si="66"/>
        <v/>
      </c>
      <c r="DV42" s="607" t="str">
        <f t="shared" si="67"/>
        <v/>
      </c>
      <c r="DW42" s="607" t="str">
        <f t="shared" si="68"/>
        <v/>
      </c>
      <c r="DX42" s="607" t="str">
        <f t="shared" si="69"/>
        <v/>
      </c>
      <c r="DY42" s="607" t="str">
        <f t="shared" si="70"/>
        <v/>
      </c>
    </row>
    <row r="43" spans="1:129" ht="20.100000000000001" customHeight="1">
      <c r="A43" s="608">
        <f>'Student Profile'!A40</f>
        <v>36</v>
      </c>
      <c r="B43" s="608">
        <f>'Student Profile'!B40</f>
        <v>0</v>
      </c>
      <c r="C43" s="609" t="str">
        <f>IF('Student Profile'!C40="","",'Student Profile'!C40)</f>
        <v>S. Mounika</v>
      </c>
      <c r="D43" s="307"/>
      <c r="E43" s="607" t="str">
        <f t="shared" si="13"/>
        <v/>
      </c>
      <c r="F43" s="307"/>
      <c r="G43" s="607" t="str">
        <f t="shared" si="14"/>
        <v/>
      </c>
      <c r="H43" s="307"/>
      <c r="I43" s="607" t="str">
        <f t="shared" si="15"/>
        <v/>
      </c>
      <c r="J43" s="307"/>
      <c r="K43" s="607" t="str">
        <f t="shared" si="16"/>
        <v/>
      </c>
      <c r="L43" s="307"/>
      <c r="M43" s="607" t="str">
        <f t="shared" si="17"/>
        <v/>
      </c>
      <c r="N43" s="307"/>
      <c r="O43" s="607" t="str">
        <f t="shared" si="18"/>
        <v/>
      </c>
      <c r="P43" s="607" t="str">
        <f t="shared" si="19"/>
        <v/>
      </c>
      <c r="Q43" s="607" t="str">
        <f t="shared" si="20"/>
        <v/>
      </c>
      <c r="R43" s="607" t="str">
        <f t="shared" si="21"/>
        <v/>
      </c>
      <c r="S43" s="416"/>
      <c r="T43" s="608">
        <f>'Student Profile'!A40</f>
        <v>36</v>
      </c>
      <c r="U43" s="609" t="str">
        <f>IF('Student Profile'!C40="","",'Student Profile'!C40)</f>
        <v>S. Mounika</v>
      </c>
      <c r="V43" s="307"/>
      <c r="W43" s="307"/>
      <c r="X43" s="307"/>
      <c r="Y43" s="307"/>
      <c r="Z43" s="307"/>
      <c r="AA43" s="307"/>
      <c r="AB43" s="307"/>
      <c r="AC43" s="307"/>
      <c r="AD43" s="307"/>
      <c r="AE43" s="307"/>
      <c r="AF43" s="307"/>
      <c r="AG43" s="307"/>
      <c r="AH43" s="307"/>
      <c r="AI43" s="307"/>
      <c r="AJ43" s="307"/>
      <c r="AK43" s="307"/>
      <c r="AL43" s="610" t="str">
        <f t="shared" si="22"/>
        <v/>
      </c>
      <c r="AM43" s="607" t="str">
        <f t="shared" si="23"/>
        <v/>
      </c>
      <c r="AN43" s="607" t="str">
        <f t="shared" si="24"/>
        <v/>
      </c>
      <c r="AO43" s="419"/>
      <c r="AP43" s="439">
        <f>'Student Profile'!A40</f>
        <v>36</v>
      </c>
      <c r="AQ43" s="436">
        <f t="shared" si="25"/>
        <v>36</v>
      </c>
      <c r="AR43" s="437" t="str">
        <f t="shared" si="26"/>
        <v>S. Mounika</v>
      </c>
      <c r="AS43" s="362"/>
      <c r="AT43" s="607" t="str">
        <f t="shared" si="27"/>
        <v/>
      </c>
      <c r="AU43" s="362"/>
      <c r="AV43" s="607" t="str">
        <f t="shared" si="28"/>
        <v/>
      </c>
      <c r="AW43" s="362"/>
      <c r="AX43" s="607" t="str">
        <f t="shared" si="29"/>
        <v/>
      </c>
      <c r="AY43" s="362"/>
      <c r="AZ43" s="607" t="str">
        <f t="shared" si="30"/>
        <v/>
      </c>
      <c r="BA43" s="362"/>
      <c r="BB43" s="607" t="str">
        <f t="shared" si="31"/>
        <v/>
      </c>
      <c r="BC43" s="362"/>
      <c r="BD43" s="607" t="str">
        <f t="shared" si="32"/>
        <v/>
      </c>
      <c r="BE43" s="607" t="str">
        <f t="shared" si="33"/>
        <v/>
      </c>
      <c r="BF43" s="607" t="str">
        <f t="shared" si="34"/>
        <v/>
      </c>
      <c r="BG43" s="607" t="str">
        <f t="shared" si="35"/>
        <v/>
      </c>
      <c r="BH43" s="414"/>
      <c r="BI43" s="621">
        <f t="shared" si="36"/>
        <v>36</v>
      </c>
      <c r="BJ43" s="622" t="str">
        <f t="shared" si="37"/>
        <v>S. Mounika</v>
      </c>
      <c r="BK43" s="362"/>
      <c r="BL43" s="607" t="str">
        <f t="shared" si="38"/>
        <v/>
      </c>
      <c r="BM43" s="362"/>
      <c r="BN43" s="607" t="str">
        <f t="shared" si="39"/>
        <v/>
      </c>
      <c r="BO43" s="362"/>
      <c r="BP43" s="607" t="str">
        <f t="shared" si="40"/>
        <v/>
      </c>
      <c r="BQ43" s="362"/>
      <c r="BR43" s="607" t="str">
        <f t="shared" si="41"/>
        <v/>
      </c>
      <c r="BS43" s="362"/>
      <c r="BT43" s="607" t="str">
        <f t="shared" si="42"/>
        <v/>
      </c>
      <c r="BU43" s="362"/>
      <c r="BV43" s="607" t="str">
        <f t="shared" si="43"/>
        <v/>
      </c>
      <c r="BW43" s="607" t="str">
        <f t="shared" si="44"/>
        <v/>
      </c>
      <c r="BX43" s="607" t="str">
        <f t="shared" si="45"/>
        <v/>
      </c>
      <c r="BY43" s="607" t="str">
        <f t="shared" si="46"/>
        <v/>
      </c>
      <c r="BZ43" s="444"/>
      <c r="CA43" s="418"/>
      <c r="CB43" s="623">
        <f t="shared" si="47"/>
        <v>36</v>
      </c>
      <c r="CC43" s="622" t="str">
        <f t="shared" si="48"/>
        <v>S. Mounika</v>
      </c>
      <c r="CD43" s="362"/>
      <c r="CE43" s="362"/>
      <c r="CF43" s="362"/>
      <c r="CG43" s="362"/>
      <c r="CH43" s="362"/>
      <c r="CI43" s="362"/>
      <c r="CJ43" s="362"/>
      <c r="CK43" s="362"/>
      <c r="CL43" s="362"/>
      <c r="CM43" s="362"/>
      <c r="CN43" s="362"/>
      <c r="CO43" s="362"/>
      <c r="CP43" s="362"/>
      <c r="CQ43" s="362"/>
      <c r="CR43" s="362"/>
      <c r="CS43" s="362"/>
      <c r="CT43" s="610" t="str">
        <f t="shared" si="49"/>
        <v/>
      </c>
      <c r="CU43" s="607" t="str">
        <f t="shared" si="50"/>
        <v/>
      </c>
      <c r="CV43" s="607" t="str">
        <f t="shared" si="51"/>
        <v/>
      </c>
      <c r="CW43" s="423"/>
      <c r="CX43" s="416"/>
      <c r="CY43" s="621">
        <f t="shared" si="52"/>
        <v>36</v>
      </c>
      <c r="CZ43" s="622" t="str">
        <f t="shared" si="53"/>
        <v>S. Mounika</v>
      </c>
      <c r="DA43" s="362"/>
      <c r="DB43" s="607" t="str">
        <f t="shared" si="54"/>
        <v/>
      </c>
      <c r="DC43" s="362"/>
      <c r="DD43" s="607" t="str">
        <f t="shared" si="55"/>
        <v/>
      </c>
      <c r="DE43" s="362"/>
      <c r="DF43" s="607" t="str">
        <f t="shared" si="56"/>
        <v/>
      </c>
      <c r="DG43" s="362"/>
      <c r="DH43" s="607" t="str">
        <f t="shared" si="57"/>
        <v/>
      </c>
      <c r="DI43" s="362"/>
      <c r="DJ43" s="607" t="str">
        <f t="shared" si="58"/>
        <v/>
      </c>
      <c r="DK43" s="362"/>
      <c r="DL43" s="607" t="str">
        <f t="shared" si="59"/>
        <v/>
      </c>
      <c r="DM43" s="607" t="str">
        <f t="shared" si="60"/>
        <v/>
      </c>
      <c r="DN43" s="607" t="str">
        <f t="shared" si="61"/>
        <v/>
      </c>
      <c r="DO43" s="607" t="str">
        <f t="shared" si="62"/>
        <v/>
      </c>
      <c r="DP43" s="442"/>
      <c r="DQ43" s="418"/>
      <c r="DR43" s="610">
        <f t="shared" si="63"/>
        <v>36</v>
      </c>
      <c r="DS43" s="624" t="str">
        <f t="shared" si="64"/>
        <v>S. Mounika</v>
      </c>
      <c r="DT43" s="607" t="str">
        <f t="shared" si="65"/>
        <v/>
      </c>
      <c r="DU43" s="607" t="str">
        <f t="shared" si="66"/>
        <v/>
      </c>
      <c r="DV43" s="607" t="str">
        <f t="shared" si="67"/>
        <v/>
      </c>
      <c r="DW43" s="607" t="str">
        <f t="shared" si="68"/>
        <v/>
      </c>
      <c r="DX43" s="607" t="str">
        <f t="shared" si="69"/>
        <v/>
      </c>
      <c r="DY43" s="607" t="str">
        <f t="shared" si="70"/>
        <v/>
      </c>
    </row>
    <row r="44" spans="1:129" ht="20.100000000000001" customHeight="1">
      <c r="A44" s="608">
        <f>'Student Profile'!A41</f>
        <v>37</v>
      </c>
      <c r="B44" s="608">
        <f>'Student Profile'!B41</f>
        <v>0</v>
      </c>
      <c r="C44" s="609" t="str">
        <f>IF('Student Profile'!C41="","",'Student Profile'!C41)</f>
        <v>S. Mounika</v>
      </c>
      <c r="D44" s="307"/>
      <c r="E44" s="607" t="str">
        <f t="shared" si="13"/>
        <v/>
      </c>
      <c r="F44" s="307"/>
      <c r="G44" s="607" t="str">
        <f t="shared" si="14"/>
        <v/>
      </c>
      <c r="H44" s="307"/>
      <c r="I44" s="607" t="str">
        <f t="shared" si="15"/>
        <v/>
      </c>
      <c r="J44" s="307"/>
      <c r="K44" s="607" t="str">
        <f t="shared" si="16"/>
        <v/>
      </c>
      <c r="L44" s="307"/>
      <c r="M44" s="607" t="str">
        <f t="shared" si="17"/>
        <v/>
      </c>
      <c r="N44" s="307"/>
      <c r="O44" s="607" t="str">
        <f t="shared" si="18"/>
        <v/>
      </c>
      <c r="P44" s="607" t="str">
        <f t="shared" si="19"/>
        <v/>
      </c>
      <c r="Q44" s="607" t="str">
        <f t="shared" si="20"/>
        <v/>
      </c>
      <c r="R44" s="607" t="str">
        <f t="shared" si="21"/>
        <v/>
      </c>
      <c r="S44" s="416"/>
      <c r="T44" s="608">
        <f>'Student Profile'!A41</f>
        <v>37</v>
      </c>
      <c r="U44" s="609" t="str">
        <f>IF('Student Profile'!C41="","",'Student Profile'!C41)</f>
        <v>S. Mounika</v>
      </c>
      <c r="V44" s="307"/>
      <c r="W44" s="307"/>
      <c r="X44" s="307"/>
      <c r="Y44" s="307"/>
      <c r="Z44" s="307"/>
      <c r="AA44" s="307"/>
      <c r="AB44" s="307"/>
      <c r="AC44" s="307"/>
      <c r="AD44" s="307"/>
      <c r="AE44" s="307"/>
      <c r="AF44" s="307"/>
      <c r="AG44" s="307"/>
      <c r="AH44" s="307"/>
      <c r="AI44" s="307"/>
      <c r="AJ44" s="307"/>
      <c r="AK44" s="307"/>
      <c r="AL44" s="610" t="str">
        <f t="shared" si="22"/>
        <v/>
      </c>
      <c r="AM44" s="607" t="str">
        <f t="shared" si="23"/>
        <v/>
      </c>
      <c r="AN44" s="607" t="str">
        <f t="shared" si="24"/>
        <v/>
      </c>
      <c r="AO44" s="419"/>
      <c r="AP44" s="439">
        <f>'Student Profile'!A41</f>
        <v>37</v>
      </c>
      <c r="AQ44" s="436">
        <f t="shared" si="25"/>
        <v>37</v>
      </c>
      <c r="AR44" s="437" t="str">
        <f t="shared" si="26"/>
        <v>S. Mounika</v>
      </c>
      <c r="AS44" s="362"/>
      <c r="AT44" s="607" t="str">
        <f t="shared" si="27"/>
        <v/>
      </c>
      <c r="AU44" s="362"/>
      <c r="AV44" s="607" t="str">
        <f t="shared" si="28"/>
        <v/>
      </c>
      <c r="AW44" s="362"/>
      <c r="AX44" s="607" t="str">
        <f t="shared" si="29"/>
        <v/>
      </c>
      <c r="AY44" s="362"/>
      <c r="AZ44" s="607" t="str">
        <f t="shared" si="30"/>
        <v/>
      </c>
      <c r="BA44" s="362"/>
      <c r="BB44" s="607" t="str">
        <f t="shared" si="31"/>
        <v/>
      </c>
      <c r="BC44" s="362"/>
      <c r="BD44" s="607" t="str">
        <f t="shared" si="32"/>
        <v/>
      </c>
      <c r="BE44" s="607" t="str">
        <f t="shared" si="33"/>
        <v/>
      </c>
      <c r="BF44" s="607" t="str">
        <f t="shared" si="34"/>
        <v/>
      </c>
      <c r="BG44" s="607" t="str">
        <f t="shared" si="35"/>
        <v/>
      </c>
      <c r="BH44" s="414"/>
      <c r="BI44" s="621">
        <f t="shared" si="36"/>
        <v>37</v>
      </c>
      <c r="BJ44" s="622" t="str">
        <f t="shared" si="37"/>
        <v>S. Mounika</v>
      </c>
      <c r="BK44" s="362"/>
      <c r="BL44" s="607" t="str">
        <f t="shared" si="38"/>
        <v/>
      </c>
      <c r="BM44" s="362"/>
      <c r="BN44" s="607" t="str">
        <f t="shared" si="39"/>
        <v/>
      </c>
      <c r="BO44" s="362"/>
      <c r="BP44" s="607" t="str">
        <f t="shared" si="40"/>
        <v/>
      </c>
      <c r="BQ44" s="362"/>
      <c r="BR44" s="607" t="str">
        <f t="shared" si="41"/>
        <v/>
      </c>
      <c r="BS44" s="362"/>
      <c r="BT44" s="607" t="str">
        <f t="shared" si="42"/>
        <v/>
      </c>
      <c r="BU44" s="362"/>
      <c r="BV44" s="607" t="str">
        <f t="shared" si="43"/>
        <v/>
      </c>
      <c r="BW44" s="607" t="str">
        <f t="shared" si="44"/>
        <v/>
      </c>
      <c r="BX44" s="607" t="str">
        <f t="shared" si="45"/>
        <v/>
      </c>
      <c r="BY44" s="607" t="str">
        <f t="shared" si="46"/>
        <v/>
      </c>
      <c r="BZ44" s="444"/>
      <c r="CA44" s="418"/>
      <c r="CB44" s="623">
        <f t="shared" si="47"/>
        <v>37</v>
      </c>
      <c r="CC44" s="622" t="str">
        <f t="shared" si="48"/>
        <v>S. Mounika</v>
      </c>
      <c r="CD44" s="362"/>
      <c r="CE44" s="362"/>
      <c r="CF44" s="362"/>
      <c r="CG44" s="362"/>
      <c r="CH44" s="362"/>
      <c r="CI44" s="362"/>
      <c r="CJ44" s="362"/>
      <c r="CK44" s="362"/>
      <c r="CL44" s="362"/>
      <c r="CM44" s="362"/>
      <c r="CN44" s="362"/>
      <c r="CO44" s="362"/>
      <c r="CP44" s="362"/>
      <c r="CQ44" s="362"/>
      <c r="CR44" s="362"/>
      <c r="CS44" s="362"/>
      <c r="CT44" s="610" t="str">
        <f t="shared" si="49"/>
        <v/>
      </c>
      <c r="CU44" s="607" t="str">
        <f t="shared" si="50"/>
        <v/>
      </c>
      <c r="CV44" s="607" t="str">
        <f t="shared" si="51"/>
        <v/>
      </c>
      <c r="CW44" s="423"/>
      <c r="CX44" s="416"/>
      <c r="CY44" s="621">
        <f t="shared" si="52"/>
        <v>37</v>
      </c>
      <c r="CZ44" s="622" t="str">
        <f t="shared" si="53"/>
        <v>S. Mounika</v>
      </c>
      <c r="DA44" s="362"/>
      <c r="DB44" s="607" t="str">
        <f t="shared" si="54"/>
        <v/>
      </c>
      <c r="DC44" s="362"/>
      <c r="DD44" s="607" t="str">
        <f t="shared" si="55"/>
        <v/>
      </c>
      <c r="DE44" s="362"/>
      <c r="DF44" s="607" t="str">
        <f t="shared" si="56"/>
        <v/>
      </c>
      <c r="DG44" s="362"/>
      <c r="DH44" s="607" t="str">
        <f t="shared" si="57"/>
        <v/>
      </c>
      <c r="DI44" s="362"/>
      <c r="DJ44" s="607" t="str">
        <f t="shared" si="58"/>
        <v/>
      </c>
      <c r="DK44" s="362"/>
      <c r="DL44" s="607" t="str">
        <f t="shared" si="59"/>
        <v/>
      </c>
      <c r="DM44" s="607" t="str">
        <f t="shared" si="60"/>
        <v/>
      </c>
      <c r="DN44" s="607" t="str">
        <f t="shared" si="61"/>
        <v/>
      </c>
      <c r="DO44" s="607" t="str">
        <f t="shared" si="62"/>
        <v/>
      </c>
      <c r="DP44" s="442"/>
      <c r="DQ44" s="418"/>
      <c r="DR44" s="610">
        <f t="shared" si="63"/>
        <v>37</v>
      </c>
      <c r="DS44" s="624" t="str">
        <f t="shared" si="64"/>
        <v>S. Mounika</v>
      </c>
      <c r="DT44" s="607" t="str">
        <f t="shared" si="65"/>
        <v/>
      </c>
      <c r="DU44" s="607" t="str">
        <f t="shared" si="66"/>
        <v/>
      </c>
      <c r="DV44" s="607" t="str">
        <f t="shared" si="67"/>
        <v/>
      </c>
      <c r="DW44" s="607" t="str">
        <f t="shared" si="68"/>
        <v/>
      </c>
      <c r="DX44" s="607" t="str">
        <f t="shared" si="69"/>
        <v/>
      </c>
      <c r="DY44" s="607" t="str">
        <f t="shared" si="70"/>
        <v/>
      </c>
    </row>
    <row r="45" spans="1:129" ht="20.100000000000001" customHeight="1">
      <c r="A45" s="608">
        <f>'Student Profile'!A42</f>
        <v>38</v>
      </c>
      <c r="B45" s="608">
        <f>'Student Profile'!B42</f>
        <v>0</v>
      </c>
      <c r="C45" s="609" t="str">
        <f>IF('Student Profile'!C42="","",'Student Profile'!C42)</f>
        <v>S. Mounika</v>
      </c>
      <c r="D45" s="307"/>
      <c r="E45" s="607" t="str">
        <f t="shared" si="13"/>
        <v/>
      </c>
      <c r="F45" s="307"/>
      <c r="G45" s="607" t="str">
        <f t="shared" si="14"/>
        <v/>
      </c>
      <c r="H45" s="307"/>
      <c r="I45" s="607" t="str">
        <f t="shared" si="15"/>
        <v/>
      </c>
      <c r="J45" s="307"/>
      <c r="K45" s="607" t="str">
        <f t="shared" si="16"/>
        <v/>
      </c>
      <c r="L45" s="307"/>
      <c r="M45" s="607" t="str">
        <f t="shared" si="17"/>
        <v/>
      </c>
      <c r="N45" s="307"/>
      <c r="O45" s="607" t="str">
        <f t="shared" si="18"/>
        <v/>
      </c>
      <c r="P45" s="607" t="str">
        <f t="shared" si="19"/>
        <v/>
      </c>
      <c r="Q45" s="607" t="str">
        <f t="shared" si="20"/>
        <v/>
      </c>
      <c r="R45" s="607" t="str">
        <f t="shared" si="21"/>
        <v/>
      </c>
      <c r="S45" s="416"/>
      <c r="T45" s="608">
        <f>'Student Profile'!A42</f>
        <v>38</v>
      </c>
      <c r="U45" s="609" t="str">
        <f>IF('Student Profile'!C42="","",'Student Profile'!C42)</f>
        <v>S. Mounika</v>
      </c>
      <c r="V45" s="307"/>
      <c r="W45" s="307"/>
      <c r="X45" s="307"/>
      <c r="Y45" s="307"/>
      <c r="Z45" s="307"/>
      <c r="AA45" s="307"/>
      <c r="AB45" s="307"/>
      <c r="AC45" s="307"/>
      <c r="AD45" s="307"/>
      <c r="AE45" s="307"/>
      <c r="AF45" s="307"/>
      <c r="AG45" s="307"/>
      <c r="AH45" s="307"/>
      <c r="AI45" s="307"/>
      <c r="AJ45" s="307"/>
      <c r="AK45" s="307"/>
      <c r="AL45" s="610" t="str">
        <f t="shared" si="22"/>
        <v/>
      </c>
      <c r="AM45" s="607" t="str">
        <f t="shared" si="23"/>
        <v/>
      </c>
      <c r="AN45" s="607" t="str">
        <f t="shared" si="24"/>
        <v/>
      </c>
      <c r="AO45" s="419"/>
      <c r="AP45" s="439">
        <f>'Student Profile'!A42</f>
        <v>38</v>
      </c>
      <c r="AQ45" s="436">
        <f t="shared" si="25"/>
        <v>38</v>
      </c>
      <c r="AR45" s="437" t="str">
        <f t="shared" si="26"/>
        <v>S. Mounika</v>
      </c>
      <c r="AS45" s="362"/>
      <c r="AT45" s="607" t="str">
        <f t="shared" si="27"/>
        <v/>
      </c>
      <c r="AU45" s="362"/>
      <c r="AV45" s="607" t="str">
        <f t="shared" si="28"/>
        <v/>
      </c>
      <c r="AW45" s="362"/>
      <c r="AX45" s="607" t="str">
        <f t="shared" si="29"/>
        <v/>
      </c>
      <c r="AY45" s="362"/>
      <c r="AZ45" s="607" t="str">
        <f t="shared" si="30"/>
        <v/>
      </c>
      <c r="BA45" s="362"/>
      <c r="BB45" s="607" t="str">
        <f t="shared" si="31"/>
        <v/>
      </c>
      <c r="BC45" s="362"/>
      <c r="BD45" s="607" t="str">
        <f t="shared" si="32"/>
        <v/>
      </c>
      <c r="BE45" s="607" t="str">
        <f t="shared" si="33"/>
        <v/>
      </c>
      <c r="BF45" s="607" t="str">
        <f t="shared" si="34"/>
        <v/>
      </c>
      <c r="BG45" s="607" t="str">
        <f t="shared" si="35"/>
        <v/>
      </c>
      <c r="BH45" s="414"/>
      <c r="BI45" s="621">
        <f t="shared" si="36"/>
        <v>38</v>
      </c>
      <c r="BJ45" s="622" t="str">
        <f t="shared" si="37"/>
        <v>S. Mounika</v>
      </c>
      <c r="BK45" s="362"/>
      <c r="BL45" s="607" t="str">
        <f t="shared" si="38"/>
        <v/>
      </c>
      <c r="BM45" s="362"/>
      <c r="BN45" s="607" t="str">
        <f t="shared" si="39"/>
        <v/>
      </c>
      <c r="BO45" s="362"/>
      <c r="BP45" s="607" t="str">
        <f t="shared" si="40"/>
        <v/>
      </c>
      <c r="BQ45" s="362"/>
      <c r="BR45" s="607" t="str">
        <f t="shared" si="41"/>
        <v/>
      </c>
      <c r="BS45" s="362"/>
      <c r="BT45" s="607" t="str">
        <f t="shared" si="42"/>
        <v/>
      </c>
      <c r="BU45" s="362"/>
      <c r="BV45" s="607" t="str">
        <f t="shared" si="43"/>
        <v/>
      </c>
      <c r="BW45" s="607" t="str">
        <f t="shared" si="44"/>
        <v/>
      </c>
      <c r="BX45" s="607" t="str">
        <f t="shared" si="45"/>
        <v/>
      </c>
      <c r="BY45" s="607" t="str">
        <f t="shared" si="46"/>
        <v/>
      </c>
      <c r="BZ45" s="444"/>
      <c r="CA45" s="418"/>
      <c r="CB45" s="623">
        <f t="shared" si="47"/>
        <v>38</v>
      </c>
      <c r="CC45" s="622" t="str">
        <f t="shared" si="48"/>
        <v>S. Mounika</v>
      </c>
      <c r="CD45" s="362"/>
      <c r="CE45" s="362"/>
      <c r="CF45" s="362"/>
      <c r="CG45" s="362"/>
      <c r="CH45" s="362"/>
      <c r="CI45" s="362"/>
      <c r="CJ45" s="362"/>
      <c r="CK45" s="362"/>
      <c r="CL45" s="362"/>
      <c r="CM45" s="362"/>
      <c r="CN45" s="362"/>
      <c r="CO45" s="362"/>
      <c r="CP45" s="362"/>
      <c r="CQ45" s="362"/>
      <c r="CR45" s="362"/>
      <c r="CS45" s="362"/>
      <c r="CT45" s="610" t="str">
        <f t="shared" si="49"/>
        <v/>
      </c>
      <c r="CU45" s="607" t="str">
        <f t="shared" si="50"/>
        <v/>
      </c>
      <c r="CV45" s="607" t="str">
        <f t="shared" si="51"/>
        <v/>
      </c>
      <c r="CW45" s="423"/>
      <c r="CX45" s="416"/>
      <c r="CY45" s="621">
        <f t="shared" si="52"/>
        <v>38</v>
      </c>
      <c r="CZ45" s="622" t="str">
        <f t="shared" si="53"/>
        <v>S. Mounika</v>
      </c>
      <c r="DA45" s="362"/>
      <c r="DB45" s="607" t="str">
        <f t="shared" si="54"/>
        <v/>
      </c>
      <c r="DC45" s="362"/>
      <c r="DD45" s="607" t="str">
        <f t="shared" si="55"/>
        <v/>
      </c>
      <c r="DE45" s="362"/>
      <c r="DF45" s="607" t="str">
        <f t="shared" si="56"/>
        <v/>
      </c>
      <c r="DG45" s="362"/>
      <c r="DH45" s="607" t="str">
        <f t="shared" si="57"/>
        <v/>
      </c>
      <c r="DI45" s="362"/>
      <c r="DJ45" s="607" t="str">
        <f t="shared" si="58"/>
        <v/>
      </c>
      <c r="DK45" s="362"/>
      <c r="DL45" s="607" t="str">
        <f t="shared" si="59"/>
        <v/>
      </c>
      <c r="DM45" s="607" t="str">
        <f t="shared" si="60"/>
        <v/>
      </c>
      <c r="DN45" s="607" t="str">
        <f t="shared" si="61"/>
        <v/>
      </c>
      <c r="DO45" s="607" t="str">
        <f t="shared" si="62"/>
        <v/>
      </c>
      <c r="DP45" s="442"/>
      <c r="DQ45" s="418"/>
      <c r="DR45" s="610">
        <f t="shared" si="63"/>
        <v>38</v>
      </c>
      <c r="DS45" s="624" t="str">
        <f t="shared" si="64"/>
        <v>S. Mounika</v>
      </c>
      <c r="DT45" s="607" t="str">
        <f t="shared" si="65"/>
        <v/>
      </c>
      <c r="DU45" s="607" t="str">
        <f t="shared" si="66"/>
        <v/>
      </c>
      <c r="DV45" s="607" t="str">
        <f t="shared" si="67"/>
        <v/>
      </c>
      <c r="DW45" s="607" t="str">
        <f t="shared" si="68"/>
        <v/>
      </c>
      <c r="DX45" s="607" t="str">
        <f t="shared" si="69"/>
        <v/>
      </c>
      <c r="DY45" s="607" t="str">
        <f t="shared" si="70"/>
        <v/>
      </c>
    </row>
    <row r="46" spans="1:129" ht="20.100000000000001" customHeight="1">
      <c r="A46" s="608">
        <f>'Student Profile'!A43</f>
        <v>39</v>
      </c>
      <c r="B46" s="608">
        <f>'Student Profile'!B43</f>
        <v>0</v>
      </c>
      <c r="C46" s="609" t="str">
        <f>IF('Student Profile'!C43="","",'Student Profile'!C43)</f>
        <v>S. Mounika</v>
      </c>
      <c r="D46" s="307"/>
      <c r="E46" s="607" t="str">
        <f t="shared" si="13"/>
        <v/>
      </c>
      <c r="F46" s="307"/>
      <c r="G46" s="607" t="str">
        <f t="shared" si="14"/>
        <v/>
      </c>
      <c r="H46" s="307"/>
      <c r="I46" s="607" t="str">
        <f t="shared" si="15"/>
        <v/>
      </c>
      <c r="J46" s="307"/>
      <c r="K46" s="607" t="str">
        <f t="shared" si="16"/>
        <v/>
      </c>
      <c r="L46" s="307"/>
      <c r="M46" s="607" t="str">
        <f t="shared" si="17"/>
        <v/>
      </c>
      <c r="N46" s="307"/>
      <c r="O46" s="607" t="str">
        <f t="shared" si="18"/>
        <v/>
      </c>
      <c r="P46" s="607" t="str">
        <f t="shared" si="19"/>
        <v/>
      </c>
      <c r="Q46" s="607" t="str">
        <f t="shared" si="20"/>
        <v/>
      </c>
      <c r="R46" s="607" t="str">
        <f t="shared" si="21"/>
        <v/>
      </c>
      <c r="S46" s="416"/>
      <c r="T46" s="608">
        <f>'Student Profile'!A43</f>
        <v>39</v>
      </c>
      <c r="U46" s="609" t="str">
        <f>IF('Student Profile'!C43="","",'Student Profile'!C43)</f>
        <v>S. Mounika</v>
      </c>
      <c r="V46" s="307"/>
      <c r="W46" s="307"/>
      <c r="X46" s="307"/>
      <c r="Y46" s="307"/>
      <c r="Z46" s="307"/>
      <c r="AA46" s="307"/>
      <c r="AB46" s="307"/>
      <c r="AC46" s="307"/>
      <c r="AD46" s="307"/>
      <c r="AE46" s="307"/>
      <c r="AF46" s="307"/>
      <c r="AG46" s="307"/>
      <c r="AH46" s="307"/>
      <c r="AI46" s="307"/>
      <c r="AJ46" s="307"/>
      <c r="AK46" s="307"/>
      <c r="AL46" s="610" t="str">
        <f t="shared" si="22"/>
        <v/>
      </c>
      <c r="AM46" s="607" t="str">
        <f t="shared" si="23"/>
        <v/>
      </c>
      <c r="AN46" s="607" t="str">
        <f t="shared" si="24"/>
        <v/>
      </c>
      <c r="AO46" s="419"/>
      <c r="AP46" s="439">
        <f>'Student Profile'!A43</f>
        <v>39</v>
      </c>
      <c r="AQ46" s="436">
        <f t="shared" si="25"/>
        <v>39</v>
      </c>
      <c r="AR46" s="437" t="str">
        <f t="shared" si="26"/>
        <v>S. Mounika</v>
      </c>
      <c r="AS46" s="362"/>
      <c r="AT46" s="607" t="str">
        <f t="shared" si="27"/>
        <v/>
      </c>
      <c r="AU46" s="362"/>
      <c r="AV46" s="607" t="str">
        <f t="shared" si="28"/>
        <v/>
      </c>
      <c r="AW46" s="362"/>
      <c r="AX46" s="607" t="str">
        <f t="shared" si="29"/>
        <v/>
      </c>
      <c r="AY46" s="362"/>
      <c r="AZ46" s="607" t="str">
        <f t="shared" si="30"/>
        <v/>
      </c>
      <c r="BA46" s="362"/>
      <c r="BB46" s="607" t="str">
        <f t="shared" si="31"/>
        <v/>
      </c>
      <c r="BC46" s="362"/>
      <c r="BD46" s="607" t="str">
        <f t="shared" si="32"/>
        <v/>
      </c>
      <c r="BE46" s="607" t="str">
        <f t="shared" si="33"/>
        <v/>
      </c>
      <c r="BF46" s="607" t="str">
        <f t="shared" si="34"/>
        <v/>
      </c>
      <c r="BG46" s="607" t="str">
        <f t="shared" si="35"/>
        <v/>
      </c>
      <c r="BH46" s="414"/>
      <c r="BI46" s="621">
        <f t="shared" si="36"/>
        <v>39</v>
      </c>
      <c r="BJ46" s="622" t="str">
        <f t="shared" si="37"/>
        <v>S. Mounika</v>
      </c>
      <c r="BK46" s="362"/>
      <c r="BL46" s="607" t="str">
        <f t="shared" si="38"/>
        <v/>
      </c>
      <c r="BM46" s="362"/>
      <c r="BN46" s="607" t="str">
        <f t="shared" si="39"/>
        <v/>
      </c>
      <c r="BO46" s="362"/>
      <c r="BP46" s="607" t="str">
        <f t="shared" si="40"/>
        <v/>
      </c>
      <c r="BQ46" s="362"/>
      <c r="BR46" s="607" t="str">
        <f t="shared" si="41"/>
        <v/>
      </c>
      <c r="BS46" s="362"/>
      <c r="BT46" s="607" t="str">
        <f t="shared" si="42"/>
        <v/>
      </c>
      <c r="BU46" s="362"/>
      <c r="BV46" s="607" t="str">
        <f t="shared" si="43"/>
        <v/>
      </c>
      <c r="BW46" s="607" t="str">
        <f t="shared" si="44"/>
        <v/>
      </c>
      <c r="BX46" s="607" t="str">
        <f t="shared" si="45"/>
        <v/>
      </c>
      <c r="BY46" s="607" t="str">
        <f t="shared" si="46"/>
        <v/>
      </c>
      <c r="BZ46" s="444"/>
      <c r="CA46" s="418"/>
      <c r="CB46" s="623">
        <f t="shared" si="47"/>
        <v>39</v>
      </c>
      <c r="CC46" s="622" t="str">
        <f t="shared" si="48"/>
        <v>S. Mounika</v>
      </c>
      <c r="CD46" s="362"/>
      <c r="CE46" s="362"/>
      <c r="CF46" s="362"/>
      <c r="CG46" s="362"/>
      <c r="CH46" s="362"/>
      <c r="CI46" s="362"/>
      <c r="CJ46" s="362"/>
      <c r="CK46" s="362"/>
      <c r="CL46" s="362"/>
      <c r="CM46" s="362"/>
      <c r="CN46" s="362"/>
      <c r="CO46" s="362"/>
      <c r="CP46" s="362"/>
      <c r="CQ46" s="362"/>
      <c r="CR46" s="362"/>
      <c r="CS46" s="362"/>
      <c r="CT46" s="610" t="str">
        <f t="shared" si="49"/>
        <v/>
      </c>
      <c r="CU46" s="607" t="str">
        <f t="shared" si="50"/>
        <v/>
      </c>
      <c r="CV46" s="607" t="str">
        <f t="shared" si="51"/>
        <v/>
      </c>
      <c r="CW46" s="423"/>
      <c r="CX46" s="416"/>
      <c r="CY46" s="621">
        <f t="shared" si="52"/>
        <v>39</v>
      </c>
      <c r="CZ46" s="622" t="str">
        <f t="shared" si="53"/>
        <v>S. Mounika</v>
      </c>
      <c r="DA46" s="362"/>
      <c r="DB46" s="607" t="str">
        <f t="shared" si="54"/>
        <v/>
      </c>
      <c r="DC46" s="362"/>
      <c r="DD46" s="607" t="str">
        <f t="shared" si="55"/>
        <v/>
      </c>
      <c r="DE46" s="362"/>
      <c r="DF46" s="607" t="str">
        <f t="shared" si="56"/>
        <v/>
      </c>
      <c r="DG46" s="362"/>
      <c r="DH46" s="607" t="str">
        <f t="shared" si="57"/>
        <v/>
      </c>
      <c r="DI46" s="362"/>
      <c r="DJ46" s="607" t="str">
        <f t="shared" si="58"/>
        <v/>
      </c>
      <c r="DK46" s="362"/>
      <c r="DL46" s="607" t="str">
        <f t="shared" si="59"/>
        <v/>
      </c>
      <c r="DM46" s="607" t="str">
        <f t="shared" si="60"/>
        <v/>
      </c>
      <c r="DN46" s="607" t="str">
        <f t="shared" si="61"/>
        <v/>
      </c>
      <c r="DO46" s="607" t="str">
        <f t="shared" si="62"/>
        <v/>
      </c>
      <c r="DP46" s="442"/>
      <c r="DQ46" s="418"/>
      <c r="DR46" s="610">
        <f t="shared" si="63"/>
        <v>39</v>
      </c>
      <c r="DS46" s="624" t="str">
        <f t="shared" si="64"/>
        <v>S. Mounika</v>
      </c>
      <c r="DT46" s="607" t="str">
        <f t="shared" si="65"/>
        <v/>
      </c>
      <c r="DU46" s="607" t="str">
        <f t="shared" si="66"/>
        <v/>
      </c>
      <c r="DV46" s="607" t="str">
        <f t="shared" si="67"/>
        <v/>
      </c>
      <c r="DW46" s="607" t="str">
        <f t="shared" si="68"/>
        <v/>
      </c>
      <c r="DX46" s="607" t="str">
        <f t="shared" si="69"/>
        <v/>
      </c>
      <c r="DY46" s="607" t="str">
        <f t="shared" si="70"/>
        <v/>
      </c>
    </row>
    <row r="47" spans="1:129" ht="20.100000000000001" customHeight="1">
      <c r="A47" s="608">
        <f>'Student Profile'!A44</f>
        <v>40</v>
      </c>
      <c r="B47" s="608">
        <f>'Student Profile'!B44</f>
        <v>0</v>
      </c>
      <c r="C47" s="609" t="str">
        <f>IF('Student Profile'!C44="","",'Student Profile'!C44)</f>
        <v>S. Mounika</v>
      </c>
      <c r="D47" s="307"/>
      <c r="E47" s="607" t="str">
        <f t="shared" si="13"/>
        <v/>
      </c>
      <c r="F47" s="307"/>
      <c r="G47" s="607" t="str">
        <f t="shared" si="14"/>
        <v/>
      </c>
      <c r="H47" s="307"/>
      <c r="I47" s="607" t="str">
        <f t="shared" si="15"/>
        <v/>
      </c>
      <c r="J47" s="307"/>
      <c r="K47" s="607" t="str">
        <f t="shared" si="16"/>
        <v/>
      </c>
      <c r="L47" s="307"/>
      <c r="M47" s="607" t="str">
        <f t="shared" si="17"/>
        <v/>
      </c>
      <c r="N47" s="307"/>
      <c r="O47" s="607" t="str">
        <f t="shared" si="18"/>
        <v/>
      </c>
      <c r="P47" s="607" t="str">
        <f t="shared" si="19"/>
        <v/>
      </c>
      <c r="Q47" s="607" t="str">
        <f t="shared" si="20"/>
        <v/>
      </c>
      <c r="R47" s="607" t="str">
        <f t="shared" si="21"/>
        <v/>
      </c>
      <c r="S47" s="416"/>
      <c r="T47" s="608">
        <f>'Student Profile'!A44</f>
        <v>40</v>
      </c>
      <c r="U47" s="609" t="str">
        <f>IF('Student Profile'!C44="","",'Student Profile'!C44)</f>
        <v>S. Mounika</v>
      </c>
      <c r="V47" s="307"/>
      <c r="W47" s="307"/>
      <c r="X47" s="307"/>
      <c r="Y47" s="307"/>
      <c r="Z47" s="307"/>
      <c r="AA47" s="307"/>
      <c r="AB47" s="307"/>
      <c r="AC47" s="307"/>
      <c r="AD47" s="307"/>
      <c r="AE47" s="307"/>
      <c r="AF47" s="307"/>
      <c r="AG47" s="307"/>
      <c r="AH47" s="307"/>
      <c r="AI47" s="307"/>
      <c r="AJ47" s="307"/>
      <c r="AK47" s="307"/>
      <c r="AL47" s="610" t="str">
        <f t="shared" si="22"/>
        <v/>
      </c>
      <c r="AM47" s="607" t="str">
        <f t="shared" si="23"/>
        <v/>
      </c>
      <c r="AN47" s="607" t="str">
        <f t="shared" si="24"/>
        <v/>
      </c>
      <c r="AO47" s="419"/>
      <c r="AP47" s="439">
        <f>'Student Profile'!A44</f>
        <v>40</v>
      </c>
      <c r="AQ47" s="436">
        <f t="shared" si="25"/>
        <v>40</v>
      </c>
      <c r="AR47" s="437" t="str">
        <f t="shared" si="26"/>
        <v>S. Mounika</v>
      </c>
      <c r="AS47" s="362"/>
      <c r="AT47" s="607" t="str">
        <f t="shared" si="27"/>
        <v/>
      </c>
      <c r="AU47" s="362"/>
      <c r="AV47" s="607" t="str">
        <f t="shared" si="28"/>
        <v/>
      </c>
      <c r="AW47" s="362"/>
      <c r="AX47" s="607" t="str">
        <f t="shared" si="29"/>
        <v/>
      </c>
      <c r="AY47" s="362"/>
      <c r="AZ47" s="607" t="str">
        <f t="shared" si="30"/>
        <v/>
      </c>
      <c r="BA47" s="362"/>
      <c r="BB47" s="607" t="str">
        <f t="shared" si="31"/>
        <v/>
      </c>
      <c r="BC47" s="362"/>
      <c r="BD47" s="607" t="str">
        <f t="shared" si="32"/>
        <v/>
      </c>
      <c r="BE47" s="607" t="str">
        <f t="shared" si="33"/>
        <v/>
      </c>
      <c r="BF47" s="607" t="str">
        <f t="shared" si="34"/>
        <v/>
      </c>
      <c r="BG47" s="607" t="str">
        <f t="shared" si="35"/>
        <v/>
      </c>
      <c r="BH47" s="414"/>
      <c r="BI47" s="621">
        <f t="shared" si="36"/>
        <v>40</v>
      </c>
      <c r="BJ47" s="622" t="str">
        <f t="shared" si="37"/>
        <v>S. Mounika</v>
      </c>
      <c r="BK47" s="362"/>
      <c r="BL47" s="607" t="str">
        <f t="shared" si="38"/>
        <v/>
      </c>
      <c r="BM47" s="362"/>
      <c r="BN47" s="607" t="str">
        <f t="shared" si="39"/>
        <v/>
      </c>
      <c r="BO47" s="362"/>
      <c r="BP47" s="607" t="str">
        <f t="shared" si="40"/>
        <v/>
      </c>
      <c r="BQ47" s="362"/>
      <c r="BR47" s="607" t="str">
        <f t="shared" si="41"/>
        <v/>
      </c>
      <c r="BS47" s="362"/>
      <c r="BT47" s="607" t="str">
        <f t="shared" si="42"/>
        <v/>
      </c>
      <c r="BU47" s="362"/>
      <c r="BV47" s="607" t="str">
        <f t="shared" si="43"/>
        <v/>
      </c>
      <c r="BW47" s="607" t="str">
        <f t="shared" si="44"/>
        <v/>
      </c>
      <c r="BX47" s="607" t="str">
        <f t="shared" si="45"/>
        <v/>
      </c>
      <c r="BY47" s="607" t="str">
        <f t="shared" si="46"/>
        <v/>
      </c>
      <c r="BZ47" s="444"/>
      <c r="CA47" s="418"/>
      <c r="CB47" s="623">
        <f t="shared" si="47"/>
        <v>40</v>
      </c>
      <c r="CC47" s="622" t="str">
        <f t="shared" si="48"/>
        <v>S. Mounika</v>
      </c>
      <c r="CD47" s="362"/>
      <c r="CE47" s="362"/>
      <c r="CF47" s="362"/>
      <c r="CG47" s="362"/>
      <c r="CH47" s="362"/>
      <c r="CI47" s="362"/>
      <c r="CJ47" s="362"/>
      <c r="CK47" s="362"/>
      <c r="CL47" s="362"/>
      <c r="CM47" s="362"/>
      <c r="CN47" s="362"/>
      <c r="CO47" s="362"/>
      <c r="CP47" s="362"/>
      <c r="CQ47" s="362"/>
      <c r="CR47" s="362"/>
      <c r="CS47" s="362"/>
      <c r="CT47" s="610" t="str">
        <f t="shared" si="49"/>
        <v/>
      </c>
      <c r="CU47" s="607" t="str">
        <f t="shared" si="50"/>
        <v/>
      </c>
      <c r="CV47" s="607" t="str">
        <f t="shared" si="51"/>
        <v/>
      </c>
      <c r="CW47" s="423"/>
      <c r="CX47" s="416"/>
      <c r="CY47" s="621">
        <f t="shared" si="52"/>
        <v>40</v>
      </c>
      <c r="CZ47" s="622" t="str">
        <f t="shared" si="53"/>
        <v>S. Mounika</v>
      </c>
      <c r="DA47" s="362"/>
      <c r="DB47" s="607" t="str">
        <f t="shared" si="54"/>
        <v/>
      </c>
      <c r="DC47" s="362"/>
      <c r="DD47" s="607" t="str">
        <f t="shared" si="55"/>
        <v/>
      </c>
      <c r="DE47" s="362"/>
      <c r="DF47" s="607" t="str">
        <f t="shared" si="56"/>
        <v/>
      </c>
      <c r="DG47" s="362"/>
      <c r="DH47" s="607" t="str">
        <f t="shared" si="57"/>
        <v/>
      </c>
      <c r="DI47" s="362"/>
      <c r="DJ47" s="607" t="str">
        <f t="shared" si="58"/>
        <v/>
      </c>
      <c r="DK47" s="362"/>
      <c r="DL47" s="607" t="str">
        <f t="shared" si="59"/>
        <v/>
      </c>
      <c r="DM47" s="607" t="str">
        <f t="shared" si="60"/>
        <v/>
      </c>
      <c r="DN47" s="607" t="str">
        <f t="shared" si="61"/>
        <v/>
      </c>
      <c r="DO47" s="607" t="str">
        <f t="shared" si="62"/>
        <v/>
      </c>
      <c r="DP47" s="442"/>
      <c r="DQ47" s="418"/>
      <c r="DR47" s="610">
        <f t="shared" si="63"/>
        <v>40</v>
      </c>
      <c r="DS47" s="624" t="str">
        <f t="shared" si="64"/>
        <v>S. Mounika</v>
      </c>
      <c r="DT47" s="607" t="str">
        <f t="shared" si="65"/>
        <v/>
      </c>
      <c r="DU47" s="607" t="str">
        <f t="shared" si="66"/>
        <v/>
      </c>
      <c r="DV47" s="607" t="str">
        <f t="shared" si="67"/>
        <v/>
      </c>
      <c r="DW47" s="607" t="str">
        <f t="shared" si="68"/>
        <v/>
      </c>
      <c r="DX47" s="607" t="str">
        <f t="shared" si="69"/>
        <v/>
      </c>
      <c r="DY47" s="607" t="str">
        <f t="shared" si="70"/>
        <v/>
      </c>
    </row>
    <row r="48" spans="1:129" ht="20.100000000000001" customHeight="1">
      <c r="A48" s="608">
        <f>'Student Profile'!A45</f>
        <v>41</v>
      </c>
      <c r="B48" s="608">
        <f>'Student Profile'!B45</f>
        <v>0</v>
      </c>
      <c r="C48" s="609" t="str">
        <f>IF('Student Profile'!C45="","",'Student Profile'!C45)</f>
        <v>S. Mounika</v>
      </c>
      <c r="D48" s="307"/>
      <c r="E48" s="607" t="str">
        <f t="shared" si="13"/>
        <v/>
      </c>
      <c r="F48" s="307"/>
      <c r="G48" s="607" t="str">
        <f t="shared" si="14"/>
        <v/>
      </c>
      <c r="H48" s="307"/>
      <c r="I48" s="607" t="str">
        <f t="shared" si="15"/>
        <v/>
      </c>
      <c r="J48" s="307"/>
      <c r="K48" s="607" t="str">
        <f t="shared" si="16"/>
        <v/>
      </c>
      <c r="L48" s="307"/>
      <c r="M48" s="607" t="str">
        <f t="shared" si="17"/>
        <v/>
      </c>
      <c r="N48" s="307"/>
      <c r="O48" s="607" t="str">
        <f t="shared" si="18"/>
        <v/>
      </c>
      <c r="P48" s="607" t="str">
        <f t="shared" si="19"/>
        <v/>
      </c>
      <c r="Q48" s="607" t="str">
        <f t="shared" si="20"/>
        <v/>
      </c>
      <c r="R48" s="607" t="str">
        <f t="shared" si="21"/>
        <v/>
      </c>
      <c r="S48" s="416"/>
      <c r="T48" s="608">
        <f>'Student Profile'!A45</f>
        <v>41</v>
      </c>
      <c r="U48" s="609" t="str">
        <f>IF('Student Profile'!C45="","",'Student Profile'!C45)</f>
        <v>S. Mounika</v>
      </c>
      <c r="V48" s="307"/>
      <c r="W48" s="307"/>
      <c r="X48" s="307"/>
      <c r="Y48" s="307"/>
      <c r="Z48" s="307"/>
      <c r="AA48" s="307"/>
      <c r="AB48" s="307"/>
      <c r="AC48" s="307"/>
      <c r="AD48" s="307"/>
      <c r="AE48" s="307"/>
      <c r="AF48" s="307"/>
      <c r="AG48" s="307"/>
      <c r="AH48" s="307"/>
      <c r="AI48" s="307"/>
      <c r="AJ48" s="307"/>
      <c r="AK48" s="307"/>
      <c r="AL48" s="610" t="str">
        <f t="shared" si="22"/>
        <v/>
      </c>
      <c r="AM48" s="607" t="str">
        <f t="shared" si="23"/>
        <v/>
      </c>
      <c r="AN48" s="607" t="str">
        <f t="shared" si="24"/>
        <v/>
      </c>
      <c r="AO48" s="419"/>
      <c r="AP48" s="439">
        <f>'Student Profile'!A45</f>
        <v>41</v>
      </c>
      <c r="AQ48" s="436">
        <f t="shared" si="25"/>
        <v>41</v>
      </c>
      <c r="AR48" s="437" t="str">
        <f t="shared" si="26"/>
        <v>S. Mounika</v>
      </c>
      <c r="AS48" s="362"/>
      <c r="AT48" s="607" t="str">
        <f t="shared" si="27"/>
        <v/>
      </c>
      <c r="AU48" s="362"/>
      <c r="AV48" s="607" t="str">
        <f t="shared" si="28"/>
        <v/>
      </c>
      <c r="AW48" s="362"/>
      <c r="AX48" s="607" t="str">
        <f t="shared" si="29"/>
        <v/>
      </c>
      <c r="AY48" s="362"/>
      <c r="AZ48" s="607" t="str">
        <f t="shared" si="30"/>
        <v/>
      </c>
      <c r="BA48" s="362"/>
      <c r="BB48" s="607" t="str">
        <f t="shared" si="31"/>
        <v/>
      </c>
      <c r="BC48" s="362"/>
      <c r="BD48" s="607" t="str">
        <f t="shared" si="32"/>
        <v/>
      </c>
      <c r="BE48" s="607" t="str">
        <f t="shared" si="33"/>
        <v/>
      </c>
      <c r="BF48" s="607" t="str">
        <f t="shared" si="34"/>
        <v/>
      </c>
      <c r="BG48" s="607" t="str">
        <f t="shared" si="35"/>
        <v/>
      </c>
      <c r="BH48" s="414"/>
      <c r="BI48" s="621">
        <f t="shared" si="36"/>
        <v>41</v>
      </c>
      <c r="BJ48" s="622" t="str">
        <f t="shared" si="37"/>
        <v>S. Mounika</v>
      </c>
      <c r="BK48" s="362"/>
      <c r="BL48" s="607" t="str">
        <f t="shared" si="38"/>
        <v/>
      </c>
      <c r="BM48" s="362"/>
      <c r="BN48" s="607" t="str">
        <f t="shared" si="39"/>
        <v/>
      </c>
      <c r="BO48" s="362"/>
      <c r="BP48" s="607" t="str">
        <f t="shared" si="40"/>
        <v/>
      </c>
      <c r="BQ48" s="362"/>
      <c r="BR48" s="607" t="str">
        <f t="shared" si="41"/>
        <v/>
      </c>
      <c r="BS48" s="362"/>
      <c r="BT48" s="607" t="str">
        <f t="shared" si="42"/>
        <v/>
      </c>
      <c r="BU48" s="362"/>
      <c r="BV48" s="607" t="str">
        <f t="shared" si="43"/>
        <v/>
      </c>
      <c r="BW48" s="607" t="str">
        <f t="shared" si="44"/>
        <v/>
      </c>
      <c r="BX48" s="607" t="str">
        <f t="shared" si="45"/>
        <v/>
      </c>
      <c r="BY48" s="607" t="str">
        <f t="shared" si="46"/>
        <v/>
      </c>
      <c r="BZ48" s="444"/>
      <c r="CA48" s="418"/>
      <c r="CB48" s="623">
        <f t="shared" si="47"/>
        <v>41</v>
      </c>
      <c r="CC48" s="622" t="str">
        <f t="shared" si="48"/>
        <v>S. Mounika</v>
      </c>
      <c r="CD48" s="362"/>
      <c r="CE48" s="362"/>
      <c r="CF48" s="362"/>
      <c r="CG48" s="362"/>
      <c r="CH48" s="362"/>
      <c r="CI48" s="362"/>
      <c r="CJ48" s="362"/>
      <c r="CK48" s="362"/>
      <c r="CL48" s="362"/>
      <c r="CM48" s="362"/>
      <c r="CN48" s="362"/>
      <c r="CO48" s="362"/>
      <c r="CP48" s="362"/>
      <c r="CQ48" s="362"/>
      <c r="CR48" s="362"/>
      <c r="CS48" s="362"/>
      <c r="CT48" s="610" t="str">
        <f t="shared" si="49"/>
        <v/>
      </c>
      <c r="CU48" s="607" t="str">
        <f t="shared" si="50"/>
        <v/>
      </c>
      <c r="CV48" s="607" t="str">
        <f t="shared" si="51"/>
        <v/>
      </c>
      <c r="CW48" s="423"/>
      <c r="CX48" s="416"/>
      <c r="CY48" s="621">
        <f t="shared" si="52"/>
        <v>41</v>
      </c>
      <c r="CZ48" s="622" t="str">
        <f t="shared" si="53"/>
        <v>S. Mounika</v>
      </c>
      <c r="DA48" s="362"/>
      <c r="DB48" s="607" t="str">
        <f t="shared" si="54"/>
        <v/>
      </c>
      <c r="DC48" s="362"/>
      <c r="DD48" s="607" t="str">
        <f t="shared" si="55"/>
        <v/>
      </c>
      <c r="DE48" s="362"/>
      <c r="DF48" s="607" t="str">
        <f t="shared" si="56"/>
        <v/>
      </c>
      <c r="DG48" s="362"/>
      <c r="DH48" s="607" t="str">
        <f t="shared" si="57"/>
        <v/>
      </c>
      <c r="DI48" s="362"/>
      <c r="DJ48" s="607" t="str">
        <f t="shared" si="58"/>
        <v/>
      </c>
      <c r="DK48" s="362"/>
      <c r="DL48" s="607" t="str">
        <f t="shared" si="59"/>
        <v/>
      </c>
      <c r="DM48" s="607" t="str">
        <f t="shared" si="60"/>
        <v/>
      </c>
      <c r="DN48" s="607" t="str">
        <f t="shared" si="61"/>
        <v/>
      </c>
      <c r="DO48" s="607" t="str">
        <f t="shared" si="62"/>
        <v/>
      </c>
      <c r="DP48" s="442"/>
      <c r="DQ48" s="418"/>
      <c r="DR48" s="610">
        <f t="shared" si="63"/>
        <v>41</v>
      </c>
      <c r="DS48" s="624" t="str">
        <f t="shared" si="64"/>
        <v>S. Mounika</v>
      </c>
      <c r="DT48" s="607" t="str">
        <f t="shared" si="65"/>
        <v/>
      </c>
      <c r="DU48" s="607" t="str">
        <f t="shared" si="66"/>
        <v/>
      </c>
      <c r="DV48" s="607" t="str">
        <f t="shared" si="67"/>
        <v/>
      </c>
      <c r="DW48" s="607" t="str">
        <f t="shared" si="68"/>
        <v/>
      </c>
      <c r="DX48" s="607" t="str">
        <f t="shared" si="69"/>
        <v/>
      </c>
      <c r="DY48" s="607" t="str">
        <f t="shared" si="70"/>
        <v/>
      </c>
    </row>
    <row r="49" spans="1:140" ht="20.100000000000001" customHeight="1">
      <c r="A49" s="608">
        <f>'Student Profile'!A46</f>
        <v>42</v>
      </c>
      <c r="B49" s="608">
        <f>'Student Profile'!B46</f>
        <v>0</v>
      </c>
      <c r="C49" s="609" t="str">
        <f>IF('Student Profile'!C46="","",'Student Profile'!C46)</f>
        <v>S. Mounika</v>
      </c>
      <c r="D49" s="307"/>
      <c r="E49" s="607" t="str">
        <f t="shared" si="13"/>
        <v/>
      </c>
      <c r="F49" s="307"/>
      <c r="G49" s="607" t="str">
        <f t="shared" si="14"/>
        <v/>
      </c>
      <c r="H49" s="307"/>
      <c r="I49" s="607" t="str">
        <f t="shared" si="15"/>
        <v/>
      </c>
      <c r="J49" s="307"/>
      <c r="K49" s="607" t="str">
        <f t="shared" si="16"/>
        <v/>
      </c>
      <c r="L49" s="307"/>
      <c r="M49" s="607" t="str">
        <f t="shared" si="17"/>
        <v/>
      </c>
      <c r="N49" s="307"/>
      <c r="O49" s="607" t="str">
        <f t="shared" si="18"/>
        <v/>
      </c>
      <c r="P49" s="607" t="str">
        <f t="shared" si="19"/>
        <v/>
      </c>
      <c r="Q49" s="607" t="str">
        <f t="shared" si="20"/>
        <v/>
      </c>
      <c r="R49" s="607" t="str">
        <f t="shared" si="21"/>
        <v/>
      </c>
      <c r="S49" s="416"/>
      <c r="T49" s="608">
        <f>'Student Profile'!A46</f>
        <v>42</v>
      </c>
      <c r="U49" s="609" t="str">
        <f>IF('Student Profile'!C46="","",'Student Profile'!C46)</f>
        <v>S. Mounika</v>
      </c>
      <c r="V49" s="307"/>
      <c r="W49" s="307"/>
      <c r="X49" s="307"/>
      <c r="Y49" s="307"/>
      <c r="Z49" s="307"/>
      <c r="AA49" s="307"/>
      <c r="AB49" s="307"/>
      <c r="AC49" s="307"/>
      <c r="AD49" s="307"/>
      <c r="AE49" s="307"/>
      <c r="AF49" s="307"/>
      <c r="AG49" s="307"/>
      <c r="AH49" s="307"/>
      <c r="AI49" s="307"/>
      <c r="AJ49" s="307"/>
      <c r="AK49" s="307"/>
      <c r="AL49" s="610" t="str">
        <f t="shared" si="22"/>
        <v/>
      </c>
      <c r="AM49" s="607" t="str">
        <f t="shared" si="23"/>
        <v/>
      </c>
      <c r="AN49" s="607" t="str">
        <f t="shared" si="24"/>
        <v/>
      </c>
      <c r="AO49" s="419"/>
      <c r="AP49" s="439">
        <f>'Student Profile'!A46</f>
        <v>42</v>
      </c>
      <c r="AQ49" s="436">
        <f t="shared" si="25"/>
        <v>42</v>
      </c>
      <c r="AR49" s="437" t="str">
        <f t="shared" si="26"/>
        <v>S. Mounika</v>
      </c>
      <c r="AS49" s="362"/>
      <c r="AT49" s="607" t="str">
        <f t="shared" si="27"/>
        <v/>
      </c>
      <c r="AU49" s="362"/>
      <c r="AV49" s="607" t="str">
        <f t="shared" si="28"/>
        <v/>
      </c>
      <c r="AW49" s="362"/>
      <c r="AX49" s="607" t="str">
        <f t="shared" si="29"/>
        <v/>
      </c>
      <c r="AY49" s="362"/>
      <c r="AZ49" s="607" t="str">
        <f t="shared" si="30"/>
        <v/>
      </c>
      <c r="BA49" s="362"/>
      <c r="BB49" s="607" t="str">
        <f t="shared" si="31"/>
        <v/>
      </c>
      <c r="BC49" s="362"/>
      <c r="BD49" s="607" t="str">
        <f t="shared" si="32"/>
        <v/>
      </c>
      <c r="BE49" s="607" t="str">
        <f t="shared" si="33"/>
        <v/>
      </c>
      <c r="BF49" s="607" t="str">
        <f t="shared" si="34"/>
        <v/>
      </c>
      <c r="BG49" s="607" t="str">
        <f t="shared" si="35"/>
        <v/>
      </c>
      <c r="BH49" s="414"/>
      <c r="BI49" s="621">
        <f t="shared" si="36"/>
        <v>42</v>
      </c>
      <c r="BJ49" s="622" t="str">
        <f t="shared" si="37"/>
        <v>S. Mounika</v>
      </c>
      <c r="BK49" s="362"/>
      <c r="BL49" s="607" t="str">
        <f t="shared" si="38"/>
        <v/>
      </c>
      <c r="BM49" s="362"/>
      <c r="BN49" s="607" t="str">
        <f t="shared" si="39"/>
        <v/>
      </c>
      <c r="BO49" s="362"/>
      <c r="BP49" s="607" t="str">
        <f t="shared" si="40"/>
        <v/>
      </c>
      <c r="BQ49" s="362"/>
      <c r="BR49" s="607" t="str">
        <f t="shared" si="41"/>
        <v/>
      </c>
      <c r="BS49" s="362"/>
      <c r="BT49" s="607" t="str">
        <f t="shared" si="42"/>
        <v/>
      </c>
      <c r="BU49" s="362"/>
      <c r="BV49" s="607" t="str">
        <f t="shared" si="43"/>
        <v/>
      </c>
      <c r="BW49" s="607" t="str">
        <f t="shared" si="44"/>
        <v/>
      </c>
      <c r="BX49" s="607" t="str">
        <f t="shared" si="45"/>
        <v/>
      </c>
      <c r="BY49" s="607" t="str">
        <f t="shared" si="46"/>
        <v/>
      </c>
      <c r="BZ49" s="444"/>
      <c r="CA49" s="418"/>
      <c r="CB49" s="623">
        <f t="shared" si="47"/>
        <v>42</v>
      </c>
      <c r="CC49" s="622" t="str">
        <f t="shared" si="48"/>
        <v>S. Mounika</v>
      </c>
      <c r="CD49" s="362"/>
      <c r="CE49" s="362"/>
      <c r="CF49" s="362"/>
      <c r="CG49" s="362"/>
      <c r="CH49" s="362"/>
      <c r="CI49" s="362"/>
      <c r="CJ49" s="362"/>
      <c r="CK49" s="362"/>
      <c r="CL49" s="362"/>
      <c r="CM49" s="362"/>
      <c r="CN49" s="362"/>
      <c r="CO49" s="362"/>
      <c r="CP49" s="362"/>
      <c r="CQ49" s="362"/>
      <c r="CR49" s="362"/>
      <c r="CS49" s="362"/>
      <c r="CT49" s="610" t="str">
        <f t="shared" si="49"/>
        <v/>
      </c>
      <c r="CU49" s="607" t="str">
        <f t="shared" si="50"/>
        <v/>
      </c>
      <c r="CV49" s="607" t="str">
        <f t="shared" si="51"/>
        <v/>
      </c>
      <c r="CW49" s="423"/>
      <c r="CX49" s="416"/>
      <c r="CY49" s="621">
        <f t="shared" si="52"/>
        <v>42</v>
      </c>
      <c r="CZ49" s="622" t="str">
        <f t="shared" si="53"/>
        <v>S. Mounika</v>
      </c>
      <c r="DA49" s="362"/>
      <c r="DB49" s="607" t="str">
        <f t="shared" si="54"/>
        <v/>
      </c>
      <c r="DC49" s="362"/>
      <c r="DD49" s="607" t="str">
        <f t="shared" si="55"/>
        <v/>
      </c>
      <c r="DE49" s="362"/>
      <c r="DF49" s="607" t="str">
        <f t="shared" si="56"/>
        <v/>
      </c>
      <c r="DG49" s="362"/>
      <c r="DH49" s="607" t="str">
        <f t="shared" si="57"/>
        <v/>
      </c>
      <c r="DI49" s="362"/>
      <c r="DJ49" s="607" t="str">
        <f t="shared" si="58"/>
        <v/>
      </c>
      <c r="DK49" s="362"/>
      <c r="DL49" s="607" t="str">
        <f t="shared" si="59"/>
        <v/>
      </c>
      <c r="DM49" s="607" t="str">
        <f t="shared" si="60"/>
        <v/>
      </c>
      <c r="DN49" s="607" t="str">
        <f t="shared" si="61"/>
        <v/>
      </c>
      <c r="DO49" s="607" t="str">
        <f t="shared" si="62"/>
        <v/>
      </c>
      <c r="DP49" s="442"/>
      <c r="DQ49" s="418"/>
      <c r="DR49" s="610">
        <f t="shared" si="63"/>
        <v>42</v>
      </c>
      <c r="DS49" s="624" t="str">
        <f t="shared" si="64"/>
        <v>S. Mounika</v>
      </c>
      <c r="DT49" s="607" t="str">
        <f t="shared" si="65"/>
        <v/>
      </c>
      <c r="DU49" s="607" t="str">
        <f t="shared" si="66"/>
        <v/>
      </c>
      <c r="DV49" s="607" t="str">
        <f t="shared" si="67"/>
        <v/>
      </c>
      <c r="DW49" s="607" t="str">
        <f t="shared" si="68"/>
        <v/>
      </c>
      <c r="DX49" s="607" t="str">
        <f t="shared" si="69"/>
        <v/>
      </c>
      <c r="DY49" s="607" t="str">
        <f t="shared" si="70"/>
        <v/>
      </c>
    </row>
    <row r="50" spans="1:140" ht="20.100000000000001" customHeight="1">
      <c r="A50" s="608">
        <f>'Student Profile'!A47</f>
        <v>43</v>
      </c>
      <c r="B50" s="608">
        <f>'Student Profile'!B47</f>
        <v>0</v>
      </c>
      <c r="C50" s="609" t="str">
        <f>IF('Student Profile'!C47="","",'Student Profile'!C47)</f>
        <v>S. Mounika</v>
      </c>
      <c r="D50" s="307"/>
      <c r="E50" s="607" t="str">
        <f t="shared" si="13"/>
        <v/>
      </c>
      <c r="F50" s="307"/>
      <c r="G50" s="607" t="str">
        <f t="shared" si="14"/>
        <v/>
      </c>
      <c r="H50" s="307"/>
      <c r="I50" s="607" t="str">
        <f t="shared" si="15"/>
        <v/>
      </c>
      <c r="J50" s="307"/>
      <c r="K50" s="607" t="str">
        <f t="shared" si="16"/>
        <v/>
      </c>
      <c r="L50" s="307"/>
      <c r="M50" s="607" t="str">
        <f t="shared" si="17"/>
        <v/>
      </c>
      <c r="N50" s="307"/>
      <c r="O50" s="607" t="str">
        <f t="shared" si="18"/>
        <v/>
      </c>
      <c r="P50" s="607" t="str">
        <f t="shared" si="19"/>
        <v/>
      </c>
      <c r="Q50" s="607" t="str">
        <f t="shared" si="20"/>
        <v/>
      </c>
      <c r="R50" s="607" t="str">
        <f t="shared" si="21"/>
        <v/>
      </c>
      <c r="S50" s="416"/>
      <c r="T50" s="608">
        <f>'Student Profile'!A47</f>
        <v>43</v>
      </c>
      <c r="U50" s="609" t="str">
        <f>IF('Student Profile'!C47="","",'Student Profile'!C47)</f>
        <v>S. Mounika</v>
      </c>
      <c r="V50" s="307"/>
      <c r="W50" s="307"/>
      <c r="X50" s="307"/>
      <c r="Y50" s="307"/>
      <c r="Z50" s="307"/>
      <c r="AA50" s="307"/>
      <c r="AB50" s="307"/>
      <c r="AC50" s="307"/>
      <c r="AD50" s="307"/>
      <c r="AE50" s="307"/>
      <c r="AF50" s="307"/>
      <c r="AG50" s="307"/>
      <c r="AH50" s="307"/>
      <c r="AI50" s="307"/>
      <c r="AJ50" s="307"/>
      <c r="AK50" s="307"/>
      <c r="AL50" s="610" t="str">
        <f t="shared" si="22"/>
        <v/>
      </c>
      <c r="AM50" s="607" t="str">
        <f t="shared" si="23"/>
        <v/>
      </c>
      <c r="AN50" s="607" t="str">
        <f t="shared" si="24"/>
        <v/>
      </c>
      <c r="AO50" s="419"/>
      <c r="AP50" s="439">
        <f>'Student Profile'!A47</f>
        <v>43</v>
      </c>
      <c r="AQ50" s="436">
        <f t="shared" si="25"/>
        <v>43</v>
      </c>
      <c r="AR50" s="437" t="str">
        <f t="shared" si="26"/>
        <v>S. Mounika</v>
      </c>
      <c r="AS50" s="362"/>
      <c r="AT50" s="607" t="str">
        <f t="shared" si="27"/>
        <v/>
      </c>
      <c r="AU50" s="362"/>
      <c r="AV50" s="607" t="str">
        <f t="shared" si="28"/>
        <v/>
      </c>
      <c r="AW50" s="362"/>
      <c r="AX50" s="607" t="str">
        <f t="shared" si="29"/>
        <v/>
      </c>
      <c r="AY50" s="362"/>
      <c r="AZ50" s="607" t="str">
        <f t="shared" si="30"/>
        <v/>
      </c>
      <c r="BA50" s="362"/>
      <c r="BB50" s="607" t="str">
        <f t="shared" si="31"/>
        <v/>
      </c>
      <c r="BC50" s="362"/>
      <c r="BD50" s="607" t="str">
        <f t="shared" si="32"/>
        <v/>
      </c>
      <c r="BE50" s="607" t="str">
        <f t="shared" si="33"/>
        <v/>
      </c>
      <c r="BF50" s="607" t="str">
        <f t="shared" si="34"/>
        <v/>
      </c>
      <c r="BG50" s="607" t="str">
        <f t="shared" si="35"/>
        <v/>
      </c>
      <c r="BH50" s="414"/>
      <c r="BI50" s="621">
        <f t="shared" si="36"/>
        <v>43</v>
      </c>
      <c r="BJ50" s="622" t="str">
        <f t="shared" si="37"/>
        <v>S. Mounika</v>
      </c>
      <c r="BK50" s="362"/>
      <c r="BL50" s="607" t="str">
        <f t="shared" si="38"/>
        <v/>
      </c>
      <c r="BM50" s="362"/>
      <c r="BN50" s="607" t="str">
        <f t="shared" si="39"/>
        <v/>
      </c>
      <c r="BO50" s="362"/>
      <c r="BP50" s="607" t="str">
        <f t="shared" si="40"/>
        <v/>
      </c>
      <c r="BQ50" s="362"/>
      <c r="BR50" s="607" t="str">
        <f t="shared" si="41"/>
        <v/>
      </c>
      <c r="BS50" s="362"/>
      <c r="BT50" s="607" t="str">
        <f t="shared" si="42"/>
        <v/>
      </c>
      <c r="BU50" s="362"/>
      <c r="BV50" s="607" t="str">
        <f t="shared" si="43"/>
        <v/>
      </c>
      <c r="BW50" s="607" t="str">
        <f t="shared" si="44"/>
        <v/>
      </c>
      <c r="BX50" s="607" t="str">
        <f t="shared" si="45"/>
        <v/>
      </c>
      <c r="BY50" s="607" t="str">
        <f t="shared" si="46"/>
        <v/>
      </c>
      <c r="BZ50" s="444"/>
      <c r="CA50" s="418"/>
      <c r="CB50" s="623">
        <f t="shared" si="47"/>
        <v>43</v>
      </c>
      <c r="CC50" s="622" t="str">
        <f t="shared" si="48"/>
        <v>S. Mounika</v>
      </c>
      <c r="CD50" s="362"/>
      <c r="CE50" s="362"/>
      <c r="CF50" s="362"/>
      <c r="CG50" s="362"/>
      <c r="CH50" s="362"/>
      <c r="CI50" s="362"/>
      <c r="CJ50" s="362"/>
      <c r="CK50" s="362"/>
      <c r="CL50" s="362"/>
      <c r="CM50" s="362"/>
      <c r="CN50" s="362"/>
      <c r="CO50" s="362"/>
      <c r="CP50" s="362"/>
      <c r="CQ50" s="362"/>
      <c r="CR50" s="362"/>
      <c r="CS50" s="362"/>
      <c r="CT50" s="610" t="str">
        <f t="shared" si="49"/>
        <v/>
      </c>
      <c r="CU50" s="607" t="str">
        <f t="shared" si="50"/>
        <v/>
      </c>
      <c r="CV50" s="607" t="str">
        <f t="shared" si="51"/>
        <v/>
      </c>
      <c r="CW50" s="423"/>
      <c r="CX50" s="416"/>
      <c r="CY50" s="621">
        <f t="shared" si="52"/>
        <v>43</v>
      </c>
      <c r="CZ50" s="622" t="str">
        <f t="shared" si="53"/>
        <v>S. Mounika</v>
      </c>
      <c r="DA50" s="362"/>
      <c r="DB50" s="607" t="str">
        <f t="shared" si="54"/>
        <v/>
      </c>
      <c r="DC50" s="362"/>
      <c r="DD50" s="607" t="str">
        <f t="shared" si="55"/>
        <v/>
      </c>
      <c r="DE50" s="362"/>
      <c r="DF50" s="607" t="str">
        <f t="shared" si="56"/>
        <v/>
      </c>
      <c r="DG50" s="362"/>
      <c r="DH50" s="607" t="str">
        <f t="shared" si="57"/>
        <v/>
      </c>
      <c r="DI50" s="362"/>
      <c r="DJ50" s="607" t="str">
        <f t="shared" si="58"/>
        <v/>
      </c>
      <c r="DK50" s="362"/>
      <c r="DL50" s="607" t="str">
        <f t="shared" si="59"/>
        <v/>
      </c>
      <c r="DM50" s="607" t="str">
        <f t="shared" si="60"/>
        <v/>
      </c>
      <c r="DN50" s="607" t="str">
        <f t="shared" si="61"/>
        <v/>
      </c>
      <c r="DO50" s="607" t="str">
        <f t="shared" si="62"/>
        <v/>
      </c>
      <c r="DP50" s="442"/>
      <c r="DQ50" s="418"/>
      <c r="DR50" s="610">
        <f t="shared" si="63"/>
        <v>43</v>
      </c>
      <c r="DS50" s="624" t="str">
        <f t="shared" si="64"/>
        <v>S. Mounika</v>
      </c>
      <c r="DT50" s="607" t="str">
        <f t="shared" si="65"/>
        <v/>
      </c>
      <c r="DU50" s="607" t="str">
        <f t="shared" si="66"/>
        <v/>
      </c>
      <c r="DV50" s="607" t="str">
        <f t="shared" si="67"/>
        <v/>
      </c>
      <c r="DW50" s="607" t="str">
        <f t="shared" si="68"/>
        <v/>
      </c>
      <c r="DX50" s="607" t="str">
        <f t="shared" si="69"/>
        <v/>
      </c>
      <c r="DY50" s="607" t="str">
        <f t="shared" si="70"/>
        <v/>
      </c>
    </row>
    <row r="51" spans="1:140" ht="20.100000000000001" customHeight="1">
      <c r="A51" s="608">
        <f>'Student Profile'!A48</f>
        <v>44</v>
      </c>
      <c r="B51" s="608">
        <f>'Student Profile'!B48</f>
        <v>0</v>
      </c>
      <c r="C51" s="609" t="str">
        <f>IF('Student Profile'!C48="","",'Student Profile'!C48)</f>
        <v>S. Mounika</v>
      </c>
      <c r="D51" s="307"/>
      <c r="E51" s="607" t="str">
        <f t="shared" si="13"/>
        <v/>
      </c>
      <c r="F51" s="307"/>
      <c r="G51" s="607" t="str">
        <f t="shared" si="14"/>
        <v/>
      </c>
      <c r="H51" s="307"/>
      <c r="I51" s="607" t="str">
        <f t="shared" si="15"/>
        <v/>
      </c>
      <c r="J51" s="307"/>
      <c r="K51" s="607" t="str">
        <f t="shared" si="16"/>
        <v/>
      </c>
      <c r="L51" s="307"/>
      <c r="M51" s="607" t="str">
        <f t="shared" si="17"/>
        <v/>
      </c>
      <c r="N51" s="307"/>
      <c r="O51" s="607" t="str">
        <f t="shared" si="18"/>
        <v/>
      </c>
      <c r="P51" s="607" t="str">
        <f t="shared" si="19"/>
        <v/>
      </c>
      <c r="Q51" s="607" t="str">
        <f t="shared" si="20"/>
        <v/>
      </c>
      <c r="R51" s="607" t="str">
        <f t="shared" si="21"/>
        <v/>
      </c>
      <c r="S51" s="416"/>
      <c r="T51" s="608">
        <f>'Student Profile'!A48</f>
        <v>44</v>
      </c>
      <c r="U51" s="609" t="str">
        <f>IF('Student Profile'!C48="","",'Student Profile'!C48)</f>
        <v>S. Mounika</v>
      </c>
      <c r="V51" s="307"/>
      <c r="W51" s="307"/>
      <c r="X51" s="307"/>
      <c r="Y51" s="307"/>
      <c r="Z51" s="307"/>
      <c r="AA51" s="307"/>
      <c r="AB51" s="307"/>
      <c r="AC51" s="307"/>
      <c r="AD51" s="307"/>
      <c r="AE51" s="307"/>
      <c r="AF51" s="307"/>
      <c r="AG51" s="307"/>
      <c r="AH51" s="307"/>
      <c r="AI51" s="307"/>
      <c r="AJ51" s="307"/>
      <c r="AK51" s="307"/>
      <c r="AL51" s="610" t="str">
        <f t="shared" si="22"/>
        <v/>
      </c>
      <c r="AM51" s="607" t="str">
        <f t="shared" si="23"/>
        <v/>
      </c>
      <c r="AN51" s="607" t="str">
        <f t="shared" si="24"/>
        <v/>
      </c>
      <c r="AO51" s="419"/>
      <c r="AP51" s="439">
        <f>'Student Profile'!A48</f>
        <v>44</v>
      </c>
      <c r="AQ51" s="436">
        <f t="shared" si="25"/>
        <v>44</v>
      </c>
      <c r="AR51" s="437" t="str">
        <f t="shared" si="26"/>
        <v>S. Mounika</v>
      </c>
      <c r="AS51" s="362"/>
      <c r="AT51" s="607" t="str">
        <f t="shared" si="27"/>
        <v/>
      </c>
      <c r="AU51" s="362"/>
      <c r="AV51" s="607" t="str">
        <f t="shared" si="28"/>
        <v/>
      </c>
      <c r="AW51" s="362"/>
      <c r="AX51" s="607" t="str">
        <f t="shared" si="29"/>
        <v/>
      </c>
      <c r="AY51" s="362"/>
      <c r="AZ51" s="607" t="str">
        <f t="shared" si="30"/>
        <v/>
      </c>
      <c r="BA51" s="362"/>
      <c r="BB51" s="607" t="str">
        <f t="shared" si="31"/>
        <v/>
      </c>
      <c r="BC51" s="362"/>
      <c r="BD51" s="607" t="str">
        <f t="shared" si="32"/>
        <v/>
      </c>
      <c r="BE51" s="607" t="str">
        <f t="shared" si="33"/>
        <v/>
      </c>
      <c r="BF51" s="607" t="str">
        <f t="shared" si="34"/>
        <v/>
      </c>
      <c r="BG51" s="607" t="str">
        <f t="shared" si="35"/>
        <v/>
      </c>
      <c r="BH51" s="414"/>
      <c r="BI51" s="621">
        <f t="shared" si="36"/>
        <v>44</v>
      </c>
      <c r="BJ51" s="622" t="str">
        <f t="shared" si="37"/>
        <v>S. Mounika</v>
      </c>
      <c r="BK51" s="362"/>
      <c r="BL51" s="607" t="str">
        <f t="shared" si="38"/>
        <v/>
      </c>
      <c r="BM51" s="362"/>
      <c r="BN51" s="607" t="str">
        <f t="shared" si="39"/>
        <v/>
      </c>
      <c r="BO51" s="362"/>
      <c r="BP51" s="607" t="str">
        <f t="shared" si="40"/>
        <v/>
      </c>
      <c r="BQ51" s="362"/>
      <c r="BR51" s="607" t="str">
        <f t="shared" si="41"/>
        <v/>
      </c>
      <c r="BS51" s="362"/>
      <c r="BT51" s="607" t="str">
        <f t="shared" si="42"/>
        <v/>
      </c>
      <c r="BU51" s="362"/>
      <c r="BV51" s="607" t="str">
        <f t="shared" si="43"/>
        <v/>
      </c>
      <c r="BW51" s="607" t="str">
        <f t="shared" si="44"/>
        <v/>
      </c>
      <c r="BX51" s="607" t="str">
        <f t="shared" si="45"/>
        <v/>
      </c>
      <c r="BY51" s="607" t="str">
        <f t="shared" si="46"/>
        <v/>
      </c>
      <c r="BZ51" s="444"/>
      <c r="CA51" s="418"/>
      <c r="CB51" s="623">
        <f t="shared" si="47"/>
        <v>44</v>
      </c>
      <c r="CC51" s="622" t="str">
        <f t="shared" si="48"/>
        <v>S. Mounika</v>
      </c>
      <c r="CD51" s="362"/>
      <c r="CE51" s="362"/>
      <c r="CF51" s="362"/>
      <c r="CG51" s="362"/>
      <c r="CH51" s="362"/>
      <c r="CI51" s="362"/>
      <c r="CJ51" s="362"/>
      <c r="CK51" s="362"/>
      <c r="CL51" s="362"/>
      <c r="CM51" s="362"/>
      <c r="CN51" s="362"/>
      <c r="CO51" s="362"/>
      <c r="CP51" s="362"/>
      <c r="CQ51" s="362"/>
      <c r="CR51" s="362"/>
      <c r="CS51" s="362"/>
      <c r="CT51" s="610" t="str">
        <f t="shared" si="49"/>
        <v/>
      </c>
      <c r="CU51" s="607" t="str">
        <f t="shared" si="50"/>
        <v/>
      </c>
      <c r="CV51" s="607" t="str">
        <f t="shared" si="51"/>
        <v/>
      </c>
      <c r="CW51" s="423"/>
      <c r="CX51" s="416"/>
      <c r="CY51" s="621">
        <f t="shared" si="52"/>
        <v>44</v>
      </c>
      <c r="CZ51" s="622" t="str">
        <f t="shared" si="53"/>
        <v>S. Mounika</v>
      </c>
      <c r="DA51" s="362"/>
      <c r="DB51" s="607" t="str">
        <f t="shared" si="54"/>
        <v/>
      </c>
      <c r="DC51" s="362"/>
      <c r="DD51" s="607" t="str">
        <f t="shared" si="55"/>
        <v/>
      </c>
      <c r="DE51" s="362"/>
      <c r="DF51" s="607" t="str">
        <f t="shared" si="56"/>
        <v/>
      </c>
      <c r="DG51" s="362"/>
      <c r="DH51" s="607" t="str">
        <f t="shared" si="57"/>
        <v/>
      </c>
      <c r="DI51" s="362"/>
      <c r="DJ51" s="607" t="str">
        <f t="shared" si="58"/>
        <v/>
      </c>
      <c r="DK51" s="362"/>
      <c r="DL51" s="607" t="str">
        <f t="shared" si="59"/>
        <v/>
      </c>
      <c r="DM51" s="607" t="str">
        <f t="shared" si="60"/>
        <v/>
      </c>
      <c r="DN51" s="607" t="str">
        <f t="shared" si="61"/>
        <v/>
      </c>
      <c r="DO51" s="607" t="str">
        <f t="shared" si="62"/>
        <v/>
      </c>
      <c r="DP51" s="442"/>
      <c r="DQ51" s="418"/>
      <c r="DR51" s="610">
        <f t="shared" si="63"/>
        <v>44</v>
      </c>
      <c r="DS51" s="624" t="str">
        <f t="shared" si="64"/>
        <v>S. Mounika</v>
      </c>
      <c r="DT51" s="607" t="str">
        <f t="shared" si="65"/>
        <v/>
      </c>
      <c r="DU51" s="607" t="str">
        <f t="shared" si="66"/>
        <v/>
      </c>
      <c r="DV51" s="607" t="str">
        <f t="shared" si="67"/>
        <v/>
      </c>
      <c r="DW51" s="607" t="str">
        <f t="shared" si="68"/>
        <v/>
      </c>
      <c r="DX51" s="607" t="str">
        <f t="shared" si="69"/>
        <v/>
      </c>
      <c r="DY51" s="607" t="str">
        <f t="shared" si="70"/>
        <v/>
      </c>
    </row>
    <row r="52" spans="1:140" ht="20.100000000000001" customHeight="1">
      <c r="A52" s="608">
        <f>'Student Profile'!A49</f>
        <v>45</v>
      </c>
      <c r="B52" s="608">
        <f>'Student Profile'!B49</f>
        <v>0</v>
      </c>
      <c r="C52" s="609" t="str">
        <f>IF('Student Profile'!C49="","",'Student Profile'!C49)</f>
        <v>S. Mounika</v>
      </c>
      <c r="D52" s="307"/>
      <c r="E52" s="607" t="str">
        <f t="shared" si="13"/>
        <v/>
      </c>
      <c r="F52" s="307"/>
      <c r="G52" s="607" t="str">
        <f t="shared" si="14"/>
        <v/>
      </c>
      <c r="H52" s="307"/>
      <c r="I52" s="607" t="str">
        <f t="shared" si="15"/>
        <v/>
      </c>
      <c r="J52" s="307"/>
      <c r="K52" s="607" t="str">
        <f t="shared" si="16"/>
        <v/>
      </c>
      <c r="L52" s="307"/>
      <c r="M52" s="607" t="str">
        <f t="shared" si="17"/>
        <v/>
      </c>
      <c r="N52" s="307"/>
      <c r="O52" s="607" t="str">
        <f t="shared" si="18"/>
        <v/>
      </c>
      <c r="P52" s="607" t="str">
        <f t="shared" si="19"/>
        <v/>
      </c>
      <c r="Q52" s="607" t="str">
        <f t="shared" si="20"/>
        <v/>
      </c>
      <c r="R52" s="607" t="str">
        <f t="shared" si="21"/>
        <v/>
      </c>
      <c r="S52" s="416"/>
      <c r="T52" s="608">
        <f>'Student Profile'!A49</f>
        <v>45</v>
      </c>
      <c r="U52" s="609" t="str">
        <f>IF('Student Profile'!C49="","",'Student Profile'!C49)</f>
        <v>S. Mounika</v>
      </c>
      <c r="V52" s="307"/>
      <c r="W52" s="307"/>
      <c r="X52" s="307"/>
      <c r="Y52" s="307"/>
      <c r="Z52" s="307"/>
      <c r="AA52" s="307"/>
      <c r="AB52" s="307"/>
      <c r="AC52" s="307"/>
      <c r="AD52" s="307"/>
      <c r="AE52" s="307"/>
      <c r="AF52" s="307"/>
      <c r="AG52" s="307"/>
      <c r="AH52" s="307"/>
      <c r="AI52" s="307"/>
      <c r="AJ52" s="307"/>
      <c r="AK52" s="307"/>
      <c r="AL52" s="610" t="str">
        <f t="shared" si="22"/>
        <v/>
      </c>
      <c r="AM52" s="607" t="str">
        <f t="shared" si="23"/>
        <v/>
      </c>
      <c r="AN52" s="607" t="str">
        <f t="shared" si="24"/>
        <v/>
      </c>
      <c r="AO52" s="419"/>
      <c r="AP52" s="439">
        <f>'Student Profile'!A49</f>
        <v>45</v>
      </c>
      <c r="AQ52" s="436">
        <f t="shared" si="25"/>
        <v>45</v>
      </c>
      <c r="AR52" s="437" t="str">
        <f t="shared" si="26"/>
        <v>S. Mounika</v>
      </c>
      <c r="AS52" s="362"/>
      <c r="AT52" s="607" t="str">
        <f t="shared" si="27"/>
        <v/>
      </c>
      <c r="AU52" s="362"/>
      <c r="AV52" s="607" t="str">
        <f t="shared" si="28"/>
        <v/>
      </c>
      <c r="AW52" s="362"/>
      <c r="AX52" s="607" t="str">
        <f t="shared" si="29"/>
        <v/>
      </c>
      <c r="AY52" s="362"/>
      <c r="AZ52" s="607" t="str">
        <f t="shared" si="30"/>
        <v/>
      </c>
      <c r="BA52" s="362"/>
      <c r="BB52" s="607" t="str">
        <f t="shared" si="31"/>
        <v/>
      </c>
      <c r="BC52" s="362"/>
      <c r="BD52" s="607" t="str">
        <f t="shared" si="32"/>
        <v/>
      </c>
      <c r="BE52" s="607" t="str">
        <f t="shared" si="33"/>
        <v/>
      </c>
      <c r="BF52" s="607" t="str">
        <f t="shared" si="34"/>
        <v/>
      </c>
      <c r="BG52" s="607" t="str">
        <f t="shared" si="35"/>
        <v/>
      </c>
      <c r="BH52" s="414"/>
      <c r="BI52" s="621">
        <f t="shared" si="36"/>
        <v>45</v>
      </c>
      <c r="BJ52" s="622" t="str">
        <f t="shared" si="37"/>
        <v>S. Mounika</v>
      </c>
      <c r="BK52" s="362"/>
      <c r="BL52" s="607" t="str">
        <f t="shared" si="38"/>
        <v/>
      </c>
      <c r="BM52" s="362"/>
      <c r="BN52" s="607" t="str">
        <f t="shared" si="39"/>
        <v/>
      </c>
      <c r="BO52" s="362"/>
      <c r="BP52" s="607" t="str">
        <f t="shared" si="40"/>
        <v/>
      </c>
      <c r="BQ52" s="362"/>
      <c r="BR52" s="607" t="str">
        <f t="shared" si="41"/>
        <v/>
      </c>
      <c r="BS52" s="362"/>
      <c r="BT52" s="607" t="str">
        <f t="shared" si="42"/>
        <v/>
      </c>
      <c r="BU52" s="362"/>
      <c r="BV52" s="607" t="str">
        <f t="shared" si="43"/>
        <v/>
      </c>
      <c r="BW52" s="607" t="str">
        <f t="shared" si="44"/>
        <v/>
      </c>
      <c r="BX52" s="607" t="str">
        <f t="shared" si="45"/>
        <v/>
      </c>
      <c r="BY52" s="607" t="str">
        <f t="shared" si="46"/>
        <v/>
      </c>
      <c r="BZ52" s="444"/>
      <c r="CA52" s="418"/>
      <c r="CB52" s="623">
        <f t="shared" si="47"/>
        <v>45</v>
      </c>
      <c r="CC52" s="622" t="str">
        <f t="shared" si="48"/>
        <v>S. Mounika</v>
      </c>
      <c r="CD52" s="362"/>
      <c r="CE52" s="362"/>
      <c r="CF52" s="362"/>
      <c r="CG52" s="362"/>
      <c r="CH52" s="362"/>
      <c r="CI52" s="362"/>
      <c r="CJ52" s="362"/>
      <c r="CK52" s="362"/>
      <c r="CL52" s="362"/>
      <c r="CM52" s="362"/>
      <c r="CN52" s="362"/>
      <c r="CO52" s="362"/>
      <c r="CP52" s="362"/>
      <c r="CQ52" s="362"/>
      <c r="CR52" s="362"/>
      <c r="CS52" s="362"/>
      <c r="CT52" s="610" t="str">
        <f t="shared" si="49"/>
        <v/>
      </c>
      <c r="CU52" s="607" t="str">
        <f t="shared" si="50"/>
        <v/>
      </c>
      <c r="CV52" s="607" t="str">
        <f t="shared" si="51"/>
        <v/>
      </c>
      <c r="CW52" s="423"/>
      <c r="CX52" s="416"/>
      <c r="CY52" s="621">
        <f t="shared" si="52"/>
        <v>45</v>
      </c>
      <c r="CZ52" s="622" t="str">
        <f t="shared" si="53"/>
        <v>S. Mounika</v>
      </c>
      <c r="DA52" s="362"/>
      <c r="DB52" s="607" t="str">
        <f t="shared" si="54"/>
        <v/>
      </c>
      <c r="DC52" s="362"/>
      <c r="DD52" s="607" t="str">
        <f t="shared" si="55"/>
        <v/>
      </c>
      <c r="DE52" s="362"/>
      <c r="DF52" s="607" t="str">
        <f t="shared" si="56"/>
        <v/>
      </c>
      <c r="DG52" s="362"/>
      <c r="DH52" s="607" t="str">
        <f t="shared" si="57"/>
        <v/>
      </c>
      <c r="DI52" s="362"/>
      <c r="DJ52" s="607" t="str">
        <f t="shared" si="58"/>
        <v/>
      </c>
      <c r="DK52" s="362"/>
      <c r="DL52" s="607" t="str">
        <f t="shared" si="59"/>
        <v/>
      </c>
      <c r="DM52" s="607" t="str">
        <f t="shared" si="60"/>
        <v/>
      </c>
      <c r="DN52" s="607" t="str">
        <f t="shared" si="61"/>
        <v/>
      </c>
      <c r="DO52" s="607" t="str">
        <f t="shared" si="62"/>
        <v/>
      </c>
      <c r="DP52" s="442"/>
      <c r="DQ52" s="418"/>
      <c r="DR52" s="610">
        <f t="shared" si="63"/>
        <v>45</v>
      </c>
      <c r="DS52" s="624" t="str">
        <f t="shared" si="64"/>
        <v>S. Mounika</v>
      </c>
      <c r="DT52" s="607" t="str">
        <f t="shared" si="65"/>
        <v/>
      </c>
      <c r="DU52" s="607" t="str">
        <f t="shared" si="66"/>
        <v/>
      </c>
      <c r="DV52" s="607" t="str">
        <f t="shared" si="67"/>
        <v/>
      </c>
      <c r="DW52" s="607" t="str">
        <f t="shared" si="68"/>
        <v/>
      </c>
      <c r="DX52" s="607" t="str">
        <f t="shared" si="69"/>
        <v/>
      </c>
      <c r="DY52" s="607" t="str">
        <f t="shared" si="70"/>
        <v/>
      </c>
    </row>
    <row r="53" spans="1:140" ht="20.100000000000001" customHeight="1">
      <c r="A53" s="608">
        <f>'Student Profile'!A50</f>
        <v>46</v>
      </c>
      <c r="B53" s="608">
        <f>'Student Profile'!B50</f>
        <v>0</v>
      </c>
      <c r="C53" s="609" t="str">
        <f>IF('Student Profile'!C50="","",'Student Profile'!C50)</f>
        <v>S. Mounika</v>
      </c>
      <c r="D53" s="307"/>
      <c r="E53" s="607" t="str">
        <f t="shared" si="13"/>
        <v/>
      </c>
      <c r="F53" s="307"/>
      <c r="G53" s="607" t="str">
        <f t="shared" si="14"/>
        <v/>
      </c>
      <c r="H53" s="307"/>
      <c r="I53" s="607" t="str">
        <f t="shared" si="15"/>
        <v/>
      </c>
      <c r="J53" s="307"/>
      <c r="K53" s="607" t="str">
        <f t="shared" si="16"/>
        <v/>
      </c>
      <c r="L53" s="307"/>
      <c r="M53" s="607" t="str">
        <f t="shared" si="17"/>
        <v/>
      </c>
      <c r="N53" s="307"/>
      <c r="O53" s="607" t="str">
        <f t="shared" si="18"/>
        <v/>
      </c>
      <c r="P53" s="607" t="str">
        <f t="shared" si="19"/>
        <v/>
      </c>
      <c r="Q53" s="607" t="str">
        <f t="shared" si="20"/>
        <v/>
      </c>
      <c r="R53" s="607" t="str">
        <f t="shared" si="21"/>
        <v/>
      </c>
      <c r="S53" s="416"/>
      <c r="T53" s="608">
        <f>'Student Profile'!A50</f>
        <v>46</v>
      </c>
      <c r="U53" s="609" t="str">
        <f>IF('Student Profile'!C50="","",'Student Profile'!C50)</f>
        <v>S. Mounika</v>
      </c>
      <c r="V53" s="307"/>
      <c r="W53" s="307"/>
      <c r="X53" s="307"/>
      <c r="Y53" s="307"/>
      <c r="Z53" s="307"/>
      <c r="AA53" s="307"/>
      <c r="AB53" s="307"/>
      <c r="AC53" s="307"/>
      <c r="AD53" s="307"/>
      <c r="AE53" s="307"/>
      <c r="AF53" s="307"/>
      <c r="AG53" s="307"/>
      <c r="AH53" s="307"/>
      <c r="AI53" s="307"/>
      <c r="AJ53" s="307"/>
      <c r="AK53" s="307"/>
      <c r="AL53" s="610" t="str">
        <f t="shared" si="22"/>
        <v/>
      </c>
      <c r="AM53" s="607" t="str">
        <f t="shared" si="23"/>
        <v/>
      </c>
      <c r="AN53" s="607" t="str">
        <f t="shared" si="24"/>
        <v/>
      </c>
      <c r="AO53" s="419"/>
      <c r="AP53" s="439">
        <f>'Student Profile'!A50</f>
        <v>46</v>
      </c>
      <c r="AQ53" s="436">
        <f t="shared" si="25"/>
        <v>46</v>
      </c>
      <c r="AR53" s="437" t="str">
        <f t="shared" si="26"/>
        <v>S. Mounika</v>
      </c>
      <c r="AS53" s="362"/>
      <c r="AT53" s="607" t="str">
        <f t="shared" si="27"/>
        <v/>
      </c>
      <c r="AU53" s="362"/>
      <c r="AV53" s="607" t="str">
        <f t="shared" si="28"/>
        <v/>
      </c>
      <c r="AW53" s="362"/>
      <c r="AX53" s="607" t="str">
        <f t="shared" si="29"/>
        <v/>
      </c>
      <c r="AY53" s="362"/>
      <c r="AZ53" s="607" t="str">
        <f t="shared" si="30"/>
        <v/>
      </c>
      <c r="BA53" s="362"/>
      <c r="BB53" s="607" t="str">
        <f t="shared" si="31"/>
        <v/>
      </c>
      <c r="BC53" s="362"/>
      <c r="BD53" s="607" t="str">
        <f t="shared" si="32"/>
        <v/>
      </c>
      <c r="BE53" s="607" t="str">
        <f t="shared" si="33"/>
        <v/>
      </c>
      <c r="BF53" s="607" t="str">
        <f t="shared" si="34"/>
        <v/>
      </c>
      <c r="BG53" s="607" t="str">
        <f t="shared" si="35"/>
        <v/>
      </c>
      <c r="BH53" s="414"/>
      <c r="BI53" s="621">
        <f t="shared" si="36"/>
        <v>46</v>
      </c>
      <c r="BJ53" s="622" t="str">
        <f t="shared" si="37"/>
        <v>S. Mounika</v>
      </c>
      <c r="BK53" s="362"/>
      <c r="BL53" s="607" t="str">
        <f t="shared" si="38"/>
        <v/>
      </c>
      <c r="BM53" s="362"/>
      <c r="BN53" s="607" t="str">
        <f t="shared" si="39"/>
        <v/>
      </c>
      <c r="BO53" s="362"/>
      <c r="BP53" s="607" t="str">
        <f t="shared" si="40"/>
        <v/>
      </c>
      <c r="BQ53" s="362"/>
      <c r="BR53" s="607" t="str">
        <f t="shared" si="41"/>
        <v/>
      </c>
      <c r="BS53" s="362"/>
      <c r="BT53" s="607" t="str">
        <f t="shared" si="42"/>
        <v/>
      </c>
      <c r="BU53" s="362"/>
      <c r="BV53" s="607" t="str">
        <f t="shared" si="43"/>
        <v/>
      </c>
      <c r="BW53" s="607" t="str">
        <f t="shared" si="44"/>
        <v/>
      </c>
      <c r="BX53" s="607" t="str">
        <f t="shared" si="45"/>
        <v/>
      </c>
      <c r="BY53" s="607" t="str">
        <f t="shared" si="46"/>
        <v/>
      </c>
      <c r="BZ53" s="444"/>
      <c r="CA53" s="418"/>
      <c r="CB53" s="623">
        <f t="shared" si="47"/>
        <v>46</v>
      </c>
      <c r="CC53" s="622" t="str">
        <f t="shared" si="48"/>
        <v>S. Mounika</v>
      </c>
      <c r="CD53" s="362"/>
      <c r="CE53" s="362"/>
      <c r="CF53" s="362"/>
      <c r="CG53" s="362"/>
      <c r="CH53" s="362"/>
      <c r="CI53" s="362"/>
      <c r="CJ53" s="362"/>
      <c r="CK53" s="362"/>
      <c r="CL53" s="362"/>
      <c r="CM53" s="362"/>
      <c r="CN53" s="362"/>
      <c r="CO53" s="362"/>
      <c r="CP53" s="362"/>
      <c r="CQ53" s="362"/>
      <c r="CR53" s="362"/>
      <c r="CS53" s="362"/>
      <c r="CT53" s="610" t="str">
        <f t="shared" si="49"/>
        <v/>
      </c>
      <c r="CU53" s="607" t="str">
        <f t="shared" si="50"/>
        <v/>
      </c>
      <c r="CV53" s="607" t="str">
        <f t="shared" si="51"/>
        <v/>
      </c>
      <c r="CW53" s="423"/>
      <c r="CX53" s="416"/>
      <c r="CY53" s="621">
        <f t="shared" si="52"/>
        <v>46</v>
      </c>
      <c r="CZ53" s="622" t="str">
        <f t="shared" si="53"/>
        <v>S. Mounika</v>
      </c>
      <c r="DA53" s="362"/>
      <c r="DB53" s="607" t="str">
        <f t="shared" si="54"/>
        <v/>
      </c>
      <c r="DC53" s="362"/>
      <c r="DD53" s="607" t="str">
        <f t="shared" si="55"/>
        <v/>
      </c>
      <c r="DE53" s="362"/>
      <c r="DF53" s="607" t="str">
        <f t="shared" si="56"/>
        <v/>
      </c>
      <c r="DG53" s="362"/>
      <c r="DH53" s="607" t="str">
        <f t="shared" si="57"/>
        <v/>
      </c>
      <c r="DI53" s="362"/>
      <c r="DJ53" s="607" t="str">
        <f t="shared" si="58"/>
        <v/>
      </c>
      <c r="DK53" s="362"/>
      <c r="DL53" s="607" t="str">
        <f t="shared" si="59"/>
        <v/>
      </c>
      <c r="DM53" s="607" t="str">
        <f t="shared" si="60"/>
        <v/>
      </c>
      <c r="DN53" s="607" t="str">
        <f t="shared" si="61"/>
        <v/>
      </c>
      <c r="DO53" s="607" t="str">
        <f t="shared" si="62"/>
        <v/>
      </c>
      <c r="DP53" s="442"/>
      <c r="DQ53" s="418"/>
      <c r="DR53" s="610">
        <f t="shared" si="63"/>
        <v>46</v>
      </c>
      <c r="DS53" s="624" t="str">
        <f t="shared" si="64"/>
        <v>S. Mounika</v>
      </c>
      <c r="DT53" s="607" t="str">
        <f t="shared" si="65"/>
        <v/>
      </c>
      <c r="DU53" s="607" t="str">
        <f t="shared" si="66"/>
        <v/>
      </c>
      <c r="DV53" s="607" t="str">
        <f t="shared" si="67"/>
        <v/>
      </c>
      <c r="DW53" s="607" t="str">
        <f t="shared" si="68"/>
        <v/>
      </c>
      <c r="DX53" s="607" t="str">
        <f t="shared" si="69"/>
        <v/>
      </c>
      <c r="DY53" s="607" t="str">
        <f t="shared" si="70"/>
        <v/>
      </c>
    </row>
    <row r="54" spans="1:140" ht="20.100000000000001" customHeight="1">
      <c r="A54" s="608">
        <f>'Student Profile'!A51</f>
        <v>47</v>
      </c>
      <c r="B54" s="608">
        <f>'Student Profile'!B51</f>
        <v>0</v>
      </c>
      <c r="C54" s="609" t="str">
        <f>IF('Student Profile'!C51="","",'Student Profile'!C51)</f>
        <v>S. Mounika</v>
      </c>
      <c r="D54" s="307"/>
      <c r="E54" s="607" t="str">
        <f t="shared" si="13"/>
        <v/>
      </c>
      <c r="F54" s="307"/>
      <c r="G54" s="607" t="str">
        <f t="shared" si="14"/>
        <v/>
      </c>
      <c r="H54" s="307"/>
      <c r="I54" s="607" t="str">
        <f t="shared" si="15"/>
        <v/>
      </c>
      <c r="J54" s="307"/>
      <c r="K54" s="607" t="str">
        <f t="shared" si="16"/>
        <v/>
      </c>
      <c r="L54" s="307"/>
      <c r="M54" s="607" t="str">
        <f t="shared" si="17"/>
        <v/>
      </c>
      <c r="N54" s="307"/>
      <c r="O54" s="607" t="str">
        <f t="shared" si="18"/>
        <v/>
      </c>
      <c r="P54" s="607" t="str">
        <f t="shared" si="19"/>
        <v/>
      </c>
      <c r="Q54" s="607" t="str">
        <f t="shared" si="20"/>
        <v/>
      </c>
      <c r="R54" s="607" t="str">
        <f t="shared" si="21"/>
        <v/>
      </c>
      <c r="S54" s="416"/>
      <c r="T54" s="608">
        <f>'Student Profile'!A51</f>
        <v>47</v>
      </c>
      <c r="U54" s="609" t="str">
        <f>IF('Student Profile'!C51="","",'Student Profile'!C51)</f>
        <v>S. Mounika</v>
      </c>
      <c r="V54" s="307"/>
      <c r="W54" s="307"/>
      <c r="X54" s="307"/>
      <c r="Y54" s="307"/>
      <c r="Z54" s="307"/>
      <c r="AA54" s="307"/>
      <c r="AB54" s="307"/>
      <c r="AC54" s="307"/>
      <c r="AD54" s="307"/>
      <c r="AE54" s="307"/>
      <c r="AF54" s="307"/>
      <c r="AG54" s="307"/>
      <c r="AH54" s="307"/>
      <c r="AI54" s="307"/>
      <c r="AJ54" s="307"/>
      <c r="AK54" s="307"/>
      <c r="AL54" s="610" t="str">
        <f t="shared" si="22"/>
        <v/>
      </c>
      <c r="AM54" s="607" t="str">
        <f t="shared" si="23"/>
        <v/>
      </c>
      <c r="AN54" s="607" t="str">
        <f t="shared" si="24"/>
        <v/>
      </c>
      <c r="AO54" s="419"/>
      <c r="AP54" s="439">
        <f>'Student Profile'!A51</f>
        <v>47</v>
      </c>
      <c r="AQ54" s="436">
        <f t="shared" si="25"/>
        <v>47</v>
      </c>
      <c r="AR54" s="437" t="str">
        <f t="shared" si="26"/>
        <v>S. Mounika</v>
      </c>
      <c r="AS54" s="362"/>
      <c r="AT54" s="607" t="str">
        <f t="shared" si="27"/>
        <v/>
      </c>
      <c r="AU54" s="362"/>
      <c r="AV54" s="607" t="str">
        <f t="shared" si="28"/>
        <v/>
      </c>
      <c r="AW54" s="362"/>
      <c r="AX54" s="607" t="str">
        <f t="shared" si="29"/>
        <v/>
      </c>
      <c r="AY54" s="362"/>
      <c r="AZ54" s="607" t="str">
        <f t="shared" si="30"/>
        <v/>
      </c>
      <c r="BA54" s="362"/>
      <c r="BB54" s="607" t="str">
        <f t="shared" si="31"/>
        <v/>
      </c>
      <c r="BC54" s="362"/>
      <c r="BD54" s="607" t="str">
        <f t="shared" si="32"/>
        <v/>
      </c>
      <c r="BE54" s="607" t="str">
        <f t="shared" si="33"/>
        <v/>
      </c>
      <c r="BF54" s="607" t="str">
        <f t="shared" si="34"/>
        <v/>
      </c>
      <c r="BG54" s="607" t="str">
        <f t="shared" si="35"/>
        <v/>
      </c>
      <c r="BH54" s="414"/>
      <c r="BI54" s="621">
        <f t="shared" si="36"/>
        <v>47</v>
      </c>
      <c r="BJ54" s="622" t="str">
        <f t="shared" si="37"/>
        <v>S. Mounika</v>
      </c>
      <c r="BK54" s="362"/>
      <c r="BL54" s="607" t="str">
        <f t="shared" si="38"/>
        <v/>
      </c>
      <c r="BM54" s="362"/>
      <c r="BN54" s="607" t="str">
        <f t="shared" si="39"/>
        <v/>
      </c>
      <c r="BO54" s="362"/>
      <c r="BP54" s="607" t="str">
        <f t="shared" si="40"/>
        <v/>
      </c>
      <c r="BQ54" s="362"/>
      <c r="BR54" s="607" t="str">
        <f t="shared" si="41"/>
        <v/>
      </c>
      <c r="BS54" s="362"/>
      <c r="BT54" s="607" t="str">
        <f t="shared" si="42"/>
        <v/>
      </c>
      <c r="BU54" s="362"/>
      <c r="BV54" s="607" t="str">
        <f t="shared" si="43"/>
        <v/>
      </c>
      <c r="BW54" s="607" t="str">
        <f t="shared" si="44"/>
        <v/>
      </c>
      <c r="BX54" s="607" t="str">
        <f t="shared" si="45"/>
        <v/>
      </c>
      <c r="BY54" s="607" t="str">
        <f t="shared" si="46"/>
        <v/>
      </c>
      <c r="BZ54" s="444"/>
      <c r="CA54" s="418"/>
      <c r="CB54" s="623">
        <f t="shared" si="47"/>
        <v>47</v>
      </c>
      <c r="CC54" s="622" t="str">
        <f t="shared" si="48"/>
        <v>S. Mounika</v>
      </c>
      <c r="CD54" s="362"/>
      <c r="CE54" s="362"/>
      <c r="CF54" s="362"/>
      <c r="CG54" s="362"/>
      <c r="CH54" s="362"/>
      <c r="CI54" s="362"/>
      <c r="CJ54" s="362"/>
      <c r="CK54" s="362"/>
      <c r="CL54" s="362"/>
      <c r="CM54" s="362"/>
      <c r="CN54" s="362"/>
      <c r="CO54" s="362"/>
      <c r="CP54" s="362"/>
      <c r="CQ54" s="362"/>
      <c r="CR54" s="362"/>
      <c r="CS54" s="362"/>
      <c r="CT54" s="610" t="str">
        <f t="shared" si="49"/>
        <v/>
      </c>
      <c r="CU54" s="607" t="str">
        <f t="shared" si="50"/>
        <v/>
      </c>
      <c r="CV54" s="607" t="str">
        <f t="shared" si="51"/>
        <v/>
      </c>
      <c r="CW54" s="423"/>
      <c r="CX54" s="416"/>
      <c r="CY54" s="621">
        <f t="shared" si="52"/>
        <v>47</v>
      </c>
      <c r="CZ54" s="622" t="str">
        <f t="shared" si="53"/>
        <v>S. Mounika</v>
      </c>
      <c r="DA54" s="362"/>
      <c r="DB54" s="607" t="str">
        <f t="shared" si="54"/>
        <v/>
      </c>
      <c r="DC54" s="362"/>
      <c r="DD54" s="607" t="str">
        <f t="shared" si="55"/>
        <v/>
      </c>
      <c r="DE54" s="362"/>
      <c r="DF54" s="607" t="str">
        <f t="shared" si="56"/>
        <v/>
      </c>
      <c r="DG54" s="362"/>
      <c r="DH54" s="607" t="str">
        <f t="shared" si="57"/>
        <v/>
      </c>
      <c r="DI54" s="362"/>
      <c r="DJ54" s="607" t="str">
        <f t="shared" si="58"/>
        <v/>
      </c>
      <c r="DK54" s="362"/>
      <c r="DL54" s="607" t="str">
        <f t="shared" si="59"/>
        <v/>
      </c>
      <c r="DM54" s="607" t="str">
        <f t="shared" si="60"/>
        <v/>
      </c>
      <c r="DN54" s="607" t="str">
        <f t="shared" si="61"/>
        <v/>
      </c>
      <c r="DO54" s="607" t="str">
        <f t="shared" si="62"/>
        <v/>
      </c>
      <c r="DP54" s="442"/>
      <c r="DQ54" s="418"/>
      <c r="DR54" s="610">
        <f t="shared" si="63"/>
        <v>47</v>
      </c>
      <c r="DS54" s="624" t="str">
        <f t="shared" si="64"/>
        <v>S. Mounika</v>
      </c>
      <c r="DT54" s="607" t="str">
        <f t="shared" si="65"/>
        <v/>
      </c>
      <c r="DU54" s="607" t="str">
        <f t="shared" si="66"/>
        <v/>
      </c>
      <c r="DV54" s="607" t="str">
        <f t="shared" si="67"/>
        <v/>
      </c>
      <c r="DW54" s="607" t="str">
        <f t="shared" si="68"/>
        <v/>
      </c>
      <c r="DX54" s="607" t="str">
        <f t="shared" si="69"/>
        <v/>
      </c>
      <c r="DY54" s="607" t="str">
        <f t="shared" si="70"/>
        <v/>
      </c>
    </row>
    <row r="55" spans="1:140" ht="20.100000000000001" customHeight="1">
      <c r="A55" s="608">
        <f>'Student Profile'!A52</f>
        <v>48</v>
      </c>
      <c r="B55" s="608">
        <f>'Student Profile'!B52</f>
        <v>0</v>
      </c>
      <c r="C55" s="609" t="str">
        <f>IF('Student Profile'!C52="","",'Student Profile'!C52)</f>
        <v>S. Mounika</v>
      </c>
      <c r="D55" s="307"/>
      <c r="E55" s="607" t="str">
        <f t="shared" si="13"/>
        <v/>
      </c>
      <c r="F55" s="307"/>
      <c r="G55" s="607" t="str">
        <f t="shared" si="14"/>
        <v/>
      </c>
      <c r="H55" s="307"/>
      <c r="I55" s="607" t="str">
        <f t="shared" si="15"/>
        <v/>
      </c>
      <c r="J55" s="307"/>
      <c r="K55" s="607" t="str">
        <f t="shared" si="16"/>
        <v/>
      </c>
      <c r="L55" s="307"/>
      <c r="M55" s="607" t="str">
        <f t="shared" si="17"/>
        <v/>
      </c>
      <c r="N55" s="307"/>
      <c r="O55" s="607" t="str">
        <f t="shared" si="18"/>
        <v/>
      </c>
      <c r="P55" s="607" t="str">
        <f t="shared" si="19"/>
        <v/>
      </c>
      <c r="Q55" s="607" t="str">
        <f t="shared" si="20"/>
        <v/>
      </c>
      <c r="R55" s="607" t="str">
        <f t="shared" si="21"/>
        <v/>
      </c>
      <c r="S55" s="416"/>
      <c r="T55" s="608">
        <f>'Student Profile'!A52</f>
        <v>48</v>
      </c>
      <c r="U55" s="609" t="str">
        <f>IF('Student Profile'!C52="","",'Student Profile'!C52)</f>
        <v>S. Mounika</v>
      </c>
      <c r="V55" s="307"/>
      <c r="W55" s="307"/>
      <c r="X55" s="307"/>
      <c r="Y55" s="307"/>
      <c r="Z55" s="307"/>
      <c r="AA55" s="307"/>
      <c r="AB55" s="307"/>
      <c r="AC55" s="307"/>
      <c r="AD55" s="307"/>
      <c r="AE55" s="307"/>
      <c r="AF55" s="307"/>
      <c r="AG55" s="307"/>
      <c r="AH55" s="307"/>
      <c r="AI55" s="307"/>
      <c r="AJ55" s="307"/>
      <c r="AK55" s="307"/>
      <c r="AL55" s="610" t="str">
        <f t="shared" si="22"/>
        <v/>
      </c>
      <c r="AM55" s="607" t="str">
        <f t="shared" si="23"/>
        <v/>
      </c>
      <c r="AN55" s="607" t="str">
        <f t="shared" si="24"/>
        <v/>
      </c>
      <c r="AO55" s="419"/>
      <c r="AP55" s="439">
        <f>'Student Profile'!A52</f>
        <v>48</v>
      </c>
      <c r="AQ55" s="436">
        <f t="shared" si="25"/>
        <v>48</v>
      </c>
      <c r="AR55" s="437" t="str">
        <f t="shared" si="26"/>
        <v>S. Mounika</v>
      </c>
      <c r="AS55" s="362"/>
      <c r="AT55" s="607" t="str">
        <f t="shared" si="27"/>
        <v/>
      </c>
      <c r="AU55" s="362"/>
      <c r="AV55" s="607" t="str">
        <f t="shared" si="28"/>
        <v/>
      </c>
      <c r="AW55" s="362"/>
      <c r="AX55" s="607" t="str">
        <f t="shared" si="29"/>
        <v/>
      </c>
      <c r="AY55" s="362"/>
      <c r="AZ55" s="607" t="str">
        <f t="shared" si="30"/>
        <v/>
      </c>
      <c r="BA55" s="362"/>
      <c r="BB55" s="607" t="str">
        <f t="shared" si="31"/>
        <v/>
      </c>
      <c r="BC55" s="362"/>
      <c r="BD55" s="607" t="str">
        <f t="shared" si="32"/>
        <v/>
      </c>
      <c r="BE55" s="607" t="str">
        <f t="shared" si="33"/>
        <v/>
      </c>
      <c r="BF55" s="607" t="str">
        <f t="shared" si="34"/>
        <v/>
      </c>
      <c r="BG55" s="607" t="str">
        <f t="shared" si="35"/>
        <v/>
      </c>
      <c r="BH55" s="414"/>
      <c r="BI55" s="621">
        <f t="shared" si="36"/>
        <v>48</v>
      </c>
      <c r="BJ55" s="622" t="str">
        <f t="shared" si="37"/>
        <v>S. Mounika</v>
      </c>
      <c r="BK55" s="362"/>
      <c r="BL55" s="607" t="str">
        <f t="shared" si="38"/>
        <v/>
      </c>
      <c r="BM55" s="362"/>
      <c r="BN55" s="607" t="str">
        <f t="shared" si="39"/>
        <v/>
      </c>
      <c r="BO55" s="362"/>
      <c r="BP55" s="607" t="str">
        <f t="shared" si="40"/>
        <v/>
      </c>
      <c r="BQ55" s="362"/>
      <c r="BR55" s="607" t="str">
        <f t="shared" si="41"/>
        <v/>
      </c>
      <c r="BS55" s="362"/>
      <c r="BT55" s="607" t="str">
        <f t="shared" si="42"/>
        <v/>
      </c>
      <c r="BU55" s="362"/>
      <c r="BV55" s="607" t="str">
        <f t="shared" si="43"/>
        <v/>
      </c>
      <c r="BW55" s="607" t="str">
        <f t="shared" si="44"/>
        <v/>
      </c>
      <c r="BX55" s="607" t="str">
        <f t="shared" si="45"/>
        <v/>
      </c>
      <c r="BY55" s="607" t="str">
        <f t="shared" si="46"/>
        <v/>
      </c>
      <c r="BZ55" s="444"/>
      <c r="CA55" s="418"/>
      <c r="CB55" s="623">
        <f t="shared" si="47"/>
        <v>48</v>
      </c>
      <c r="CC55" s="622" t="str">
        <f t="shared" si="48"/>
        <v>S. Mounika</v>
      </c>
      <c r="CD55" s="362"/>
      <c r="CE55" s="362"/>
      <c r="CF55" s="362"/>
      <c r="CG55" s="362"/>
      <c r="CH55" s="362"/>
      <c r="CI55" s="362"/>
      <c r="CJ55" s="362"/>
      <c r="CK55" s="362"/>
      <c r="CL55" s="362"/>
      <c r="CM55" s="362"/>
      <c r="CN55" s="362"/>
      <c r="CO55" s="362"/>
      <c r="CP55" s="362"/>
      <c r="CQ55" s="362"/>
      <c r="CR55" s="362"/>
      <c r="CS55" s="362"/>
      <c r="CT55" s="610" t="str">
        <f t="shared" si="49"/>
        <v/>
      </c>
      <c r="CU55" s="607" t="str">
        <f t="shared" si="50"/>
        <v/>
      </c>
      <c r="CV55" s="607" t="str">
        <f t="shared" si="51"/>
        <v/>
      </c>
      <c r="CW55" s="423"/>
      <c r="CX55" s="416"/>
      <c r="CY55" s="621">
        <f t="shared" si="52"/>
        <v>48</v>
      </c>
      <c r="CZ55" s="622" t="str">
        <f t="shared" si="53"/>
        <v>S. Mounika</v>
      </c>
      <c r="DA55" s="362"/>
      <c r="DB55" s="607" t="str">
        <f t="shared" si="54"/>
        <v/>
      </c>
      <c r="DC55" s="362"/>
      <c r="DD55" s="607" t="str">
        <f t="shared" si="55"/>
        <v/>
      </c>
      <c r="DE55" s="362"/>
      <c r="DF55" s="607" t="str">
        <f t="shared" si="56"/>
        <v/>
      </c>
      <c r="DG55" s="362"/>
      <c r="DH55" s="607" t="str">
        <f t="shared" si="57"/>
        <v/>
      </c>
      <c r="DI55" s="362"/>
      <c r="DJ55" s="607" t="str">
        <f t="shared" si="58"/>
        <v/>
      </c>
      <c r="DK55" s="362"/>
      <c r="DL55" s="607" t="str">
        <f t="shared" si="59"/>
        <v/>
      </c>
      <c r="DM55" s="607" t="str">
        <f t="shared" si="60"/>
        <v/>
      </c>
      <c r="DN55" s="607" t="str">
        <f t="shared" si="61"/>
        <v/>
      </c>
      <c r="DO55" s="607" t="str">
        <f t="shared" si="62"/>
        <v/>
      </c>
      <c r="DP55" s="442"/>
      <c r="DQ55" s="418"/>
      <c r="DR55" s="610">
        <f t="shared" si="63"/>
        <v>48</v>
      </c>
      <c r="DS55" s="624" t="str">
        <f t="shared" si="64"/>
        <v>S. Mounika</v>
      </c>
      <c r="DT55" s="607" t="str">
        <f t="shared" si="65"/>
        <v/>
      </c>
      <c r="DU55" s="607" t="str">
        <f t="shared" si="66"/>
        <v/>
      </c>
      <c r="DV55" s="607" t="str">
        <f t="shared" si="67"/>
        <v/>
      </c>
      <c r="DW55" s="607" t="str">
        <f t="shared" si="68"/>
        <v/>
      </c>
      <c r="DX55" s="607" t="str">
        <f t="shared" si="69"/>
        <v/>
      </c>
      <c r="DY55" s="607" t="str">
        <f t="shared" si="70"/>
        <v/>
      </c>
    </row>
    <row r="56" spans="1:140" ht="20.100000000000001" customHeight="1">
      <c r="A56" s="608">
        <f>'Student Profile'!A53</f>
        <v>49</v>
      </c>
      <c r="B56" s="608">
        <f>'Student Profile'!B53</f>
        <v>0</v>
      </c>
      <c r="C56" s="609" t="str">
        <f>IF('Student Profile'!C53="","",'Student Profile'!C53)</f>
        <v>S. Mounika</v>
      </c>
      <c r="D56" s="307"/>
      <c r="E56" s="607" t="str">
        <f t="shared" si="13"/>
        <v/>
      </c>
      <c r="F56" s="307"/>
      <c r="G56" s="607" t="str">
        <f t="shared" si="14"/>
        <v/>
      </c>
      <c r="H56" s="307"/>
      <c r="I56" s="607" t="str">
        <f t="shared" si="15"/>
        <v/>
      </c>
      <c r="J56" s="307"/>
      <c r="K56" s="607" t="str">
        <f t="shared" si="16"/>
        <v/>
      </c>
      <c r="L56" s="307"/>
      <c r="M56" s="607" t="str">
        <f t="shared" si="17"/>
        <v/>
      </c>
      <c r="N56" s="307"/>
      <c r="O56" s="607" t="str">
        <f t="shared" si="18"/>
        <v/>
      </c>
      <c r="P56" s="607" t="str">
        <f t="shared" si="19"/>
        <v/>
      </c>
      <c r="Q56" s="607" t="str">
        <f t="shared" si="20"/>
        <v/>
      </c>
      <c r="R56" s="607" t="str">
        <f t="shared" si="21"/>
        <v/>
      </c>
      <c r="S56" s="416"/>
      <c r="T56" s="608">
        <f>'Student Profile'!A53</f>
        <v>49</v>
      </c>
      <c r="U56" s="609" t="str">
        <f>IF('Student Profile'!C53="","",'Student Profile'!C53)</f>
        <v>S. Mounika</v>
      </c>
      <c r="V56" s="307"/>
      <c r="W56" s="307"/>
      <c r="X56" s="307"/>
      <c r="Y56" s="307"/>
      <c r="Z56" s="307"/>
      <c r="AA56" s="307"/>
      <c r="AB56" s="307"/>
      <c r="AC56" s="307"/>
      <c r="AD56" s="307"/>
      <c r="AE56" s="307"/>
      <c r="AF56" s="307"/>
      <c r="AG56" s="307"/>
      <c r="AH56" s="307"/>
      <c r="AI56" s="307"/>
      <c r="AJ56" s="307"/>
      <c r="AK56" s="307"/>
      <c r="AL56" s="610" t="str">
        <f t="shared" si="22"/>
        <v/>
      </c>
      <c r="AM56" s="607" t="str">
        <f t="shared" si="23"/>
        <v/>
      </c>
      <c r="AN56" s="607" t="str">
        <f t="shared" si="24"/>
        <v/>
      </c>
      <c r="AO56" s="419"/>
      <c r="AP56" s="439">
        <f>'Student Profile'!A53</f>
        <v>49</v>
      </c>
      <c r="AQ56" s="436">
        <f t="shared" si="25"/>
        <v>49</v>
      </c>
      <c r="AR56" s="437" t="str">
        <f t="shared" si="26"/>
        <v>S. Mounika</v>
      </c>
      <c r="AS56" s="362"/>
      <c r="AT56" s="607" t="str">
        <f t="shared" si="27"/>
        <v/>
      </c>
      <c r="AU56" s="362"/>
      <c r="AV56" s="607" t="str">
        <f t="shared" si="28"/>
        <v/>
      </c>
      <c r="AW56" s="362"/>
      <c r="AX56" s="607" t="str">
        <f t="shared" si="29"/>
        <v/>
      </c>
      <c r="AY56" s="362"/>
      <c r="AZ56" s="607" t="str">
        <f t="shared" si="30"/>
        <v/>
      </c>
      <c r="BA56" s="362"/>
      <c r="BB56" s="607" t="str">
        <f t="shared" si="31"/>
        <v/>
      </c>
      <c r="BC56" s="362"/>
      <c r="BD56" s="607" t="str">
        <f t="shared" si="32"/>
        <v/>
      </c>
      <c r="BE56" s="607" t="str">
        <f t="shared" si="33"/>
        <v/>
      </c>
      <c r="BF56" s="607" t="str">
        <f t="shared" si="34"/>
        <v/>
      </c>
      <c r="BG56" s="607" t="str">
        <f t="shared" si="35"/>
        <v/>
      </c>
      <c r="BH56" s="414"/>
      <c r="BI56" s="621">
        <f t="shared" si="36"/>
        <v>49</v>
      </c>
      <c r="BJ56" s="622" t="str">
        <f t="shared" si="37"/>
        <v>S. Mounika</v>
      </c>
      <c r="BK56" s="362"/>
      <c r="BL56" s="607" t="str">
        <f t="shared" si="38"/>
        <v/>
      </c>
      <c r="BM56" s="362"/>
      <c r="BN56" s="607" t="str">
        <f t="shared" si="39"/>
        <v/>
      </c>
      <c r="BO56" s="362"/>
      <c r="BP56" s="607" t="str">
        <f t="shared" si="40"/>
        <v/>
      </c>
      <c r="BQ56" s="362"/>
      <c r="BR56" s="607" t="str">
        <f t="shared" si="41"/>
        <v/>
      </c>
      <c r="BS56" s="362"/>
      <c r="BT56" s="607" t="str">
        <f t="shared" si="42"/>
        <v/>
      </c>
      <c r="BU56" s="362"/>
      <c r="BV56" s="607" t="str">
        <f t="shared" si="43"/>
        <v/>
      </c>
      <c r="BW56" s="607" t="str">
        <f t="shared" si="44"/>
        <v/>
      </c>
      <c r="BX56" s="607" t="str">
        <f t="shared" si="45"/>
        <v/>
      </c>
      <c r="BY56" s="607" t="str">
        <f t="shared" si="46"/>
        <v/>
      </c>
      <c r="BZ56" s="444"/>
      <c r="CA56" s="418"/>
      <c r="CB56" s="623">
        <f t="shared" si="47"/>
        <v>49</v>
      </c>
      <c r="CC56" s="622" t="str">
        <f t="shared" si="48"/>
        <v>S. Mounika</v>
      </c>
      <c r="CD56" s="362"/>
      <c r="CE56" s="362"/>
      <c r="CF56" s="362"/>
      <c r="CG56" s="362"/>
      <c r="CH56" s="362"/>
      <c r="CI56" s="362"/>
      <c r="CJ56" s="362"/>
      <c r="CK56" s="362"/>
      <c r="CL56" s="362"/>
      <c r="CM56" s="362"/>
      <c r="CN56" s="362"/>
      <c r="CO56" s="362"/>
      <c r="CP56" s="362"/>
      <c r="CQ56" s="362"/>
      <c r="CR56" s="362"/>
      <c r="CS56" s="362"/>
      <c r="CT56" s="610" t="str">
        <f t="shared" si="49"/>
        <v/>
      </c>
      <c r="CU56" s="607" t="str">
        <f t="shared" si="50"/>
        <v/>
      </c>
      <c r="CV56" s="607" t="str">
        <f t="shared" si="51"/>
        <v/>
      </c>
      <c r="CW56" s="423"/>
      <c r="CX56" s="416"/>
      <c r="CY56" s="621">
        <f t="shared" si="52"/>
        <v>49</v>
      </c>
      <c r="CZ56" s="622" t="str">
        <f t="shared" si="53"/>
        <v>S. Mounika</v>
      </c>
      <c r="DA56" s="362"/>
      <c r="DB56" s="607" t="str">
        <f t="shared" si="54"/>
        <v/>
      </c>
      <c r="DC56" s="362"/>
      <c r="DD56" s="607" t="str">
        <f t="shared" si="55"/>
        <v/>
      </c>
      <c r="DE56" s="362"/>
      <c r="DF56" s="607" t="str">
        <f t="shared" si="56"/>
        <v/>
      </c>
      <c r="DG56" s="362"/>
      <c r="DH56" s="607" t="str">
        <f t="shared" si="57"/>
        <v/>
      </c>
      <c r="DI56" s="362"/>
      <c r="DJ56" s="607" t="str">
        <f t="shared" si="58"/>
        <v/>
      </c>
      <c r="DK56" s="362"/>
      <c r="DL56" s="607" t="str">
        <f t="shared" si="59"/>
        <v/>
      </c>
      <c r="DM56" s="607" t="str">
        <f t="shared" si="60"/>
        <v/>
      </c>
      <c r="DN56" s="607" t="str">
        <f t="shared" si="61"/>
        <v/>
      </c>
      <c r="DO56" s="607" t="str">
        <f t="shared" si="62"/>
        <v/>
      </c>
      <c r="DP56" s="442"/>
      <c r="DQ56" s="418"/>
      <c r="DR56" s="610">
        <f t="shared" si="63"/>
        <v>49</v>
      </c>
      <c r="DS56" s="624" t="str">
        <f t="shared" si="64"/>
        <v>S. Mounika</v>
      </c>
      <c r="DT56" s="607" t="str">
        <f t="shared" si="65"/>
        <v/>
      </c>
      <c r="DU56" s="607" t="str">
        <f t="shared" si="66"/>
        <v/>
      </c>
      <c r="DV56" s="607" t="str">
        <f t="shared" si="67"/>
        <v/>
      </c>
      <c r="DW56" s="607" t="str">
        <f t="shared" si="68"/>
        <v/>
      </c>
      <c r="DX56" s="607" t="str">
        <f t="shared" si="69"/>
        <v/>
      </c>
      <c r="DY56" s="607" t="str">
        <f t="shared" si="70"/>
        <v/>
      </c>
    </row>
    <row r="57" spans="1:140" ht="20.100000000000001" customHeight="1">
      <c r="A57" s="608">
        <f>'Student Profile'!A54</f>
        <v>50</v>
      </c>
      <c r="B57" s="608">
        <f>'Student Profile'!B54</f>
        <v>0</v>
      </c>
      <c r="C57" s="609" t="str">
        <f>IF('Student Profile'!C54="","",'Student Profile'!C54)</f>
        <v>S. Mounika</v>
      </c>
      <c r="D57" s="307"/>
      <c r="E57" s="607" t="str">
        <f t="shared" si="13"/>
        <v/>
      </c>
      <c r="F57" s="307"/>
      <c r="G57" s="607" t="str">
        <f t="shared" si="14"/>
        <v/>
      </c>
      <c r="H57" s="307"/>
      <c r="I57" s="607" t="str">
        <f t="shared" si="15"/>
        <v/>
      </c>
      <c r="J57" s="307"/>
      <c r="K57" s="607" t="str">
        <f t="shared" si="16"/>
        <v/>
      </c>
      <c r="L57" s="307"/>
      <c r="M57" s="607" t="str">
        <f t="shared" si="17"/>
        <v/>
      </c>
      <c r="N57" s="307"/>
      <c r="O57" s="607" t="str">
        <f t="shared" si="18"/>
        <v/>
      </c>
      <c r="P57" s="607" t="str">
        <f t="shared" si="19"/>
        <v/>
      </c>
      <c r="Q57" s="607" t="str">
        <f t="shared" si="20"/>
        <v/>
      </c>
      <c r="R57" s="607" t="str">
        <f t="shared" si="21"/>
        <v/>
      </c>
      <c r="S57" s="446"/>
      <c r="T57" s="608">
        <f>'Student Profile'!A54</f>
        <v>50</v>
      </c>
      <c r="U57" s="609" t="str">
        <f>IF('Student Profile'!C54="","",'Student Profile'!C54)</f>
        <v>S. Mounika</v>
      </c>
      <c r="V57" s="362"/>
      <c r="W57" s="362"/>
      <c r="X57" s="362"/>
      <c r="Y57" s="362"/>
      <c r="Z57" s="362"/>
      <c r="AA57" s="362"/>
      <c r="AB57" s="362"/>
      <c r="AC57" s="362"/>
      <c r="AD57" s="362"/>
      <c r="AE57" s="362"/>
      <c r="AF57" s="362"/>
      <c r="AG57" s="362"/>
      <c r="AH57" s="362"/>
      <c r="AI57" s="362"/>
      <c r="AJ57" s="362"/>
      <c r="AK57" s="362"/>
      <c r="AL57" s="610" t="str">
        <f t="shared" si="22"/>
        <v/>
      </c>
      <c r="AM57" s="607" t="str">
        <f t="shared" si="23"/>
        <v/>
      </c>
      <c r="AN57" s="607" t="str">
        <f t="shared" si="24"/>
        <v/>
      </c>
      <c r="AO57" s="448"/>
      <c r="AP57" s="439">
        <f>'Student Profile'!A54</f>
        <v>50</v>
      </c>
      <c r="AQ57" s="436">
        <f t="shared" si="25"/>
        <v>50</v>
      </c>
      <c r="AR57" s="437" t="str">
        <f t="shared" si="26"/>
        <v>S. Mounika</v>
      </c>
      <c r="AS57" s="362"/>
      <c r="AT57" s="607" t="str">
        <f t="shared" si="27"/>
        <v/>
      </c>
      <c r="AU57" s="362"/>
      <c r="AV57" s="607" t="str">
        <f t="shared" si="28"/>
        <v/>
      </c>
      <c r="AW57" s="362"/>
      <c r="AX57" s="607" t="str">
        <f t="shared" si="29"/>
        <v/>
      </c>
      <c r="AY57" s="362"/>
      <c r="AZ57" s="607" t="str">
        <f t="shared" si="30"/>
        <v/>
      </c>
      <c r="BA57" s="362"/>
      <c r="BB57" s="607" t="str">
        <f t="shared" si="31"/>
        <v/>
      </c>
      <c r="BC57" s="362"/>
      <c r="BD57" s="607" t="str">
        <f t="shared" si="32"/>
        <v/>
      </c>
      <c r="BE57" s="607" t="str">
        <f t="shared" si="33"/>
        <v/>
      </c>
      <c r="BF57" s="607" t="str">
        <f t="shared" si="34"/>
        <v/>
      </c>
      <c r="BG57" s="607" t="str">
        <f t="shared" si="35"/>
        <v/>
      </c>
      <c r="BH57" s="449"/>
      <c r="BI57" s="621">
        <f t="shared" si="36"/>
        <v>50</v>
      </c>
      <c r="BJ57" s="622" t="str">
        <f t="shared" si="37"/>
        <v>S. Mounika</v>
      </c>
      <c r="BK57" s="447"/>
      <c r="BL57" s="607" t="str">
        <f t="shared" si="38"/>
        <v/>
      </c>
      <c r="BM57" s="447"/>
      <c r="BN57" s="607" t="str">
        <f t="shared" si="39"/>
        <v/>
      </c>
      <c r="BO57" s="447"/>
      <c r="BP57" s="607" t="str">
        <f t="shared" si="40"/>
        <v/>
      </c>
      <c r="BQ57" s="447"/>
      <c r="BR57" s="607" t="str">
        <f t="shared" si="41"/>
        <v/>
      </c>
      <c r="BS57" s="447"/>
      <c r="BT57" s="607" t="str">
        <f t="shared" si="42"/>
        <v/>
      </c>
      <c r="BU57" s="447"/>
      <c r="BV57" s="607" t="str">
        <f t="shared" si="43"/>
        <v/>
      </c>
      <c r="BW57" s="607" t="str">
        <f t="shared" si="44"/>
        <v/>
      </c>
      <c r="BX57" s="607" t="str">
        <f t="shared" si="45"/>
        <v/>
      </c>
      <c r="BY57" s="607" t="str">
        <f t="shared" si="46"/>
        <v/>
      </c>
      <c r="BZ57" s="444"/>
      <c r="CA57" s="450"/>
      <c r="CB57" s="623">
        <f t="shared" si="47"/>
        <v>50</v>
      </c>
      <c r="CC57" s="622" t="str">
        <f t="shared" si="48"/>
        <v>S. Mounika</v>
      </c>
      <c r="CD57" s="362"/>
      <c r="CE57" s="362"/>
      <c r="CF57" s="362"/>
      <c r="CG57" s="362"/>
      <c r="CH57" s="362"/>
      <c r="CI57" s="362"/>
      <c r="CJ57" s="362"/>
      <c r="CK57" s="362"/>
      <c r="CL57" s="362"/>
      <c r="CM57" s="362"/>
      <c r="CN57" s="362"/>
      <c r="CO57" s="362"/>
      <c r="CP57" s="362"/>
      <c r="CQ57" s="362"/>
      <c r="CR57" s="362"/>
      <c r="CS57" s="362"/>
      <c r="CT57" s="610" t="str">
        <f t="shared" si="49"/>
        <v/>
      </c>
      <c r="CU57" s="607" t="str">
        <f t="shared" si="50"/>
        <v/>
      </c>
      <c r="CV57" s="607" t="str">
        <f t="shared" si="51"/>
        <v/>
      </c>
      <c r="CW57" s="423"/>
      <c r="CX57" s="446"/>
      <c r="CY57" s="621">
        <f t="shared" si="52"/>
        <v>50</v>
      </c>
      <c r="CZ57" s="622" t="str">
        <f t="shared" si="53"/>
        <v>S. Mounika</v>
      </c>
      <c r="DA57" s="362"/>
      <c r="DB57" s="607" t="str">
        <f t="shared" si="54"/>
        <v/>
      </c>
      <c r="DC57" s="362"/>
      <c r="DD57" s="607" t="str">
        <f t="shared" si="55"/>
        <v/>
      </c>
      <c r="DE57" s="447"/>
      <c r="DF57" s="607" t="str">
        <f t="shared" si="56"/>
        <v/>
      </c>
      <c r="DG57" s="447"/>
      <c r="DH57" s="607" t="str">
        <f t="shared" si="57"/>
        <v/>
      </c>
      <c r="DI57" s="447"/>
      <c r="DJ57" s="607" t="str">
        <f t="shared" si="58"/>
        <v/>
      </c>
      <c r="DK57" s="447"/>
      <c r="DL57" s="607" t="str">
        <f t="shared" si="59"/>
        <v/>
      </c>
      <c r="DM57" s="607" t="str">
        <f t="shared" si="60"/>
        <v/>
      </c>
      <c r="DN57" s="607" t="str">
        <f t="shared" si="61"/>
        <v/>
      </c>
      <c r="DO57" s="607" t="str">
        <f t="shared" si="62"/>
        <v/>
      </c>
      <c r="DP57" s="451"/>
      <c r="DQ57" s="450"/>
      <c r="DR57" s="610">
        <f t="shared" si="63"/>
        <v>50</v>
      </c>
      <c r="DS57" s="624" t="str">
        <f t="shared" si="64"/>
        <v>S. Mounika</v>
      </c>
      <c r="DT57" s="607" t="str">
        <f t="shared" si="65"/>
        <v/>
      </c>
      <c r="DU57" s="607" t="str">
        <f t="shared" si="66"/>
        <v/>
      </c>
      <c r="DV57" s="607" t="str">
        <f t="shared" si="67"/>
        <v/>
      </c>
      <c r="DW57" s="607" t="str">
        <f t="shared" si="68"/>
        <v/>
      </c>
      <c r="DX57" s="607" t="str">
        <f t="shared" si="69"/>
        <v/>
      </c>
      <c r="DY57" s="607" t="str">
        <f t="shared" si="70"/>
        <v/>
      </c>
    </row>
    <row r="58" spans="1:140">
      <c r="H58" s="452"/>
      <c r="I58" s="143"/>
      <c r="J58" s="452"/>
      <c r="K58" s="143"/>
      <c r="L58" s="452"/>
      <c r="M58" s="143"/>
      <c r="N58" s="452"/>
      <c r="Q58" s="618" t="s">
        <v>34</v>
      </c>
      <c r="R58" s="453">
        <f>COUNTIF(R$8:R$57,"A+")</f>
        <v>0</v>
      </c>
      <c r="S58" s="454"/>
      <c r="T58" s="455"/>
      <c r="V58" s="452"/>
      <c r="W58" s="452"/>
      <c r="X58" s="452"/>
      <c r="Y58" s="452"/>
      <c r="Z58" s="452"/>
      <c r="AA58" s="452"/>
      <c r="AB58" s="452"/>
      <c r="AC58" s="452"/>
      <c r="AD58" s="452"/>
      <c r="AE58" s="452"/>
      <c r="AF58" s="452"/>
      <c r="AG58" s="452"/>
      <c r="AH58" s="452"/>
      <c r="AI58" s="452"/>
      <c r="AJ58" s="452"/>
      <c r="AK58" s="452"/>
      <c r="AM58" s="618" t="s">
        <v>34</v>
      </c>
      <c r="AN58" s="618">
        <f>COUNTIF(AN$8:AN$57,"A+")</f>
        <v>0</v>
      </c>
      <c r="AO58" s="456"/>
      <c r="AP58" s="423"/>
      <c r="AQ58" s="457"/>
      <c r="AR58" s="423"/>
      <c r="AS58" s="458"/>
      <c r="AT58" s="444"/>
      <c r="AU58" s="458"/>
      <c r="AV58" s="444"/>
      <c r="AW58" s="458"/>
      <c r="AX58" s="444"/>
      <c r="AY58" s="458"/>
      <c r="AZ58" s="444"/>
      <c r="BA58" s="458"/>
      <c r="BB58" s="444"/>
      <c r="BC58" s="458"/>
      <c r="BD58" s="423"/>
      <c r="BE58" s="423"/>
      <c r="BF58" s="618" t="s">
        <v>34</v>
      </c>
      <c r="BG58" s="618">
        <f>COUNTIF(BG$8:BG$57,"A+")</f>
        <v>0</v>
      </c>
      <c r="BH58" s="620"/>
      <c r="BI58" s="457"/>
      <c r="BJ58" s="423"/>
      <c r="BK58" s="458"/>
      <c r="BL58" s="444"/>
      <c r="BM58" s="458"/>
      <c r="BN58" s="444"/>
      <c r="BO58" s="458"/>
      <c r="BP58" s="444"/>
      <c r="BQ58" s="458"/>
      <c r="BR58" s="444"/>
      <c r="BS58" s="458"/>
      <c r="BT58" s="444"/>
      <c r="BU58" s="458"/>
      <c r="BV58" s="423"/>
      <c r="BW58" s="423"/>
      <c r="BX58" s="459" t="s">
        <v>34</v>
      </c>
      <c r="BY58" s="459">
        <f>COUNTIF(BY$8:BY$57,"A+")</f>
        <v>0</v>
      </c>
      <c r="BZ58" s="423"/>
      <c r="CA58" s="423"/>
      <c r="CB58" s="457"/>
      <c r="CC58" s="423"/>
      <c r="CD58" s="460"/>
      <c r="CE58" s="460"/>
      <c r="CF58" s="460"/>
      <c r="CG58" s="458"/>
      <c r="CH58" s="458"/>
      <c r="CI58" s="458"/>
      <c r="CJ58" s="458"/>
      <c r="CK58" s="458"/>
      <c r="CL58" s="458"/>
      <c r="CM58" s="458"/>
      <c r="CN58" s="458"/>
      <c r="CO58" s="458"/>
      <c r="CP58" s="458"/>
      <c r="CQ58" s="458"/>
      <c r="CR58" s="458"/>
      <c r="CS58" s="458"/>
      <c r="CT58" s="423"/>
      <c r="CU58" s="459" t="s">
        <v>34</v>
      </c>
      <c r="CV58" s="459">
        <f>COUNTIF(CV$8:CV$57,"A+")</f>
        <v>0</v>
      </c>
      <c r="CW58" s="423"/>
      <c r="CX58" s="423"/>
      <c r="CY58" s="457"/>
      <c r="CZ58" s="423"/>
      <c r="DA58" s="441"/>
      <c r="DB58" s="441"/>
      <c r="DC58" s="441"/>
      <c r="DD58" s="441"/>
      <c r="DE58" s="458"/>
      <c r="DF58" s="440"/>
      <c r="DG58" s="458"/>
      <c r="DH58" s="440"/>
      <c r="DI58" s="458"/>
      <c r="DJ58" s="440"/>
      <c r="DK58" s="458"/>
      <c r="DL58" s="441"/>
      <c r="DM58" s="441"/>
      <c r="DN58" s="461" t="s">
        <v>34</v>
      </c>
      <c r="DO58" s="462">
        <f>COUNTIF(DO$8:DO$57,"A+")</f>
        <v>0</v>
      </c>
      <c r="DP58" s="463"/>
      <c r="DQ58" s="457"/>
      <c r="DR58" s="423"/>
      <c r="DS58" s="423"/>
      <c r="DT58" s="423"/>
      <c r="DU58" s="423"/>
      <c r="DV58" s="457"/>
      <c r="DX58" s="464" t="s">
        <v>34</v>
      </c>
      <c r="DY58" s="464">
        <f>COUNTIF(DY$8:DY$57,"A+")</f>
        <v>0</v>
      </c>
    </row>
    <row r="59" spans="1:140">
      <c r="H59" s="452"/>
      <c r="I59" s="143"/>
      <c r="J59" s="452"/>
      <c r="K59" s="143"/>
      <c r="L59" s="452"/>
      <c r="M59" s="143"/>
      <c r="N59" s="452"/>
      <c r="Q59" s="618" t="s">
        <v>32</v>
      </c>
      <c r="R59" s="453">
        <f>COUNTIF(R$8:R$57,"A")</f>
        <v>0</v>
      </c>
      <c r="S59" s="454"/>
      <c r="T59" s="455"/>
      <c r="V59" s="452"/>
      <c r="W59" s="452"/>
      <c r="X59" s="452"/>
      <c r="Y59" s="452"/>
      <c r="Z59" s="452"/>
      <c r="AA59" s="452"/>
      <c r="AB59" s="452"/>
      <c r="AC59" s="452"/>
      <c r="AD59" s="452"/>
      <c r="AE59" s="452"/>
      <c r="AF59" s="452"/>
      <c r="AG59" s="452"/>
      <c r="AH59" s="452"/>
      <c r="AI59" s="452"/>
      <c r="AJ59" s="452"/>
      <c r="AK59" s="452"/>
      <c r="AM59" s="618" t="s">
        <v>32</v>
      </c>
      <c r="AN59" s="618">
        <f>COUNTIF(AN$8:AN$57,"A")</f>
        <v>1</v>
      </c>
      <c r="AO59" s="456"/>
      <c r="AP59" s="423"/>
      <c r="AQ59" s="457"/>
      <c r="AR59" s="423"/>
      <c r="AS59" s="458"/>
      <c r="AT59" s="444"/>
      <c r="AU59" s="458"/>
      <c r="AV59" s="444"/>
      <c r="AW59" s="458"/>
      <c r="AX59" s="444"/>
      <c r="AY59" s="458"/>
      <c r="AZ59" s="444"/>
      <c r="BA59" s="458"/>
      <c r="BB59" s="444"/>
      <c r="BC59" s="458"/>
      <c r="BD59" s="423"/>
      <c r="BE59" s="423"/>
      <c r="BF59" s="618" t="s">
        <v>32</v>
      </c>
      <c r="BG59" s="618">
        <f>COUNTIF(BG$8:BG$57,"A")</f>
        <v>0</v>
      </c>
      <c r="BH59" s="620"/>
      <c r="BI59" s="457"/>
      <c r="BJ59" s="423"/>
      <c r="BK59" s="458"/>
      <c r="BL59" s="444"/>
      <c r="BM59" s="458"/>
      <c r="BN59" s="444"/>
      <c r="BO59" s="458"/>
      <c r="BP59" s="444"/>
      <c r="BQ59" s="458"/>
      <c r="BR59" s="444"/>
      <c r="BS59" s="458"/>
      <c r="BT59" s="444"/>
      <c r="BU59" s="458"/>
      <c r="BV59" s="423"/>
      <c r="BW59" s="423"/>
      <c r="BX59" s="459" t="s">
        <v>32</v>
      </c>
      <c r="BY59" s="459">
        <f>COUNTIF(BY$8:BY$57,"A")</f>
        <v>0</v>
      </c>
      <c r="BZ59" s="423"/>
      <c r="CA59" s="423"/>
      <c r="CB59" s="457"/>
      <c r="CC59" s="423"/>
      <c r="CD59" s="460"/>
      <c r="CE59" s="460"/>
      <c r="CF59" s="460"/>
      <c r="CG59" s="458"/>
      <c r="CH59" s="458"/>
      <c r="CI59" s="458"/>
      <c r="CJ59" s="458"/>
      <c r="CK59" s="458"/>
      <c r="CL59" s="458"/>
      <c r="CM59" s="458"/>
      <c r="CN59" s="458"/>
      <c r="CO59" s="458"/>
      <c r="CP59" s="458"/>
      <c r="CQ59" s="458"/>
      <c r="CR59" s="458"/>
      <c r="CS59" s="458"/>
      <c r="CT59" s="423"/>
      <c r="CU59" s="459" t="s">
        <v>32</v>
      </c>
      <c r="CV59" s="459">
        <f>COUNTIF(CV$8:CV$57,"A")</f>
        <v>0</v>
      </c>
      <c r="CW59" s="423"/>
      <c r="CX59" s="423"/>
      <c r="CY59" s="457"/>
      <c r="CZ59" s="423"/>
      <c r="DA59" s="423"/>
      <c r="DB59" s="423"/>
      <c r="DC59" s="423"/>
      <c r="DD59" s="423"/>
      <c r="DE59" s="458"/>
      <c r="DF59" s="444"/>
      <c r="DG59" s="458"/>
      <c r="DH59" s="444"/>
      <c r="DI59" s="458"/>
      <c r="DJ59" s="444"/>
      <c r="DK59" s="458"/>
      <c r="DL59" s="423"/>
      <c r="DM59" s="423"/>
      <c r="DN59" s="461" t="s">
        <v>32</v>
      </c>
      <c r="DO59" s="462">
        <f>COUNTIF(DO$8:DO$57,"A")</f>
        <v>0</v>
      </c>
      <c r="DP59" s="463"/>
      <c r="DQ59" s="457"/>
      <c r="DR59" s="423"/>
      <c r="DS59" s="423"/>
      <c r="DT59" s="423"/>
      <c r="DU59" s="423"/>
      <c r="DV59" s="457"/>
      <c r="DX59" s="438" t="s">
        <v>32</v>
      </c>
      <c r="DY59" s="438">
        <f>COUNTIF(DY$8:DY$57,"A")</f>
        <v>0</v>
      </c>
    </row>
    <row r="60" spans="1:140">
      <c r="H60" s="452"/>
      <c r="I60" s="143"/>
      <c r="J60" s="452"/>
      <c r="K60" s="143"/>
      <c r="L60" s="452"/>
      <c r="M60" s="143"/>
      <c r="N60" s="452"/>
      <c r="Q60" s="618" t="s">
        <v>31</v>
      </c>
      <c r="R60" s="453">
        <f>COUNTIF(R$8:R$57,"B")</f>
        <v>1</v>
      </c>
      <c r="S60" s="454"/>
      <c r="T60" s="455"/>
      <c r="V60" s="452"/>
      <c r="W60" s="452"/>
      <c r="X60" s="452"/>
      <c r="Y60" s="452"/>
      <c r="Z60" s="452"/>
      <c r="AA60" s="452"/>
      <c r="AB60" s="452"/>
      <c r="AC60" s="452"/>
      <c r="AD60" s="452"/>
      <c r="AE60" s="452"/>
      <c r="AF60" s="452"/>
      <c r="AG60" s="452"/>
      <c r="AH60" s="452"/>
      <c r="AI60" s="452"/>
      <c r="AJ60" s="452"/>
      <c r="AK60" s="452"/>
      <c r="AM60" s="618" t="s">
        <v>31</v>
      </c>
      <c r="AN60" s="618">
        <f>COUNTIF(AN$8:AN$57,"B")</f>
        <v>0</v>
      </c>
      <c r="AO60" s="456"/>
      <c r="AP60" s="423"/>
      <c r="AQ60" s="457"/>
      <c r="AR60" s="423"/>
      <c r="AS60" s="458"/>
      <c r="AT60" s="444"/>
      <c r="AU60" s="458"/>
      <c r="AV60" s="444"/>
      <c r="AW60" s="458"/>
      <c r="AX60" s="444"/>
      <c r="AY60" s="458"/>
      <c r="AZ60" s="444"/>
      <c r="BA60" s="458"/>
      <c r="BB60" s="444"/>
      <c r="BC60" s="458"/>
      <c r="BD60" s="423"/>
      <c r="BE60" s="423"/>
      <c r="BF60" s="618" t="s">
        <v>31</v>
      </c>
      <c r="BG60" s="618">
        <f>COUNTIF(BG$8:BG$57,"B")</f>
        <v>1</v>
      </c>
      <c r="BH60" s="620"/>
      <c r="BI60" s="457"/>
      <c r="BJ60" s="423"/>
      <c r="BK60" s="458"/>
      <c r="BL60" s="444"/>
      <c r="BM60" s="458"/>
      <c r="BN60" s="444"/>
      <c r="BO60" s="458"/>
      <c r="BP60" s="444"/>
      <c r="BQ60" s="458"/>
      <c r="BR60" s="444"/>
      <c r="BS60" s="458"/>
      <c r="BT60" s="444"/>
      <c r="BU60" s="458"/>
      <c r="BV60" s="423"/>
      <c r="BW60" s="423"/>
      <c r="BX60" s="459" t="s">
        <v>31</v>
      </c>
      <c r="BY60" s="459">
        <f>COUNTIF(BY$8:BY$57,"B")</f>
        <v>1</v>
      </c>
      <c r="BZ60" s="423"/>
      <c r="CA60" s="423"/>
      <c r="CB60" s="457"/>
      <c r="CC60" s="423"/>
      <c r="CD60" s="460"/>
      <c r="CE60" s="460"/>
      <c r="CF60" s="460"/>
      <c r="CG60" s="458"/>
      <c r="CH60" s="458"/>
      <c r="CI60" s="458"/>
      <c r="CJ60" s="458"/>
      <c r="CK60" s="458"/>
      <c r="CL60" s="458"/>
      <c r="CM60" s="458"/>
      <c r="CN60" s="458"/>
      <c r="CO60" s="458"/>
      <c r="CP60" s="458"/>
      <c r="CQ60" s="458"/>
      <c r="CR60" s="458"/>
      <c r="CS60" s="458"/>
      <c r="CT60" s="423"/>
      <c r="CU60" s="459" t="s">
        <v>31</v>
      </c>
      <c r="CV60" s="459">
        <f>COUNTIF(CV$8:CV$57,"B")</f>
        <v>1</v>
      </c>
      <c r="CW60" s="423"/>
      <c r="CX60" s="423"/>
      <c r="CY60" s="457"/>
      <c r="CZ60" s="423"/>
      <c r="DA60" s="423"/>
      <c r="DB60" s="423"/>
      <c r="DC60" s="423"/>
      <c r="DD60" s="423"/>
      <c r="DE60" s="458"/>
      <c r="DF60" s="444"/>
      <c r="DG60" s="458"/>
      <c r="DH60" s="444"/>
      <c r="DI60" s="458"/>
      <c r="DJ60" s="444"/>
      <c r="DK60" s="458"/>
      <c r="DL60" s="423"/>
      <c r="DM60" s="423"/>
      <c r="DN60" s="461" t="s">
        <v>31</v>
      </c>
      <c r="DO60" s="462">
        <f>COUNTIF(DO$8:DO$57,"B")</f>
        <v>1</v>
      </c>
      <c r="DP60" s="463"/>
      <c r="DQ60" s="457"/>
      <c r="DR60" s="423"/>
      <c r="DS60" s="423"/>
      <c r="DT60" s="423"/>
      <c r="DU60" s="423"/>
      <c r="DV60" s="457"/>
      <c r="DX60" s="438" t="s">
        <v>31</v>
      </c>
      <c r="DY60" s="438">
        <f>COUNTIF(DY$8:DY$57,"B")</f>
        <v>1</v>
      </c>
    </row>
    <row r="61" spans="1:140">
      <c r="H61" s="452"/>
      <c r="I61" s="143"/>
      <c r="J61" s="452"/>
      <c r="K61" s="143"/>
      <c r="L61" s="452"/>
      <c r="M61" s="143"/>
      <c r="N61" s="452"/>
      <c r="Q61" s="465" t="s">
        <v>30</v>
      </c>
      <c r="R61" s="453">
        <f>COUNTIF(R$8:R$57,"C")</f>
        <v>0</v>
      </c>
      <c r="S61" s="454"/>
      <c r="T61" s="455"/>
      <c r="V61" s="452"/>
      <c r="W61" s="452"/>
      <c r="X61" s="452"/>
      <c r="Y61" s="452"/>
      <c r="Z61" s="452"/>
      <c r="AA61" s="452"/>
      <c r="AB61" s="452"/>
      <c r="AC61" s="452"/>
      <c r="AD61" s="452"/>
      <c r="AE61" s="452"/>
      <c r="AF61" s="452"/>
      <c r="AG61" s="452"/>
      <c r="AH61" s="452"/>
      <c r="AI61" s="452"/>
      <c r="AJ61" s="452"/>
      <c r="AK61" s="452"/>
      <c r="AM61" s="618" t="s">
        <v>30</v>
      </c>
      <c r="AN61" s="618">
        <f>COUNTIF(AN$8:AN$57,"C")</f>
        <v>0</v>
      </c>
      <c r="AO61" s="456"/>
      <c r="AP61" s="423"/>
      <c r="AQ61" s="457"/>
      <c r="AR61" s="423"/>
      <c r="AS61" s="458"/>
      <c r="AT61" s="444"/>
      <c r="AU61" s="458"/>
      <c r="AV61" s="444"/>
      <c r="AW61" s="458"/>
      <c r="AX61" s="444"/>
      <c r="AY61" s="458"/>
      <c r="AZ61" s="444"/>
      <c r="BA61" s="458"/>
      <c r="BB61" s="444"/>
      <c r="BC61" s="458"/>
      <c r="BD61" s="423"/>
      <c r="BE61" s="423"/>
      <c r="BF61" s="618" t="s">
        <v>30</v>
      </c>
      <c r="BG61" s="618">
        <f>COUNTIF(BG$8:BG$57,"C")</f>
        <v>0</v>
      </c>
      <c r="BH61" s="620"/>
      <c r="BI61" s="457"/>
      <c r="BJ61" s="423"/>
      <c r="BK61" s="458"/>
      <c r="BL61" s="444"/>
      <c r="BM61" s="458"/>
      <c r="BN61" s="444"/>
      <c r="BO61" s="458"/>
      <c r="BP61" s="444"/>
      <c r="BQ61" s="458"/>
      <c r="BR61" s="444"/>
      <c r="BS61" s="458"/>
      <c r="BT61" s="444"/>
      <c r="BU61" s="458"/>
      <c r="BV61" s="423"/>
      <c r="BW61" s="423"/>
      <c r="BX61" s="459" t="s">
        <v>30</v>
      </c>
      <c r="BY61" s="459">
        <f>COUNTIF(BY$8:BY$57,"C")</f>
        <v>0</v>
      </c>
      <c r="BZ61" s="423"/>
      <c r="CA61" s="423"/>
      <c r="CB61" s="457"/>
      <c r="CC61" s="423"/>
      <c r="CD61" s="460"/>
      <c r="CE61" s="460"/>
      <c r="CF61" s="460"/>
      <c r="CG61" s="458"/>
      <c r="CH61" s="458"/>
      <c r="CI61" s="458"/>
      <c r="CJ61" s="458"/>
      <c r="CK61" s="458"/>
      <c r="CL61" s="458"/>
      <c r="CM61" s="458"/>
      <c r="CN61" s="458"/>
      <c r="CO61" s="458"/>
      <c r="CP61" s="458"/>
      <c r="CQ61" s="458"/>
      <c r="CR61" s="458"/>
      <c r="CS61" s="458"/>
      <c r="CT61" s="423"/>
      <c r="CU61" s="459" t="s">
        <v>30</v>
      </c>
      <c r="CV61" s="459">
        <f>COUNTIF(CV$8:CV$57,"C")</f>
        <v>0</v>
      </c>
      <c r="CW61" s="423"/>
      <c r="CX61" s="423"/>
      <c r="CY61" s="457"/>
      <c r="CZ61" s="423"/>
      <c r="DA61" s="423"/>
      <c r="DB61" s="423"/>
      <c r="DC61" s="423"/>
      <c r="DD61" s="423"/>
      <c r="DE61" s="458"/>
      <c r="DF61" s="444"/>
      <c r="DG61" s="458"/>
      <c r="DH61" s="444"/>
      <c r="DI61" s="458"/>
      <c r="DJ61" s="444"/>
      <c r="DK61" s="458"/>
      <c r="DL61" s="423"/>
      <c r="DM61" s="423"/>
      <c r="DN61" s="461" t="s">
        <v>30</v>
      </c>
      <c r="DO61" s="462">
        <f>COUNTIF(DO$8:DO$57,"C")</f>
        <v>0</v>
      </c>
      <c r="DP61" s="463"/>
      <c r="DQ61" s="457"/>
      <c r="DR61" s="423"/>
      <c r="DS61" s="423"/>
      <c r="DT61" s="423"/>
      <c r="DU61" s="423"/>
      <c r="DV61" s="457"/>
      <c r="DX61" s="438" t="s">
        <v>30</v>
      </c>
      <c r="DY61" s="438">
        <f>COUNTIF(DY$8:DY$57,"C")</f>
        <v>0</v>
      </c>
    </row>
    <row r="62" spans="1:140">
      <c r="H62" s="452"/>
      <c r="I62" s="143"/>
      <c r="J62" s="452"/>
      <c r="K62" s="143"/>
      <c r="L62" s="452"/>
      <c r="M62" s="143"/>
      <c r="N62" s="452"/>
      <c r="Q62" s="465" t="s">
        <v>29</v>
      </c>
      <c r="R62" s="453">
        <f>COUNTIF(R$8:R$57,"D")</f>
        <v>0</v>
      </c>
      <c r="S62" s="454"/>
      <c r="T62" s="455"/>
      <c r="V62" s="452"/>
      <c r="W62" s="452"/>
      <c r="X62" s="452"/>
      <c r="Y62" s="452"/>
      <c r="Z62" s="452"/>
      <c r="AA62" s="452"/>
      <c r="AB62" s="452"/>
      <c r="AC62" s="452"/>
      <c r="AD62" s="452"/>
      <c r="AE62" s="452"/>
      <c r="AF62" s="452"/>
      <c r="AG62" s="452"/>
      <c r="AH62" s="452"/>
      <c r="AI62" s="452"/>
      <c r="AJ62" s="452"/>
      <c r="AK62" s="452"/>
      <c r="AM62" s="618" t="s">
        <v>29</v>
      </c>
      <c r="AN62" s="618">
        <f>COUNTIF(AN$8:AN$57,"D")</f>
        <v>0</v>
      </c>
      <c r="AO62" s="456"/>
      <c r="AP62" s="423"/>
      <c r="AQ62" s="457"/>
      <c r="AR62" s="423"/>
      <c r="AS62" s="458"/>
      <c r="AT62" s="444"/>
      <c r="AU62" s="458"/>
      <c r="AV62" s="444"/>
      <c r="AW62" s="458"/>
      <c r="AX62" s="444"/>
      <c r="AY62" s="458"/>
      <c r="AZ62" s="444"/>
      <c r="BA62" s="458"/>
      <c r="BB62" s="444"/>
      <c r="BC62" s="458"/>
      <c r="BD62" s="423"/>
      <c r="BE62" s="423"/>
      <c r="BF62" s="618" t="s">
        <v>29</v>
      </c>
      <c r="BG62" s="618">
        <f>COUNTIF(BG$8:BG$57,"D")</f>
        <v>0</v>
      </c>
      <c r="BH62" s="620"/>
      <c r="BI62" s="457"/>
      <c r="BJ62" s="423"/>
      <c r="BK62" s="458"/>
      <c r="BL62" s="444"/>
      <c r="BM62" s="458"/>
      <c r="BN62" s="444"/>
      <c r="BO62" s="458"/>
      <c r="BP62" s="444"/>
      <c r="BQ62" s="458"/>
      <c r="BR62" s="444"/>
      <c r="BS62" s="458"/>
      <c r="BT62" s="444"/>
      <c r="BU62" s="458"/>
      <c r="BV62" s="423"/>
      <c r="BW62" s="423"/>
      <c r="BX62" s="459" t="s">
        <v>29</v>
      </c>
      <c r="BY62" s="459">
        <f>COUNTIF(BY$8:BY$57,"D")</f>
        <v>0</v>
      </c>
      <c r="BZ62" s="423"/>
      <c r="CA62" s="423"/>
      <c r="CB62" s="457"/>
      <c r="CC62" s="423"/>
      <c r="CD62" s="460"/>
      <c r="CE62" s="460"/>
      <c r="CF62" s="460"/>
      <c r="CG62" s="458"/>
      <c r="CH62" s="458"/>
      <c r="CI62" s="458"/>
      <c r="CJ62" s="458"/>
      <c r="CK62" s="458"/>
      <c r="CL62" s="458"/>
      <c r="CM62" s="458"/>
      <c r="CN62" s="458"/>
      <c r="CO62" s="458"/>
      <c r="CP62" s="458"/>
      <c r="CQ62" s="458"/>
      <c r="CR62" s="458"/>
      <c r="CS62" s="458"/>
      <c r="CT62" s="423"/>
      <c r="CU62" s="459" t="s">
        <v>29</v>
      </c>
      <c r="CV62" s="459">
        <f>COUNTIF(CV$8:CV$57,"D")</f>
        <v>0</v>
      </c>
      <c r="CW62" s="423"/>
      <c r="CX62" s="423"/>
      <c r="CY62" s="457"/>
      <c r="CZ62" s="423"/>
      <c r="DA62" s="423"/>
      <c r="DB62" s="423"/>
      <c r="DC62" s="423"/>
      <c r="DD62" s="423"/>
      <c r="DE62" s="458"/>
      <c r="DF62" s="444"/>
      <c r="DG62" s="458"/>
      <c r="DH62" s="444"/>
      <c r="DI62" s="458"/>
      <c r="DJ62" s="444"/>
      <c r="DK62" s="458"/>
      <c r="DL62" s="423"/>
      <c r="DM62" s="423"/>
      <c r="DN62" s="461" t="s">
        <v>29</v>
      </c>
      <c r="DO62" s="462">
        <f>COUNTIF(DO$8:DO$57,"D")</f>
        <v>0</v>
      </c>
      <c r="DP62" s="463"/>
      <c r="DQ62" s="457"/>
      <c r="DR62" s="423"/>
      <c r="DS62" s="423"/>
      <c r="DT62" s="423"/>
      <c r="DU62" s="423"/>
      <c r="DV62" s="457"/>
      <c r="DX62" s="438" t="s">
        <v>29</v>
      </c>
      <c r="DY62" s="438">
        <f>COUNTIF(DY$8:DY$57,"D")</f>
        <v>0</v>
      </c>
    </row>
    <row r="63" spans="1:140">
      <c r="A63" s="852" t="s">
        <v>374</v>
      </c>
      <c r="B63" s="853"/>
      <c r="C63" s="853"/>
      <c r="D63" s="853"/>
      <c r="E63" s="853"/>
      <c r="F63" s="853"/>
      <c r="G63" s="853"/>
      <c r="H63" s="853"/>
      <c r="I63" s="853"/>
      <c r="J63" s="853"/>
      <c r="K63" s="853"/>
      <c r="L63" s="853"/>
      <c r="M63" s="853"/>
      <c r="N63" s="853"/>
      <c r="O63" s="853"/>
      <c r="P63" s="853"/>
      <c r="Q63" s="853"/>
      <c r="R63" s="853"/>
      <c r="S63" s="854"/>
      <c r="T63" s="852" t="s">
        <v>374</v>
      </c>
      <c r="U63" s="853"/>
      <c r="V63" s="853"/>
      <c r="W63" s="853"/>
      <c r="X63" s="853"/>
      <c r="Y63" s="853"/>
      <c r="Z63" s="853"/>
      <c r="AA63" s="853"/>
      <c r="AB63" s="853"/>
      <c r="AC63" s="853"/>
      <c r="AD63" s="853"/>
      <c r="AE63" s="853"/>
      <c r="AF63" s="853"/>
      <c r="AG63" s="853"/>
      <c r="AH63" s="853"/>
      <c r="AI63" s="853"/>
      <c r="AJ63" s="853"/>
      <c r="AK63" s="853"/>
      <c r="AL63" s="854"/>
      <c r="AP63" s="852" t="s">
        <v>374</v>
      </c>
      <c r="AQ63" s="853"/>
      <c r="AR63" s="853"/>
      <c r="AS63" s="853"/>
      <c r="AT63" s="853"/>
      <c r="AU63" s="853"/>
      <c r="AV63" s="853"/>
      <c r="AW63" s="853"/>
      <c r="AX63" s="853"/>
      <c r="AY63" s="853"/>
      <c r="AZ63" s="853"/>
      <c r="BA63" s="853"/>
      <c r="BB63" s="853"/>
      <c r="BC63" s="853"/>
      <c r="BD63" s="853"/>
      <c r="BE63" s="853"/>
      <c r="BF63" s="853"/>
      <c r="BG63" s="853"/>
      <c r="BH63" s="854"/>
      <c r="BI63" s="852" t="s">
        <v>374</v>
      </c>
      <c r="BJ63" s="853"/>
      <c r="BK63" s="853"/>
      <c r="BL63" s="853"/>
      <c r="BM63" s="853"/>
      <c r="BN63" s="853"/>
      <c r="BO63" s="853"/>
      <c r="BP63" s="853"/>
      <c r="BQ63" s="853"/>
      <c r="BR63" s="853"/>
      <c r="BS63" s="853"/>
      <c r="BT63" s="853"/>
      <c r="BU63" s="853"/>
      <c r="BV63" s="853"/>
      <c r="BW63" s="853"/>
      <c r="BX63" s="853"/>
      <c r="BY63" s="853"/>
      <c r="BZ63" s="853"/>
      <c r="CA63" s="854"/>
      <c r="CB63" s="852" t="s">
        <v>374</v>
      </c>
      <c r="CC63" s="853"/>
      <c r="CD63" s="853"/>
      <c r="CE63" s="853"/>
      <c r="CF63" s="853"/>
      <c r="CG63" s="853"/>
      <c r="CH63" s="853"/>
      <c r="CI63" s="853"/>
      <c r="CJ63" s="853"/>
      <c r="CK63" s="853"/>
      <c r="CL63" s="853"/>
      <c r="CM63" s="853"/>
      <c r="CN63" s="853"/>
      <c r="CO63" s="853"/>
      <c r="CP63" s="853"/>
      <c r="CQ63" s="853"/>
      <c r="CR63" s="853"/>
      <c r="CS63" s="853"/>
      <c r="CT63" s="854"/>
      <c r="CU63" s="423"/>
      <c r="CV63" s="423"/>
      <c r="CW63" s="423"/>
      <c r="CX63" s="423"/>
      <c r="CY63" s="852" t="s">
        <v>374</v>
      </c>
      <c r="CZ63" s="853"/>
      <c r="DA63" s="853"/>
      <c r="DB63" s="853"/>
      <c r="DC63" s="853"/>
      <c r="DD63" s="853"/>
      <c r="DE63" s="853"/>
      <c r="DF63" s="853"/>
      <c r="DG63" s="853"/>
      <c r="DH63" s="853"/>
      <c r="DI63" s="853"/>
      <c r="DJ63" s="853"/>
      <c r="DK63" s="853"/>
      <c r="DL63" s="853"/>
      <c r="DM63" s="853"/>
      <c r="DN63" s="853"/>
      <c r="DO63" s="853"/>
      <c r="DP63" s="853"/>
      <c r="DQ63" s="854"/>
      <c r="DR63" s="852" t="s">
        <v>415</v>
      </c>
      <c r="DS63" s="853"/>
      <c r="DT63" s="853"/>
      <c r="DU63" s="853"/>
      <c r="DV63" s="853"/>
      <c r="DW63" s="853"/>
      <c r="DX63" s="853"/>
      <c r="DY63" s="854"/>
      <c r="DZ63" s="328"/>
      <c r="EA63" s="328"/>
      <c r="EB63" s="328"/>
      <c r="EC63" s="328"/>
      <c r="ED63" s="328"/>
      <c r="EE63" s="328"/>
      <c r="EF63" s="328"/>
      <c r="EG63" s="328"/>
      <c r="EH63" s="328"/>
      <c r="EI63" s="328"/>
      <c r="EJ63" s="544"/>
    </row>
    <row r="64" spans="1:140">
      <c r="AP64" s="423"/>
      <c r="AQ64" s="457"/>
      <c r="AR64" s="423"/>
      <c r="AS64" s="423"/>
      <c r="AT64" s="423"/>
      <c r="AU64" s="423"/>
      <c r="AV64" s="423"/>
      <c r="AW64" s="423"/>
      <c r="AX64" s="423"/>
      <c r="AY64" s="423"/>
      <c r="AZ64" s="423"/>
      <c r="BA64" s="423"/>
      <c r="BB64" s="423"/>
      <c r="BC64" s="423"/>
      <c r="BD64" s="423"/>
      <c r="BE64" s="423"/>
      <c r="BF64" s="423"/>
      <c r="BG64" s="423"/>
      <c r="BH64" s="423"/>
      <c r="BI64" s="457"/>
      <c r="BJ64" s="423"/>
      <c r="BK64" s="423"/>
      <c r="BL64" s="423"/>
      <c r="BM64" s="423"/>
      <c r="BN64" s="423"/>
      <c r="BO64" s="423"/>
      <c r="BP64" s="423"/>
      <c r="BQ64" s="423"/>
      <c r="BR64" s="423"/>
      <c r="BS64" s="423"/>
      <c r="BT64" s="423"/>
      <c r="BU64" s="423"/>
      <c r="BV64" s="423"/>
      <c r="BW64" s="423"/>
      <c r="BX64" s="423"/>
      <c r="BY64" s="423"/>
      <c r="BZ64" s="423"/>
      <c r="CA64" s="423"/>
      <c r="CB64" s="457"/>
      <c r="CC64" s="423"/>
      <c r="CD64" s="423"/>
      <c r="CE64" s="423"/>
      <c r="CF64" s="423"/>
      <c r="CG64" s="423"/>
      <c r="CH64" s="423"/>
      <c r="CI64" s="423"/>
      <c r="CJ64" s="423"/>
      <c r="CK64" s="423"/>
      <c r="CL64" s="423"/>
      <c r="CM64" s="423"/>
      <c r="CN64" s="423"/>
      <c r="CO64" s="423"/>
      <c r="CP64" s="423"/>
      <c r="CQ64" s="423"/>
      <c r="CR64" s="423"/>
      <c r="CS64" s="423"/>
      <c r="CT64" s="423"/>
      <c r="CU64" s="423"/>
      <c r="CV64" s="423"/>
      <c r="CW64" s="423"/>
      <c r="CX64" s="423"/>
      <c r="CY64" s="457"/>
      <c r="CZ64" s="423"/>
      <c r="DA64" s="423"/>
      <c r="DB64" s="423"/>
      <c r="DC64" s="423"/>
      <c r="DD64" s="423"/>
      <c r="DE64" s="423"/>
      <c r="DF64" s="423"/>
      <c r="DG64" s="423"/>
      <c r="DH64" s="423"/>
      <c r="DI64" s="423"/>
      <c r="DJ64" s="423"/>
      <c r="DK64" s="423"/>
      <c r="DL64" s="423"/>
      <c r="DM64" s="423"/>
      <c r="DN64" s="423"/>
      <c r="DO64" s="423"/>
      <c r="DP64" s="423"/>
      <c r="DQ64" s="457"/>
      <c r="DR64" s="423"/>
      <c r="DS64" s="423"/>
      <c r="DT64" s="423"/>
      <c r="DU64" s="423"/>
      <c r="DV64" s="457"/>
      <c r="DW64" s="457"/>
      <c r="DX64" s="423"/>
      <c r="DY64" s="423"/>
    </row>
    <row r="65" spans="1:135" ht="330">
      <c r="A65" s="800" t="s">
        <v>374</v>
      </c>
      <c r="B65" s="801"/>
      <c r="C65" s="801"/>
      <c r="D65" s="801"/>
      <c r="E65" s="801"/>
      <c r="F65" s="801"/>
      <c r="G65" s="801"/>
      <c r="H65" s="801"/>
      <c r="I65" s="801"/>
      <c r="J65" s="801"/>
      <c r="K65" s="801"/>
      <c r="L65" s="801"/>
      <c r="M65" s="801"/>
      <c r="N65" s="801"/>
      <c r="O65" s="801"/>
      <c r="P65" s="801"/>
      <c r="Q65" s="801"/>
      <c r="R65" s="801"/>
      <c r="S65" s="802"/>
      <c r="T65" s="800" t="s">
        <v>374</v>
      </c>
      <c r="U65" s="801"/>
      <c r="V65" s="801"/>
      <c r="W65" s="801"/>
      <c r="X65" s="801"/>
      <c r="Y65" s="801"/>
      <c r="Z65" s="801"/>
      <c r="AA65" s="801"/>
      <c r="AB65" s="801"/>
      <c r="AC65" s="801"/>
      <c r="AD65" s="801"/>
      <c r="AE65" s="801"/>
      <c r="AF65" s="801"/>
      <c r="AG65" s="801"/>
      <c r="AH65" s="801"/>
      <c r="AI65" s="801"/>
      <c r="AJ65" s="801"/>
      <c r="AK65" s="801"/>
      <c r="AL65" s="801"/>
      <c r="AM65" s="801"/>
      <c r="AN65" s="801"/>
      <c r="AO65" s="802"/>
      <c r="AP65" s="800" t="s">
        <v>374</v>
      </c>
      <c r="AQ65" s="801"/>
      <c r="AR65" s="801"/>
      <c r="AS65" s="801"/>
      <c r="AT65" s="801"/>
      <c r="AU65" s="801"/>
      <c r="AV65" s="801"/>
      <c r="AW65" s="801"/>
      <c r="AX65" s="801"/>
      <c r="AY65" s="801"/>
      <c r="AZ65" s="801"/>
      <c r="BA65" s="801"/>
      <c r="BB65" s="801"/>
      <c r="BC65" s="801"/>
      <c r="BD65" s="801"/>
      <c r="BE65" s="801"/>
      <c r="BF65" s="801"/>
      <c r="BG65" s="801"/>
      <c r="BH65" s="466"/>
      <c r="BI65" s="612" t="s">
        <v>374</v>
      </c>
      <c r="BJ65" s="613"/>
      <c r="BK65" s="613"/>
      <c r="BL65" s="613"/>
      <c r="BM65" s="613"/>
      <c r="BN65" s="613"/>
      <c r="BO65" s="613"/>
      <c r="BP65" s="613"/>
      <c r="BQ65" s="613"/>
      <c r="BR65" s="613"/>
      <c r="BS65" s="613"/>
      <c r="BT65" s="613"/>
      <c r="BU65" s="613"/>
      <c r="BV65" s="613"/>
      <c r="BW65" s="613"/>
      <c r="BX65" s="613"/>
      <c r="BY65" s="613"/>
      <c r="BZ65" s="613"/>
      <c r="CA65" s="614"/>
      <c r="CB65" s="800" t="s">
        <v>374</v>
      </c>
      <c r="CC65" s="801"/>
      <c r="CD65" s="801"/>
      <c r="CE65" s="801"/>
      <c r="CF65" s="801"/>
      <c r="CG65" s="801"/>
      <c r="CH65" s="801"/>
      <c r="CI65" s="801"/>
      <c r="CJ65" s="801"/>
      <c r="CK65" s="801"/>
      <c r="CL65" s="801"/>
      <c r="CM65" s="801"/>
      <c r="CN65" s="801"/>
      <c r="CO65" s="801"/>
      <c r="CP65" s="801"/>
      <c r="CQ65" s="801"/>
      <c r="CR65" s="801"/>
      <c r="CS65" s="801"/>
      <c r="CT65" s="802"/>
      <c r="CU65" s="423"/>
      <c r="CV65" s="423"/>
      <c r="CW65" s="423"/>
      <c r="CX65" s="612" t="s">
        <v>374</v>
      </c>
      <c r="CY65" s="613"/>
      <c r="CZ65" s="613"/>
      <c r="DA65" s="613"/>
      <c r="DB65" s="613"/>
      <c r="DC65" s="613"/>
      <c r="DD65" s="613"/>
      <c r="DE65" s="613"/>
      <c r="DF65" s="613"/>
      <c r="DG65" s="613"/>
      <c r="DH65" s="613"/>
      <c r="DI65" s="613"/>
      <c r="DJ65" s="613"/>
      <c r="DK65" s="613"/>
      <c r="DL65" s="613"/>
      <c r="DM65" s="613"/>
      <c r="DN65" s="613"/>
      <c r="DO65" s="613"/>
      <c r="DP65" s="614"/>
      <c r="DQ65" s="612" t="s">
        <v>379</v>
      </c>
      <c r="DR65" s="613"/>
      <c r="DS65" s="613"/>
      <c r="DT65" s="613"/>
      <c r="DU65" s="613"/>
      <c r="DV65" s="613"/>
      <c r="DW65" s="613"/>
      <c r="DX65" s="613"/>
      <c r="DY65" s="613"/>
      <c r="DZ65" s="620"/>
      <c r="EA65" s="620"/>
      <c r="EB65" s="620"/>
      <c r="EC65" s="620"/>
      <c r="ED65" s="620"/>
      <c r="EE65" s="620"/>
    </row>
    <row r="89" spans="1:8" ht="15" hidden="1" customHeight="1">
      <c r="C89" s="443" t="s">
        <v>424</v>
      </c>
    </row>
    <row r="90" spans="1:8" ht="15" hidden="1" customHeight="1">
      <c r="D90" s="125">
        <v>5</v>
      </c>
      <c r="F90" s="443">
        <v>10</v>
      </c>
      <c r="H90" s="443">
        <v>20</v>
      </c>
    </row>
    <row r="91" spans="1:8" ht="15" hidden="1" customHeight="1"/>
    <row r="92" spans="1:8" ht="15" hidden="1" customHeight="1">
      <c r="A92" s="125">
        <v>0</v>
      </c>
      <c r="B92" s="443" t="s">
        <v>29</v>
      </c>
      <c r="C92" s="443">
        <v>0</v>
      </c>
      <c r="D92" s="125" t="s">
        <v>29</v>
      </c>
      <c r="E92" s="618">
        <v>0</v>
      </c>
      <c r="F92" s="592" t="s">
        <v>29</v>
      </c>
      <c r="G92" s="592">
        <v>0</v>
      </c>
      <c r="H92" s="592" t="s">
        <v>29</v>
      </c>
    </row>
    <row r="93" spans="1:8" ht="15" hidden="1" customHeight="1">
      <c r="A93" s="125">
        <v>35</v>
      </c>
      <c r="B93" s="443" t="s">
        <v>30</v>
      </c>
      <c r="C93" s="443">
        <v>1.5</v>
      </c>
      <c r="D93" s="125" t="s">
        <v>30</v>
      </c>
      <c r="E93" s="618">
        <v>3.5</v>
      </c>
      <c r="F93" s="592" t="s">
        <v>30</v>
      </c>
      <c r="G93" s="592">
        <v>7</v>
      </c>
      <c r="H93" s="592" t="s">
        <v>30</v>
      </c>
    </row>
    <row r="94" spans="1:8" ht="15" hidden="1" customHeight="1">
      <c r="A94" s="125">
        <v>56</v>
      </c>
      <c r="B94" s="443" t="s">
        <v>31</v>
      </c>
      <c r="C94" s="443">
        <v>2.5</v>
      </c>
      <c r="D94" s="125" t="s">
        <v>31</v>
      </c>
      <c r="E94" s="618">
        <v>5.5</v>
      </c>
      <c r="F94" s="592" t="s">
        <v>31</v>
      </c>
      <c r="G94" s="592">
        <v>11</v>
      </c>
      <c r="H94" s="592" t="s">
        <v>31</v>
      </c>
    </row>
    <row r="95" spans="1:8" ht="15" hidden="1" customHeight="1">
      <c r="A95" s="125">
        <v>75</v>
      </c>
      <c r="B95" s="443" t="s">
        <v>32</v>
      </c>
      <c r="C95" s="443">
        <v>3.5</v>
      </c>
      <c r="D95" s="125" t="s">
        <v>32</v>
      </c>
      <c r="E95" s="618">
        <v>7.5</v>
      </c>
      <c r="F95" s="592" t="s">
        <v>32</v>
      </c>
      <c r="G95" s="592">
        <v>15</v>
      </c>
      <c r="H95" s="592" t="s">
        <v>32</v>
      </c>
    </row>
    <row r="96" spans="1:8" ht="15" hidden="1" customHeight="1">
      <c r="A96" s="125">
        <v>90</v>
      </c>
      <c r="B96" s="443" t="s">
        <v>34</v>
      </c>
      <c r="C96" s="443">
        <v>4.5</v>
      </c>
      <c r="D96" s="125" t="s">
        <v>34</v>
      </c>
      <c r="E96" s="618">
        <v>9</v>
      </c>
      <c r="F96" s="592" t="s">
        <v>34</v>
      </c>
      <c r="G96" s="592">
        <v>18</v>
      </c>
      <c r="H96" s="592" t="s">
        <v>34</v>
      </c>
    </row>
    <row r="97" spans="2:2" ht="15" hidden="1" customHeight="1">
      <c r="B97" s="443"/>
    </row>
    <row r="100" spans="2:2" ht="15" hidden="1" customHeight="1"/>
    <row r="101" spans="2:2" ht="15" hidden="1" customHeight="1"/>
    <row r="102" spans="2:2" ht="15" hidden="1" customHeight="1"/>
    <row r="103" spans="2:2" ht="15" hidden="1" customHeight="1"/>
    <row r="104" spans="2:2" ht="15" hidden="1" customHeight="1"/>
  </sheetData>
  <mergeCells count="114">
    <mergeCell ref="DX4:DX6"/>
    <mergeCell ref="DY4:DY6"/>
    <mergeCell ref="F5:G5"/>
    <mergeCell ref="H5:I5"/>
    <mergeCell ref="J5:K5"/>
    <mergeCell ref="L5:M5"/>
    <mergeCell ref="N5:O5"/>
    <mergeCell ref="AU5:AV5"/>
    <mergeCell ref="AW5:AX5"/>
    <mergeCell ref="AY5:AZ5"/>
    <mergeCell ref="BA5:BB5"/>
    <mergeCell ref="AP4:AP6"/>
    <mergeCell ref="DN4:DN6"/>
    <mergeCell ref="DK5:DL5"/>
    <mergeCell ref="DO4:DO6"/>
    <mergeCell ref="DR4:DR6"/>
    <mergeCell ref="DS4:DS5"/>
    <mergeCell ref="DT4:DT6"/>
    <mergeCell ref="AQ4:AQ6"/>
    <mergeCell ref="AR4:AR6"/>
    <mergeCell ref="AS4:AT5"/>
    <mergeCell ref="AU4:BD4"/>
    <mergeCell ref="BM5:BN5"/>
    <mergeCell ref="BO5:BP5"/>
    <mergeCell ref="A63:S63"/>
    <mergeCell ref="T63:AL63"/>
    <mergeCell ref="AP63:BH63"/>
    <mergeCell ref="BI63:CA63"/>
    <mergeCell ref="CB63:CT63"/>
    <mergeCell ref="CY63:DQ63"/>
    <mergeCell ref="DR63:DY63"/>
    <mergeCell ref="A65:S65"/>
    <mergeCell ref="T65:AO65"/>
    <mergeCell ref="AP65:BG65"/>
    <mergeCell ref="CB65:CT65"/>
    <mergeCell ref="BQ5:BR5"/>
    <mergeCell ref="BS5:BT5"/>
    <mergeCell ref="BU5:BV5"/>
    <mergeCell ref="BE4:BE6"/>
    <mergeCell ref="BF4:BF6"/>
    <mergeCell ref="BG4:BG6"/>
    <mergeCell ref="BI4:BI6"/>
    <mergeCell ref="BC5:BD5"/>
    <mergeCell ref="DI5:DJ5"/>
    <mergeCell ref="DA4:DB5"/>
    <mergeCell ref="DC4:DL4"/>
    <mergeCell ref="DU4:DU6"/>
    <mergeCell ref="DV4:DV6"/>
    <mergeCell ref="DW4:DW6"/>
    <mergeCell ref="CY1:DP1"/>
    <mergeCell ref="CY2:DP2"/>
    <mergeCell ref="U3:AN3"/>
    <mergeCell ref="CC3:CV3"/>
    <mergeCell ref="U4:U6"/>
    <mergeCell ref="V4:Y4"/>
    <mergeCell ref="Z4:AC4"/>
    <mergeCell ref="AD4:AG4"/>
    <mergeCell ref="AH4:AK4"/>
    <mergeCell ref="AM4:AM6"/>
    <mergeCell ref="AN4:AN6"/>
    <mergeCell ref="CY3:DO3"/>
    <mergeCell ref="AP1:BG1"/>
    <mergeCell ref="CB1:CW1"/>
    <mergeCell ref="AP3:BG3"/>
    <mergeCell ref="BI3:BY3"/>
    <mergeCell ref="CP4:CS4"/>
    <mergeCell ref="CU4:CU6"/>
    <mergeCell ref="CV4:CV6"/>
    <mergeCell ref="CY4:CY6"/>
    <mergeCell ref="CZ4:CZ6"/>
    <mergeCell ref="DM4:DM6"/>
    <mergeCell ref="CB4:CB6"/>
    <mergeCell ref="CC4:CC6"/>
    <mergeCell ref="CD4:CG4"/>
    <mergeCell ref="CH4:CK4"/>
    <mergeCell ref="CL4:CO4"/>
    <mergeCell ref="CP5:CS5"/>
    <mergeCell ref="DC5:DD5"/>
    <mergeCell ref="DE5:DF5"/>
    <mergeCell ref="DG5:DH5"/>
    <mergeCell ref="T1:AN1"/>
    <mergeCell ref="A4:A6"/>
    <mergeCell ref="B4:B6"/>
    <mergeCell ref="C4:C6"/>
    <mergeCell ref="D4:E5"/>
    <mergeCell ref="F4:O4"/>
    <mergeCell ref="P4:P6"/>
    <mergeCell ref="Q4:Q6"/>
    <mergeCell ref="R4:R6"/>
    <mergeCell ref="T4:T6"/>
    <mergeCell ref="DR1:DY1"/>
    <mergeCell ref="DR2:DY2"/>
    <mergeCell ref="DR3:DY3"/>
    <mergeCell ref="BI1:BY1"/>
    <mergeCell ref="CD5:CG5"/>
    <mergeCell ref="CH5:CK5"/>
    <mergeCell ref="CL5:CO5"/>
    <mergeCell ref="A1:R1"/>
    <mergeCell ref="A3:R3"/>
    <mergeCell ref="AR2:BG2"/>
    <mergeCell ref="BI2:BY2"/>
    <mergeCell ref="CB2:CV2"/>
    <mergeCell ref="V5:Y5"/>
    <mergeCell ref="Z5:AC5"/>
    <mergeCell ref="AD5:AG5"/>
    <mergeCell ref="AH5:AK5"/>
    <mergeCell ref="A2:R2"/>
    <mergeCell ref="T2:AN2"/>
    <mergeCell ref="BJ4:BJ6"/>
    <mergeCell ref="BK4:BL5"/>
    <mergeCell ref="BM4:BV4"/>
    <mergeCell ref="BW4:BW6"/>
    <mergeCell ref="BX4:BX6"/>
    <mergeCell ref="BY4:BY6"/>
  </mergeCells>
  <dataValidations count="4">
    <dataValidation type="decimal" allowBlank="1" showInputMessage="1" showErrorMessage="1" error="Enter value between 0-5" sqref="D8:D57 F8:F57 L8:L12 N8:N12">
      <formula1>0</formula1>
      <formula2>5</formula2>
    </dataValidation>
    <dataValidation type="decimal" allowBlank="1" showInputMessage="1" showErrorMessage="1" sqref="DA8:DA57 AS8:AS62">
      <formula1>0</formula1>
      <formula2>20</formula2>
    </dataValidation>
    <dataValidation type="decimal" allowBlank="1" showInputMessage="1" showErrorMessage="1" sqref="BO8:BO62 AW8:AW62 DC8:DC57 BQ8:BQ62 AY8:AY62 J8:J62 AU8:AU62 DE8:DE62 CD8:CS57 H8:H62 V8:AK56 DG8:DG62">
      <formula1>0</formula1>
      <formula2>10</formula2>
    </dataValidation>
    <dataValidation type="decimal" allowBlank="1" showInputMessage="1" showErrorMessage="1" sqref="BU8:BU62 N13:N62 BS8:BS62 BM8:BM62 BK8:BK62 BC8:BC62 BA8:BA62 DI8:DI62 L13:L62 DK8:DK62">
      <formula1>0</formula1>
      <formula2>5</formula2>
    </dataValidation>
  </dataValidations>
  <hyperlinks>
    <hyperlink ref="DP4" location="INDEX!A1" display="INDEX"/>
  </hyperlinks>
  <pageMargins left="0.7" right="0.7" top="0.75" bottom="0.75" header="0.3" footer="0.3"/>
  <pageSetup paperSize="9" scale="52" orientation="portrait" r:id="rId1"/>
  <colBreaks count="6" manualBreakCount="6">
    <brk id="19" max="103" man="1"/>
    <brk id="41" max="103" man="1"/>
    <brk id="60" max="103" man="1"/>
    <brk id="79" max="103" man="1"/>
    <brk id="102" max="103" man="1"/>
    <brk id="121" max="103" man="1"/>
  </col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tabColor rgb="FF92D050"/>
  </sheetPr>
  <dimension ref="A1:DO104"/>
  <sheetViews>
    <sheetView view="pageBreakPreview" topLeftCell="F1" zoomScaleSheetLayoutView="100" workbookViewId="0">
      <selection activeCell="S6" sqref="S6:V6"/>
    </sheetView>
  </sheetViews>
  <sheetFormatPr defaultRowHeight="15"/>
  <cols>
    <col min="1" max="1" width="6.140625" style="122" customWidth="1"/>
    <col min="2" max="2" width="9.140625" style="122" hidden="1" customWidth="1"/>
    <col min="3" max="3" width="19.28515625" style="93" customWidth="1"/>
    <col min="4" max="4" width="7.42578125" style="93" customWidth="1"/>
    <col min="5" max="5" width="6.85546875" style="93" customWidth="1"/>
    <col min="6" max="6" width="10.7109375" style="93" customWidth="1"/>
    <col min="7" max="7" width="6.5703125" style="93" customWidth="1"/>
    <col min="8" max="9" width="5.7109375" style="93" customWidth="1"/>
    <col min="10" max="10" width="6.42578125" style="93" customWidth="1"/>
    <col min="11" max="12" width="5.85546875" style="93" customWidth="1"/>
    <col min="13" max="13" width="5.7109375" style="93" customWidth="1"/>
    <col min="14" max="14" width="6" style="93" customWidth="1"/>
    <col min="15" max="15" width="0.140625" style="93" customWidth="1"/>
    <col min="16" max="16" width="2.7109375" style="93" customWidth="1"/>
    <col min="17" max="17" width="5" style="93" customWidth="1"/>
    <col min="18" max="18" width="17" style="93" customWidth="1"/>
    <col min="19" max="37" width="4.7109375" style="93" customWidth="1"/>
    <col min="38" max="38" width="3.28515625" style="93" hidden="1" customWidth="1"/>
    <col min="39" max="39" width="3.28515625" style="93" customWidth="1"/>
    <col min="40" max="40" width="5.140625" style="93" customWidth="1"/>
    <col min="41" max="41" width="24.85546875" style="93" customWidth="1"/>
    <col min="42" max="42" width="7.28515625" style="93" customWidth="1"/>
    <col min="43" max="43" width="6" style="93" customWidth="1"/>
    <col min="44" max="44" width="9.85546875" style="93" customWidth="1"/>
    <col min="45" max="45" width="6.140625" style="93" customWidth="1"/>
    <col min="46" max="46" width="5.5703125" style="93" customWidth="1"/>
    <col min="47" max="47" width="5.42578125" style="93" customWidth="1"/>
    <col min="48" max="48" width="5.7109375" style="93" customWidth="1"/>
    <col min="49" max="50" width="6" style="93" customWidth="1"/>
    <col min="51" max="51" width="6.42578125" style="93" customWidth="1"/>
    <col min="52" max="52" width="6.5703125" style="93" customWidth="1"/>
    <col min="53" max="53" width="3.28515625" style="93" hidden="1" customWidth="1"/>
    <col min="54" max="54" width="3.28515625" style="93" customWidth="1"/>
    <col min="55" max="55" width="5.7109375" style="122" customWidth="1"/>
    <col min="56" max="56" width="23.85546875" style="93" customWidth="1"/>
    <col min="57" max="57" width="5.140625" style="93" customWidth="1"/>
    <col min="58" max="58" width="6.28515625" style="93" customWidth="1"/>
    <col min="59" max="59" width="6.42578125" style="93" customWidth="1"/>
    <col min="60" max="60" width="7.42578125" style="93" customWidth="1"/>
    <col min="61" max="61" width="5.28515625" style="93" customWidth="1"/>
    <col min="62" max="62" width="7.140625" style="93" customWidth="1"/>
    <col min="63" max="63" width="4.85546875" style="93" customWidth="1"/>
    <col min="64" max="64" width="6" style="93" customWidth="1"/>
    <col min="65" max="65" width="6.28515625" style="93" customWidth="1"/>
    <col min="66" max="66" width="5.42578125" style="93" customWidth="1"/>
    <col min="67" max="67" width="7.28515625" style="93" customWidth="1"/>
    <col min="68" max="68" width="0.28515625" style="113" customWidth="1"/>
    <col min="69" max="69" width="3" style="113" customWidth="1"/>
    <col min="70" max="70" width="5.5703125" style="113" customWidth="1"/>
    <col min="71" max="71" width="19" style="113" customWidth="1"/>
    <col min="72" max="72" width="6.28515625" style="113" customWidth="1"/>
    <col min="73" max="73" width="5.140625" style="113" customWidth="1"/>
    <col min="74" max="74" width="4.5703125" style="113" customWidth="1"/>
    <col min="75" max="85" width="4.7109375" style="93" customWidth="1"/>
    <col min="86" max="87" width="4.28515625" style="93" customWidth="1"/>
    <col min="88" max="88" width="6.28515625" style="93" customWidth="1"/>
    <col min="89" max="89" width="4.5703125" style="93" customWidth="1"/>
    <col min="90" max="90" width="7.7109375" style="93" customWidth="1"/>
    <col min="91" max="91" width="1.85546875" style="93" customWidth="1"/>
    <col min="92" max="92" width="5.7109375" style="122" customWidth="1"/>
    <col min="93" max="93" width="24" style="93" customWidth="1"/>
    <col min="94" max="94" width="6" style="93" customWidth="1"/>
    <col min="95" max="95" width="6.85546875" style="93" customWidth="1"/>
    <col min="96" max="97" width="6.5703125" style="93" customWidth="1"/>
    <col min="98" max="98" width="6" style="93" customWidth="1"/>
    <col min="99" max="99" width="6.85546875" style="93" customWidth="1"/>
    <col min="100" max="100" width="5.28515625" style="93" customWidth="1"/>
    <col min="101" max="101" width="6.42578125" style="93" customWidth="1"/>
    <col min="102" max="102" width="6.140625" style="93" customWidth="1"/>
    <col min="103" max="103" width="7" style="93" customWidth="1"/>
    <col min="104" max="104" width="14" style="93" customWidth="1"/>
    <col min="105" max="105" width="3" style="93" customWidth="1"/>
    <col min="106" max="106" width="5.5703125" style="93" customWidth="1"/>
    <col min="107" max="107" width="23" style="93" customWidth="1"/>
    <col min="108" max="108" width="13.7109375" style="93" customWidth="1"/>
    <col min="109" max="113" width="10.7109375" style="93" customWidth="1"/>
    <col min="114" max="16384" width="9.140625" style="93"/>
  </cols>
  <sheetData>
    <row r="1" spans="1:117" s="123" customFormat="1" ht="22.5" customHeight="1">
      <c r="A1" s="911" t="str">
        <f>English!A1</f>
        <v>KENDRIYA VIDYALAYA No 2 , SRIVIJAYNAGAR</v>
      </c>
      <c r="B1" s="912"/>
      <c r="C1" s="912"/>
      <c r="D1" s="912"/>
      <c r="E1" s="912"/>
      <c r="F1" s="912"/>
      <c r="G1" s="912"/>
      <c r="H1" s="912"/>
      <c r="I1" s="912"/>
      <c r="J1" s="912"/>
      <c r="K1" s="912"/>
      <c r="L1" s="912"/>
      <c r="M1" s="912"/>
      <c r="N1" s="912"/>
      <c r="O1" s="913"/>
      <c r="P1" s="392"/>
      <c r="Q1" s="910" t="str">
        <f>A1</f>
        <v>KENDRIYA VIDYALAYA No 2 , SRIVIJAYNAGAR</v>
      </c>
      <c r="R1" s="910"/>
      <c r="S1" s="910"/>
      <c r="T1" s="910"/>
      <c r="U1" s="910"/>
      <c r="V1" s="910"/>
      <c r="W1" s="910"/>
      <c r="X1" s="910"/>
      <c r="Y1" s="910"/>
      <c r="Z1" s="910"/>
      <c r="AA1" s="910"/>
      <c r="AB1" s="910"/>
      <c r="AC1" s="910"/>
      <c r="AD1" s="910"/>
      <c r="AE1" s="910"/>
      <c r="AF1" s="910"/>
      <c r="AG1" s="910"/>
      <c r="AH1" s="910"/>
      <c r="AI1" s="910"/>
      <c r="AJ1" s="910"/>
      <c r="AK1" s="910"/>
      <c r="AL1" s="910"/>
      <c r="AM1" s="392"/>
      <c r="AN1" s="911" t="str">
        <f>A1</f>
        <v>KENDRIYA VIDYALAYA No 2 , SRIVIJAYNAGAR</v>
      </c>
      <c r="AO1" s="912"/>
      <c r="AP1" s="912"/>
      <c r="AQ1" s="912"/>
      <c r="AR1" s="912"/>
      <c r="AS1" s="912"/>
      <c r="AT1" s="912"/>
      <c r="AU1" s="912"/>
      <c r="AV1" s="912"/>
      <c r="AW1" s="912"/>
      <c r="AX1" s="912"/>
      <c r="AY1" s="912"/>
      <c r="AZ1" s="912"/>
      <c r="BA1" s="913"/>
      <c r="BB1" s="392"/>
      <c r="BC1" s="988" t="str">
        <f>AN1</f>
        <v>KENDRIYA VIDYALAYA No 2 , SRIVIJAYNAGAR</v>
      </c>
      <c r="BD1" s="988"/>
      <c r="BE1" s="988"/>
      <c r="BF1" s="988"/>
      <c r="BG1" s="988"/>
      <c r="BH1" s="988"/>
      <c r="BI1" s="988"/>
      <c r="BJ1" s="988"/>
      <c r="BK1" s="988"/>
      <c r="BL1" s="988"/>
      <c r="BM1" s="988"/>
      <c r="BN1" s="988"/>
      <c r="BO1" s="988"/>
      <c r="BP1" s="988"/>
      <c r="BQ1" s="471"/>
      <c r="BR1" s="917" t="str">
        <f>BC1</f>
        <v>KENDRIYA VIDYALAYA No 2 , SRIVIJAYNAGAR</v>
      </c>
      <c r="BS1" s="918"/>
      <c r="BT1" s="918"/>
      <c r="BU1" s="918"/>
      <c r="BV1" s="918"/>
      <c r="BW1" s="918"/>
      <c r="BX1" s="918"/>
      <c r="BY1" s="918"/>
      <c r="BZ1" s="918"/>
      <c r="CA1" s="918"/>
      <c r="CB1" s="918"/>
      <c r="CC1" s="918"/>
      <c r="CD1" s="918"/>
      <c r="CE1" s="918"/>
      <c r="CF1" s="918"/>
      <c r="CG1" s="918"/>
      <c r="CH1" s="918"/>
      <c r="CI1" s="918"/>
      <c r="CJ1" s="918"/>
      <c r="CK1" s="918"/>
      <c r="CL1" s="919"/>
      <c r="CM1" s="392"/>
      <c r="CN1" s="985" t="str">
        <f>A1</f>
        <v>KENDRIYA VIDYALAYA No 2 , SRIVIJAYNAGAR</v>
      </c>
      <c r="CO1" s="986"/>
      <c r="CP1" s="986"/>
      <c r="CQ1" s="986"/>
      <c r="CR1" s="986"/>
      <c r="CS1" s="986"/>
      <c r="CT1" s="986"/>
      <c r="CU1" s="986"/>
      <c r="CV1" s="986"/>
      <c r="CW1" s="986"/>
      <c r="CX1" s="986"/>
      <c r="CY1" s="986"/>
      <c r="CZ1" s="987"/>
      <c r="DA1" s="392"/>
      <c r="DB1" s="924" t="str">
        <f>A1</f>
        <v>KENDRIYA VIDYALAYA No 2 , SRIVIJAYNAGAR</v>
      </c>
      <c r="DC1" s="925"/>
      <c r="DD1" s="925"/>
      <c r="DE1" s="925"/>
      <c r="DF1" s="925"/>
      <c r="DG1" s="925"/>
      <c r="DH1" s="925"/>
      <c r="DI1" s="925"/>
      <c r="DJ1" s="926"/>
    </row>
    <row r="2" spans="1:117" s="124" customFormat="1" ht="21" customHeight="1">
      <c r="A2" s="936" t="s">
        <v>543</v>
      </c>
      <c r="B2" s="936"/>
      <c r="C2" s="936"/>
      <c r="D2" s="936"/>
      <c r="E2" s="936"/>
      <c r="F2" s="936"/>
      <c r="G2" s="936"/>
      <c r="H2" s="936"/>
      <c r="I2" s="936"/>
      <c r="J2" s="936"/>
      <c r="K2" s="936"/>
      <c r="L2" s="936"/>
      <c r="M2" s="936"/>
      <c r="N2" s="936"/>
      <c r="O2" s="329"/>
      <c r="P2" s="393"/>
      <c r="Q2" s="943" t="s">
        <v>549</v>
      </c>
      <c r="R2" s="943"/>
      <c r="S2" s="943"/>
      <c r="T2" s="943"/>
      <c r="U2" s="943"/>
      <c r="V2" s="943"/>
      <c r="W2" s="943"/>
      <c r="X2" s="943"/>
      <c r="Y2" s="943"/>
      <c r="Z2" s="943"/>
      <c r="AA2" s="943"/>
      <c r="AB2" s="943"/>
      <c r="AC2" s="943"/>
      <c r="AD2" s="943"/>
      <c r="AE2" s="943"/>
      <c r="AF2" s="943"/>
      <c r="AG2" s="943"/>
      <c r="AH2" s="943"/>
      <c r="AI2" s="943"/>
      <c r="AJ2" s="943"/>
      <c r="AK2" s="943"/>
      <c r="AL2" s="308"/>
      <c r="AM2" s="393"/>
      <c r="AN2" s="984" t="s">
        <v>545</v>
      </c>
      <c r="AO2" s="984"/>
      <c r="AP2" s="984"/>
      <c r="AQ2" s="984"/>
      <c r="AR2" s="984"/>
      <c r="AS2" s="984"/>
      <c r="AT2" s="984"/>
      <c r="AU2" s="984"/>
      <c r="AV2" s="984"/>
      <c r="AW2" s="984"/>
      <c r="AX2" s="984"/>
      <c r="AY2" s="984"/>
      <c r="AZ2" s="984"/>
      <c r="BA2" s="308"/>
      <c r="BB2" s="393"/>
      <c r="BC2" s="984" t="s">
        <v>550</v>
      </c>
      <c r="BD2" s="984"/>
      <c r="BE2" s="984"/>
      <c r="BF2" s="984"/>
      <c r="BG2" s="984"/>
      <c r="BH2" s="984"/>
      <c r="BI2" s="984"/>
      <c r="BJ2" s="984"/>
      <c r="BK2" s="984"/>
      <c r="BL2" s="984"/>
      <c r="BM2" s="984"/>
      <c r="BN2" s="984"/>
      <c r="BO2" s="984"/>
      <c r="BP2" s="327"/>
      <c r="BQ2" s="472"/>
      <c r="BR2" s="907" t="s">
        <v>547</v>
      </c>
      <c r="BS2" s="908"/>
      <c r="BT2" s="908"/>
      <c r="BU2" s="908"/>
      <c r="BV2" s="908"/>
      <c r="BW2" s="908"/>
      <c r="BX2" s="908"/>
      <c r="BY2" s="908"/>
      <c r="BZ2" s="908"/>
      <c r="CA2" s="908"/>
      <c r="CB2" s="908"/>
      <c r="CC2" s="908"/>
      <c r="CD2" s="908"/>
      <c r="CE2" s="908"/>
      <c r="CF2" s="908"/>
      <c r="CG2" s="908"/>
      <c r="CH2" s="908"/>
      <c r="CI2" s="908"/>
      <c r="CJ2" s="908"/>
      <c r="CK2" s="908"/>
      <c r="CL2" s="909"/>
      <c r="CM2" s="393"/>
      <c r="CN2" s="979" t="s">
        <v>548</v>
      </c>
      <c r="CO2" s="980"/>
      <c r="CP2" s="980"/>
      <c r="CQ2" s="980"/>
      <c r="CR2" s="980"/>
      <c r="CS2" s="980"/>
      <c r="CT2" s="980"/>
      <c r="CU2" s="980"/>
      <c r="CV2" s="980"/>
      <c r="CW2" s="980"/>
      <c r="CX2" s="980"/>
      <c r="CY2" s="980"/>
      <c r="CZ2" s="980"/>
      <c r="DA2" s="393"/>
      <c r="DB2" s="981" t="s">
        <v>542</v>
      </c>
      <c r="DC2" s="982"/>
      <c r="DD2" s="982"/>
      <c r="DE2" s="982"/>
      <c r="DF2" s="982"/>
      <c r="DG2" s="982"/>
      <c r="DH2" s="982"/>
      <c r="DI2" s="982"/>
      <c r="DJ2" s="983"/>
    </row>
    <row r="3" spans="1:117" s="99" customFormat="1" ht="23.25" customHeight="1">
      <c r="A3" s="907" t="s">
        <v>556</v>
      </c>
      <c r="B3" s="908"/>
      <c r="C3" s="908"/>
      <c r="D3" s="908"/>
      <c r="E3" s="908"/>
      <c r="F3" s="908"/>
      <c r="G3" s="908"/>
      <c r="H3" s="908"/>
      <c r="I3" s="908"/>
      <c r="J3" s="908"/>
      <c r="K3" s="908"/>
      <c r="L3" s="908"/>
      <c r="M3" s="908"/>
      <c r="N3" s="909"/>
      <c r="O3" s="330"/>
      <c r="P3" s="393"/>
      <c r="Q3" s="911" t="str">
        <f>A3</f>
        <v xml:space="preserve">Class:     Subject:   Maths  Subject  Teacher: </v>
      </c>
      <c r="R3" s="912"/>
      <c r="S3" s="912"/>
      <c r="T3" s="912"/>
      <c r="U3" s="912"/>
      <c r="V3" s="912"/>
      <c r="W3" s="912"/>
      <c r="X3" s="912"/>
      <c r="Y3" s="912"/>
      <c r="Z3" s="912"/>
      <c r="AA3" s="912"/>
      <c r="AB3" s="912"/>
      <c r="AC3" s="912"/>
      <c r="AD3" s="912"/>
      <c r="AE3" s="912"/>
      <c r="AF3" s="912"/>
      <c r="AG3" s="912"/>
      <c r="AH3" s="912"/>
      <c r="AI3" s="912"/>
      <c r="AJ3" s="912"/>
      <c r="AK3" s="912"/>
      <c r="AL3" s="913"/>
      <c r="AM3" s="393"/>
      <c r="AN3" s="911" t="str">
        <f>A3</f>
        <v xml:space="preserve">Class:     Subject:   Maths  Subject  Teacher: </v>
      </c>
      <c r="AO3" s="912"/>
      <c r="AP3" s="912"/>
      <c r="AQ3" s="912"/>
      <c r="AR3" s="912"/>
      <c r="AS3" s="912"/>
      <c r="AT3" s="912"/>
      <c r="AU3" s="912"/>
      <c r="AV3" s="912"/>
      <c r="AW3" s="912"/>
      <c r="AX3" s="912"/>
      <c r="AY3" s="912"/>
      <c r="AZ3" s="913"/>
      <c r="BA3" s="331"/>
      <c r="BB3" s="393"/>
      <c r="BC3" s="917" t="str">
        <f>A3</f>
        <v xml:space="preserve">Class:     Subject:   Maths  Subject  Teacher: </v>
      </c>
      <c r="BD3" s="918"/>
      <c r="BE3" s="918"/>
      <c r="BF3" s="918"/>
      <c r="BG3" s="918"/>
      <c r="BH3" s="918"/>
      <c r="BI3" s="918"/>
      <c r="BJ3" s="918"/>
      <c r="BK3" s="918"/>
      <c r="BL3" s="918"/>
      <c r="BM3" s="918"/>
      <c r="BN3" s="918"/>
      <c r="BO3" s="918"/>
      <c r="BP3" s="919"/>
      <c r="BQ3" s="472"/>
      <c r="BR3" s="917" t="str">
        <f>A3</f>
        <v xml:space="preserve">Class:     Subject:   Maths  Subject  Teacher: </v>
      </c>
      <c r="BS3" s="918"/>
      <c r="BT3" s="918"/>
      <c r="BU3" s="918"/>
      <c r="BV3" s="918"/>
      <c r="BW3" s="918"/>
      <c r="BX3" s="918"/>
      <c r="BY3" s="918"/>
      <c r="BZ3" s="918"/>
      <c r="CA3" s="918"/>
      <c r="CB3" s="918"/>
      <c r="CC3" s="918"/>
      <c r="CD3" s="918"/>
      <c r="CE3" s="918"/>
      <c r="CF3" s="918"/>
      <c r="CG3" s="918"/>
      <c r="CH3" s="918"/>
      <c r="CI3" s="918"/>
      <c r="CJ3" s="918"/>
      <c r="CK3" s="918"/>
      <c r="CL3" s="919"/>
      <c r="CM3" s="393"/>
      <c r="CN3" s="917" t="str">
        <f>A3</f>
        <v xml:space="preserve">Class:     Subject:   Maths  Subject  Teacher: </v>
      </c>
      <c r="CO3" s="918"/>
      <c r="CP3" s="918"/>
      <c r="CQ3" s="918"/>
      <c r="CR3" s="918"/>
      <c r="CS3" s="918"/>
      <c r="CT3" s="918"/>
      <c r="CU3" s="918"/>
      <c r="CV3" s="918"/>
      <c r="CW3" s="918"/>
      <c r="CX3" s="918"/>
      <c r="CY3" s="918"/>
      <c r="CZ3" s="919"/>
      <c r="DA3" s="393"/>
      <c r="DB3" s="924" t="str">
        <f>A3</f>
        <v xml:space="preserve">Class:     Subject:   Maths  Subject  Teacher: </v>
      </c>
      <c r="DC3" s="925"/>
      <c r="DD3" s="925"/>
      <c r="DE3" s="925"/>
      <c r="DF3" s="925"/>
      <c r="DG3" s="925"/>
      <c r="DH3" s="925"/>
      <c r="DI3" s="925"/>
      <c r="DJ3" s="926"/>
    </row>
    <row r="4" spans="1:117" ht="15" customHeight="1" thickBot="1">
      <c r="A4" s="950" t="s">
        <v>376</v>
      </c>
      <c r="B4" s="953" t="s">
        <v>8</v>
      </c>
      <c r="C4" s="954" t="s">
        <v>9</v>
      </c>
      <c r="D4" s="944" t="s">
        <v>136</v>
      </c>
      <c r="E4" s="945"/>
      <c r="F4" s="945"/>
      <c r="G4" s="946"/>
      <c r="H4" s="957" t="s">
        <v>76</v>
      </c>
      <c r="I4" s="899" t="s">
        <v>27</v>
      </c>
      <c r="J4" s="957" t="s">
        <v>77</v>
      </c>
      <c r="K4" s="899" t="s">
        <v>27</v>
      </c>
      <c r="L4" s="899" t="s">
        <v>381</v>
      </c>
      <c r="M4" s="899" t="s">
        <v>22</v>
      </c>
      <c r="N4" s="899" t="s">
        <v>27</v>
      </c>
      <c r="O4" s="321"/>
      <c r="P4" s="393"/>
      <c r="Q4" s="950" t="s">
        <v>376</v>
      </c>
      <c r="R4" s="972" t="s">
        <v>9</v>
      </c>
      <c r="S4" s="937" t="s">
        <v>191</v>
      </c>
      <c r="T4" s="938"/>
      <c r="U4" s="938"/>
      <c r="V4" s="939"/>
      <c r="W4" s="937" t="s">
        <v>185</v>
      </c>
      <c r="X4" s="938"/>
      <c r="Y4" s="938"/>
      <c r="Z4" s="939"/>
      <c r="AA4" s="937" t="s">
        <v>187</v>
      </c>
      <c r="AB4" s="938"/>
      <c r="AC4" s="938"/>
      <c r="AD4" s="939"/>
      <c r="AE4" s="937" t="s">
        <v>189</v>
      </c>
      <c r="AF4" s="938"/>
      <c r="AG4" s="938"/>
      <c r="AH4" s="939"/>
      <c r="AI4" s="334" t="s">
        <v>21</v>
      </c>
      <c r="AJ4" s="899" t="s">
        <v>22</v>
      </c>
      <c r="AK4" s="899" t="s">
        <v>11</v>
      </c>
      <c r="AL4" s="323"/>
      <c r="AM4" s="393"/>
      <c r="AN4" s="969" t="s">
        <v>376</v>
      </c>
      <c r="AO4" s="960" t="s">
        <v>9</v>
      </c>
      <c r="AP4" s="944" t="s">
        <v>78</v>
      </c>
      <c r="AQ4" s="945"/>
      <c r="AR4" s="945"/>
      <c r="AS4" s="946"/>
      <c r="AT4" s="957" t="s">
        <v>79</v>
      </c>
      <c r="AU4" s="899" t="s">
        <v>27</v>
      </c>
      <c r="AV4" s="957" t="s">
        <v>80</v>
      </c>
      <c r="AW4" s="899" t="s">
        <v>27</v>
      </c>
      <c r="AX4" s="899" t="s">
        <v>380</v>
      </c>
      <c r="AY4" s="899" t="s">
        <v>33</v>
      </c>
      <c r="AZ4" s="899" t="s">
        <v>11</v>
      </c>
      <c r="BA4" s="322"/>
      <c r="BB4" s="393"/>
      <c r="BC4" s="927" t="s">
        <v>376</v>
      </c>
      <c r="BD4" s="930" t="s">
        <v>9</v>
      </c>
      <c r="BE4" s="963" t="s">
        <v>136</v>
      </c>
      <c r="BF4" s="964"/>
      <c r="BG4" s="964"/>
      <c r="BH4" s="965"/>
      <c r="BI4" s="893" t="s">
        <v>76</v>
      </c>
      <c r="BJ4" s="896" t="s">
        <v>27</v>
      </c>
      <c r="BK4" s="893" t="s">
        <v>77</v>
      </c>
      <c r="BL4" s="900" t="s">
        <v>27</v>
      </c>
      <c r="BM4" s="900" t="s">
        <v>383</v>
      </c>
      <c r="BN4" s="900" t="s">
        <v>20</v>
      </c>
      <c r="BO4" s="900" t="s">
        <v>11</v>
      </c>
      <c r="BP4" s="335"/>
      <c r="BQ4" s="472"/>
      <c r="BR4" s="927" t="s">
        <v>376</v>
      </c>
      <c r="BS4" s="914" t="s">
        <v>9</v>
      </c>
      <c r="BT4" s="888" t="s">
        <v>191</v>
      </c>
      <c r="BU4" s="889"/>
      <c r="BV4" s="889"/>
      <c r="BW4" s="889"/>
      <c r="BX4" s="888" t="s">
        <v>185</v>
      </c>
      <c r="BY4" s="889"/>
      <c r="BZ4" s="889"/>
      <c r="CA4" s="990"/>
      <c r="CB4" s="888" t="s">
        <v>187</v>
      </c>
      <c r="CC4" s="889"/>
      <c r="CD4" s="889"/>
      <c r="CE4" s="990"/>
      <c r="CF4" s="991" t="s">
        <v>189</v>
      </c>
      <c r="CG4" s="992"/>
      <c r="CH4" s="992"/>
      <c r="CI4" s="993"/>
      <c r="CK4" s="900" t="s">
        <v>22</v>
      </c>
      <c r="CL4" s="989" t="s">
        <v>11</v>
      </c>
      <c r="CM4" s="393"/>
      <c r="CN4" s="927" t="s">
        <v>376</v>
      </c>
      <c r="CO4" s="930" t="s">
        <v>9</v>
      </c>
      <c r="CP4" s="963" t="s">
        <v>78</v>
      </c>
      <c r="CQ4" s="964"/>
      <c r="CR4" s="964"/>
      <c r="CS4" s="965"/>
      <c r="CT4" s="893" t="s">
        <v>79</v>
      </c>
      <c r="CU4" s="896" t="s">
        <v>27</v>
      </c>
      <c r="CV4" s="893" t="s">
        <v>80</v>
      </c>
      <c r="CW4" s="896" t="s">
        <v>27</v>
      </c>
      <c r="CX4" s="900" t="s">
        <v>380</v>
      </c>
      <c r="CY4" s="900" t="s">
        <v>33</v>
      </c>
      <c r="CZ4" s="900" t="s">
        <v>11</v>
      </c>
      <c r="DA4" s="393"/>
      <c r="DB4" s="933" t="s">
        <v>376</v>
      </c>
      <c r="DC4" s="921" t="s">
        <v>9</v>
      </c>
      <c r="DD4" s="886" t="s">
        <v>35</v>
      </c>
      <c r="DE4" s="887" t="s">
        <v>27</v>
      </c>
      <c r="DF4" s="887" t="s">
        <v>36</v>
      </c>
      <c r="DG4" s="887" t="s">
        <v>27</v>
      </c>
      <c r="DH4" s="901" t="s">
        <v>384</v>
      </c>
      <c r="DI4" s="883" t="s">
        <v>27</v>
      </c>
      <c r="DJ4" s="552"/>
    </row>
    <row r="5" spans="1:117" ht="20.25" customHeight="1" thickTop="1" thickBot="1">
      <c r="A5" s="951"/>
      <c r="B5" s="953"/>
      <c r="C5" s="955"/>
      <c r="D5" s="947"/>
      <c r="E5" s="948"/>
      <c r="F5" s="948"/>
      <c r="G5" s="949"/>
      <c r="H5" s="958"/>
      <c r="I5" s="899"/>
      <c r="J5" s="958"/>
      <c r="K5" s="899"/>
      <c r="L5" s="899"/>
      <c r="M5" s="899"/>
      <c r="N5" s="899"/>
      <c r="O5" s="323"/>
      <c r="P5" s="393"/>
      <c r="Q5" s="951"/>
      <c r="R5" s="972"/>
      <c r="S5" s="940" t="s">
        <v>184</v>
      </c>
      <c r="T5" s="941"/>
      <c r="U5" s="941"/>
      <c r="V5" s="942"/>
      <c r="W5" s="973" t="s">
        <v>196</v>
      </c>
      <c r="X5" s="974"/>
      <c r="Y5" s="974"/>
      <c r="Z5" s="975"/>
      <c r="AA5" s="976" t="s">
        <v>197</v>
      </c>
      <c r="AB5" s="977"/>
      <c r="AC5" s="977"/>
      <c r="AD5" s="975"/>
      <c r="AE5" s="978" t="s">
        <v>198</v>
      </c>
      <c r="AF5" s="978"/>
      <c r="AG5" s="978"/>
      <c r="AH5" s="978"/>
      <c r="AI5" s="336">
        <v>160</v>
      </c>
      <c r="AJ5" s="899"/>
      <c r="AK5" s="899"/>
      <c r="AL5" s="323"/>
      <c r="AM5" s="393"/>
      <c r="AN5" s="970"/>
      <c r="AO5" s="961"/>
      <c r="AP5" s="947"/>
      <c r="AQ5" s="948"/>
      <c r="AR5" s="948"/>
      <c r="AS5" s="949"/>
      <c r="AT5" s="958"/>
      <c r="AU5" s="899"/>
      <c r="AV5" s="958"/>
      <c r="AW5" s="899"/>
      <c r="AX5" s="899"/>
      <c r="AY5" s="899"/>
      <c r="AZ5" s="899"/>
      <c r="BA5" s="337"/>
      <c r="BB5" s="393"/>
      <c r="BC5" s="928"/>
      <c r="BD5" s="931"/>
      <c r="BE5" s="966"/>
      <c r="BF5" s="967"/>
      <c r="BG5" s="967"/>
      <c r="BH5" s="968"/>
      <c r="BI5" s="894"/>
      <c r="BJ5" s="897"/>
      <c r="BK5" s="894"/>
      <c r="BL5" s="900"/>
      <c r="BM5" s="900"/>
      <c r="BN5" s="900"/>
      <c r="BO5" s="900"/>
      <c r="BP5" s="335"/>
      <c r="BQ5" s="472"/>
      <c r="BR5" s="928"/>
      <c r="BS5" s="915"/>
      <c r="BT5" s="890" t="s">
        <v>184</v>
      </c>
      <c r="BU5" s="891"/>
      <c r="BV5" s="891"/>
      <c r="BW5" s="892"/>
      <c r="BX5" s="994" t="s">
        <v>196</v>
      </c>
      <c r="BY5" s="995"/>
      <c r="BZ5" s="995"/>
      <c r="CA5" s="996"/>
      <c r="CB5" s="997" t="s">
        <v>197</v>
      </c>
      <c r="CC5" s="998"/>
      <c r="CD5" s="998"/>
      <c r="CE5" s="996"/>
      <c r="CF5" s="920" t="s">
        <v>198</v>
      </c>
      <c r="CG5" s="920"/>
      <c r="CH5" s="920"/>
      <c r="CI5" s="920"/>
      <c r="CJ5" s="338">
        <v>160</v>
      </c>
      <c r="CK5" s="900"/>
      <c r="CL5" s="989"/>
      <c r="CM5" s="393"/>
      <c r="CN5" s="928"/>
      <c r="CO5" s="931"/>
      <c r="CP5" s="966"/>
      <c r="CQ5" s="967"/>
      <c r="CR5" s="967"/>
      <c r="CS5" s="968"/>
      <c r="CT5" s="894"/>
      <c r="CU5" s="897"/>
      <c r="CV5" s="894"/>
      <c r="CW5" s="897"/>
      <c r="CX5" s="900"/>
      <c r="CY5" s="900"/>
      <c r="CZ5" s="900"/>
      <c r="DA5" s="393"/>
      <c r="DB5" s="934"/>
      <c r="DC5" s="922"/>
      <c r="DD5" s="886"/>
      <c r="DE5" s="887"/>
      <c r="DF5" s="887"/>
      <c r="DG5" s="887"/>
      <c r="DH5" s="902"/>
      <c r="DI5" s="884"/>
      <c r="DJ5" s="552"/>
    </row>
    <row r="6" spans="1:117" s="125" customFormat="1" ht="88.5" customHeight="1" thickTop="1" thickBot="1">
      <c r="A6" s="952"/>
      <c r="B6" s="953"/>
      <c r="C6" s="956"/>
      <c r="D6" s="332" t="s">
        <v>74</v>
      </c>
      <c r="E6" s="378" t="s">
        <v>27</v>
      </c>
      <c r="F6" s="378" t="s">
        <v>75</v>
      </c>
      <c r="G6" s="378" t="s">
        <v>27</v>
      </c>
      <c r="H6" s="959"/>
      <c r="I6" s="899"/>
      <c r="J6" s="959"/>
      <c r="K6" s="899"/>
      <c r="L6" s="899"/>
      <c r="M6" s="899"/>
      <c r="N6" s="899"/>
      <c r="O6" s="323"/>
      <c r="P6" s="393"/>
      <c r="Q6" s="952"/>
      <c r="R6" s="972"/>
      <c r="S6" s="339" t="s">
        <v>562</v>
      </c>
      <c r="T6" s="339" t="s">
        <v>180</v>
      </c>
      <c r="U6" s="339" t="s">
        <v>181</v>
      </c>
      <c r="V6" s="340" t="s">
        <v>182</v>
      </c>
      <c r="W6" s="339" t="s">
        <v>562</v>
      </c>
      <c r="X6" s="339" t="s">
        <v>180</v>
      </c>
      <c r="Y6" s="339" t="s">
        <v>181</v>
      </c>
      <c r="Z6" s="351" t="s">
        <v>182</v>
      </c>
      <c r="AA6" s="339" t="s">
        <v>562</v>
      </c>
      <c r="AB6" s="339" t="s">
        <v>180</v>
      </c>
      <c r="AC6" s="339" t="s">
        <v>181</v>
      </c>
      <c r="AD6" s="351" t="s">
        <v>182</v>
      </c>
      <c r="AE6" s="339" t="s">
        <v>562</v>
      </c>
      <c r="AF6" s="339" t="s">
        <v>180</v>
      </c>
      <c r="AG6" s="339" t="s">
        <v>181</v>
      </c>
      <c r="AH6" s="351" t="s">
        <v>182</v>
      </c>
      <c r="AI6" s="341" t="s">
        <v>144</v>
      </c>
      <c r="AJ6" s="899"/>
      <c r="AK6" s="899"/>
      <c r="AL6" s="323"/>
      <c r="AM6" s="393"/>
      <c r="AN6" s="971"/>
      <c r="AO6" s="962"/>
      <c r="AP6" s="332" t="s">
        <v>377</v>
      </c>
      <c r="AQ6" s="333" t="s">
        <v>11</v>
      </c>
      <c r="AR6" s="333" t="s">
        <v>378</v>
      </c>
      <c r="AS6" s="333" t="s">
        <v>27</v>
      </c>
      <c r="AT6" s="959"/>
      <c r="AU6" s="899"/>
      <c r="AV6" s="959"/>
      <c r="AW6" s="899"/>
      <c r="AX6" s="899"/>
      <c r="AY6" s="899"/>
      <c r="AZ6" s="899"/>
      <c r="BA6" s="337"/>
      <c r="BB6" s="393"/>
      <c r="BC6" s="929"/>
      <c r="BD6" s="932"/>
      <c r="BE6" s="342" t="s">
        <v>74</v>
      </c>
      <c r="BF6" s="343" t="s">
        <v>11</v>
      </c>
      <c r="BG6" s="343" t="s">
        <v>75</v>
      </c>
      <c r="BH6" s="343" t="s">
        <v>27</v>
      </c>
      <c r="BI6" s="895"/>
      <c r="BJ6" s="898"/>
      <c r="BK6" s="895"/>
      <c r="BL6" s="900"/>
      <c r="BM6" s="900"/>
      <c r="BN6" s="900"/>
      <c r="BO6" s="900"/>
      <c r="BP6" s="335"/>
      <c r="BQ6" s="472"/>
      <c r="BR6" s="929"/>
      <c r="BS6" s="916"/>
      <c r="BT6" s="344" t="s">
        <v>192</v>
      </c>
      <c r="BU6" s="344" t="s">
        <v>193</v>
      </c>
      <c r="BV6" s="344" t="s">
        <v>194</v>
      </c>
      <c r="BW6" s="345" t="s">
        <v>195</v>
      </c>
      <c r="BX6" s="344" t="s">
        <v>192</v>
      </c>
      <c r="BY6" s="344" t="s">
        <v>193</v>
      </c>
      <c r="BZ6" s="344" t="s">
        <v>194</v>
      </c>
      <c r="CA6" s="345" t="s">
        <v>195</v>
      </c>
      <c r="CB6" s="344" t="s">
        <v>192</v>
      </c>
      <c r="CC6" s="344" t="s">
        <v>193</v>
      </c>
      <c r="CD6" s="344" t="s">
        <v>194</v>
      </c>
      <c r="CE6" s="345" t="s">
        <v>195</v>
      </c>
      <c r="CF6" s="344" t="s">
        <v>192</v>
      </c>
      <c r="CG6" s="344" t="s">
        <v>193</v>
      </c>
      <c r="CH6" s="344" t="s">
        <v>194</v>
      </c>
      <c r="CI6" s="345" t="s">
        <v>195</v>
      </c>
      <c r="CJ6" s="352" t="s">
        <v>144</v>
      </c>
      <c r="CK6" s="900"/>
      <c r="CL6" s="989"/>
      <c r="CM6" s="393"/>
      <c r="CN6" s="929"/>
      <c r="CO6" s="932"/>
      <c r="CP6" s="342" t="s">
        <v>377</v>
      </c>
      <c r="CQ6" s="343" t="s">
        <v>11</v>
      </c>
      <c r="CR6" s="343" t="s">
        <v>378</v>
      </c>
      <c r="CS6" s="343" t="s">
        <v>27</v>
      </c>
      <c r="CT6" s="895"/>
      <c r="CU6" s="898"/>
      <c r="CV6" s="895"/>
      <c r="CW6" s="898"/>
      <c r="CX6" s="900"/>
      <c r="CY6" s="900"/>
      <c r="CZ6" s="900"/>
      <c r="DA6" s="393"/>
      <c r="DB6" s="935"/>
      <c r="DC6" s="923"/>
      <c r="DD6" s="886"/>
      <c r="DE6" s="887"/>
      <c r="DF6" s="887"/>
      <c r="DG6" s="887"/>
      <c r="DH6" s="903"/>
      <c r="DI6" s="885"/>
      <c r="DJ6" s="553"/>
    </row>
    <row r="7" spans="1:117" s="115" customFormat="1" ht="1.5" customHeight="1" thickTop="1">
      <c r="A7" s="126">
        <v>1</v>
      </c>
      <c r="B7" s="126">
        <v>2</v>
      </c>
      <c r="C7" s="127">
        <v>3</v>
      </c>
      <c r="D7" s="126">
        <v>4</v>
      </c>
      <c r="E7" s="126">
        <v>5</v>
      </c>
      <c r="F7" s="127">
        <v>6</v>
      </c>
      <c r="G7" s="126">
        <v>7</v>
      </c>
      <c r="H7" s="126">
        <v>8</v>
      </c>
      <c r="I7" s="127">
        <v>9</v>
      </c>
      <c r="J7" s="126">
        <v>10</v>
      </c>
      <c r="K7" s="126">
        <v>11</v>
      </c>
      <c r="L7" s="127">
        <v>12</v>
      </c>
      <c r="M7" s="126">
        <v>13</v>
      </c>
      <c r="N7" s="126">
        <v>14</v>
      </c>
      <c r="O7" s="127">
        <v>15</v>
      </c>
      <c r="P7" s="126">
        <v>16</v>
      </c>
      <c r="Q7" s="126">
        <v>17</v>
      </c>
      <c r="R7" s="126">
        <v>18</v>
      </c>
      <c r="S7" s="126">
        <v>19</v>
      </c>
      <c r="T7" s="127">
        <v>20</v>
      </c>
      <c r="U7" s="126">
        <v>21</v>
      </c>
      <c r="V7" s="126">
        <v>22</v>
      </c>
      <c r="W7" s="127">
        <v>23</v>
      </c>
      <c r="X7" s="126">
        <v>24</v>
      </c>
      <c r="Y7" s="126">
        <v>25</v>
      </c>
      <c r="Z7" s="127">
        <v>26</v>
      </c>
      <c r="AA7" s="126">
        <v>27</v>
      </c>
      <c r="AB7" s="126">
        <v>28</v>
      </c>
      <c r="AC7" s="127">
        <v>29</v>
      </c>
      <c r="AD7" s="126">
        <v>30</v>
      </c>
      <c r="AE7" s="126">
        <v>31</v>
      </c>
      <c r="AF7" s="127">
        <v>32</v>
      </c>
      <c r="AG7" s="126">
        <v>33</v>
      </c>
      <c r="AH7" s="126">
        <v>34</v>
      </c>
      <c r="AI7" s="126">
        <v>35</v>
      </c>
      <c r="AJ7" s="126">
        <v>36</v>
      </c>
      <c r="AK7" s="127">
        <v>37</v>
      </c>
      <c r="AL7" s="126">
        <v>38</v>
      </c>
      <c r="AM7" s="126">
        <v>39</v>
      </c>
      <c r="AN7" s="127">
        <v>40</v>
      </c>
      <c r="AO7" s="126">
        <v>41</v>
      </c>
      <c r="AP7" s="126">
        <v>42</v>
      </c>
      <c r="AQ7" s="127">
        <v>43</v>
      </c>
      <c r="AR7" s="126">
        <v>44</v>
      </c>
      <c r="AS7" s="126">
        <v>45</v>
      </c>
      <c r="AT7" s="127">
        <v>46</v>
      </c>
      <c r="AU7" s="126">
        <v>47</v>
      </c>
      <c r="AV7" s="126">
        <v>48</v>
      </c>
      <c r="AW7" s="127">
        <v>49</v>
      </c>
      <c r="AX7" s="126">
        <v>50</v>
      </c>
      <c r="AY7" s="126">
        <v>51</v>
      </c>
      <c r="AZ7" s="126">
        <v>52</v>
      </c>
      <c r="BA7" s="126">
        <v>53</v>
      </c>
      <c r="BB7" s="127">
        <v>54</v>
      </c>
      <c r="BC7" s="126">
        <v>55</v>
      </c>
      <c r="BD7" s="126">
        <v>56</v>
      </c>
      <c r="BE7" s="127">
        <v>57</v>
      </c>
      <c r="BF7" s="126">
        <v>58</v>
      </c>
      <c r="BG7" s="126">
        <v>59</v>
      </c>
      <c r="BH7" s="127">
        <v>60</v>
      </c>
      <c r="BI7" s="126">
        <v>61</v>
      </c>
      <c r="BJ7" s="126">
        <v>62</v>
      </c>
      <c r="BK7" s="127">
        <v>63</v>
      </c>
      <c r="BL7" s="126">
        <v>64</v>
      </c>
      <c r="BM7" s="126">
        <v>65</v>
      </c>
      <c r="BN7" s="127">
        <v>66</v>
      </c>
      <c r="BO7" s="126">
        <v>67</v>
      </c>
      <c r="BP7" s="126">
        <v>68</v>
      </c>
      <c r="BQ7" s="126">
        <v>69</v>
      </c>
      <c r="BR7" s="126">
        <v>70</v>
      </c>
      <c r="BS7" s="127">
        <v>71</v>
      </c>
      <c r="BT7" s="126">
        <v>72</v>
      </c>
      <c r="BU7" s="126">
        <v>73</v>
      </c>
      <c r="BV7" s="127">
        <v>74</v>
      </c>
      <c r="BW7" s="126">
        <v>75</v>
      </c>
      <c r="BX7" s="126">
        <v>76</v>
      </c>
      <c r="BY7" s="127">
        <v>77</v>
      </c>
      <c r="BZ7" s="126">
        <v>78</v>
      </c>
      <c r="CA7" s="126">
        <v>79</v>
      </c>
      <c r="CB7" s="127">
        <v>80</v>
      </c>
      <c r="CC7" s="126">
        <v>81</v>
      </c>
      <c r="CD7" s="126">
        <v>82</v>
      </c>
      <c r="CE7" s="127">
        <v>83</v>
      </c>
      <c r="CF7" s="126">
        <v>84</v>
      </c>
      <c r="CG7" s="126">
        <v>85</v>
      </c>
      <c r="CH7" s="126">
        <v>86</v>
      </c>
      <c r="CI7" s="126">
        <v>87</v>
      </c>
      <c r="CJ7" s="127">
        <v>88</v>
      </c>
      <c r="CK7" s="126">
        <v>89</v>
      </c>
      <c r="CL7" s="126">
        <v>90</v>
      </c>
      <c r="CM7" s="127">
        <v>91</v>
      </c>
      <c r="CN7" s="126">
        <v>92</v>
      </c>
      <c r="CO7" s="126">
        <v>93</v>
      </c>
      <c r="CP7" s="127">
        <v>94</v>
      </c>
      <c r="CQ7" s="126">
        <v>95</v>
      </c>
      <c r="CR7" s="126">
        <v>96</v>
      </c>
      <c r="CS7" s="127">
        <v>97</v>
      </c>
      <c r="CT7" s="126">
        <v>98</v>
      </c>
      <c r="CU7" s="126">
        <v>99</v>
      </c>
      <c r="CV7" s="127">
        <v>100</v>
      </c>
      <c r="CW7" s="126">
        <v>101</v>
      </c>
      <c r="CX7" s="126">
        <v>102</v>
      </c>
      <c r="CY7" s="126">
        <v>103</v>
      </c>
      <c r="CZ7" s="126">
        <v>104</v>
      </c>
      <c r="DA7" s="127">
        <v>105</v>
      </c>
      <c r="DB7" s="554">
        <v>106</v>
      </c>
      <c r="DC7" s="554">
        <v>107</v>
      </c>
      <c r="DD7" s="555">
        <v>108</v>
      </c>
      <c r="DE7" s="554">
        <v>109</v>
      </c>
      <c r="DF7" s="554">
        <v>110</v>
      </c>
      <c r="DG7" s="555">
        <v>111</v>
      </c>
      <c r="DH7" s="554">
        <v>112</v>
      </c>
      <c r="DI7" s="554">
        <v>113</v>
      </c>
      <c r="DJ7" s="555">
        <v>114</v>
      </c>
    </row>
    <row r="8" spans="1:117" ht="20.100000000000001" customHeight="1">
      <c r="A8" s="365">
        <f>'Student Profile'!A5</f>
        <v>1</v>
      </c>
      <c r="B8" s="365">
        <f>'Student Profile'!B5</f>
        <v>1234</v>
      </c>
      <c r="C8" s="366" t="str">
        <f>IF('Student Profile'!C5="","", 'Student Profile'!C5)</f>
        <v>S. Mounik</v>
      </c>
      <c r="D8" s="362">
        <v>9</v>
      </c>
      <c r="E8" s="652" t="str">
        <f>IF(D8="","",LOOKUP(D8,Maths!$E$99:$E$104,$F$99:$F$104))</f>
        <v>A+</v>
      </c>
      <c r="F8" s="362">
        <v>7</v>
      </c>
      <c r="G8" s="652" t="str">
        <f>IF(F8="","",LOOKUP(F8,Maths!$E$99:$E$104,$F$99:$F$104))</f>
        <v>B</v>
      </c>
      <c r="H8" s="362">
        <v>6</v>
      </c>
      <c r="I8" s="652" t="str">
        <f>IF(H8="","",LOOKUP(H8,Maths!$E$99:$E$104,$F$99:$F$104))</f>
        <v>B</v>
      </c>
      <c r="J8" s="362">
        <v>4</v>
      </c>
      <c r="K8" s="652" t="str">
        <f>IF(J8="","",LOOKUP(J8,Maths!$E$99:$E$104,$F$99:$F$104))</f>
        <v>C</v>
      </c>
      <c r="L8" s="639">
        <f>IF(D8+F8+H8+J8=0,"",D8+F8+H8+J8)</f>
        <v>26</v>
      </c>
      <c r="M8" s="639">
        <f>IF(L8="","",ROUND(L8/4,1))</f>
        <v>6.5</v>
      </c>
      <c r="N8" s="652" t="str">
        <f>IF(M8="","",LOOKUP(M8,Maths!$E$99:$E$104,$F$99:$F$104))</f>
        <v>B</v>
      </c>
      <c r="O8" s="310"/>
      <c r="P8" s="393"/>
      <c r="Q8" s="366">
        <f>A8</f>
        <v>1</v>
      </c>
      <c r="R8" s="366" t="str">
        <f>C8</f>
        <v>S. Mounik</v>
      </c>
      <c r="S8" s="319">
        <v>6</v>
      </c>
      <c r="T8" s="319">
        <v>7</v>
      </c>
      <c r="U8" s="319">
        <v>8</v>
      </c>
      <c r="V8" s="319">
        <v>9</v>
      </c>
      <c r="W8" s="319">
        <v>6</v>
      </c>
      <c r="X8" s="319">
        <v>5</v>
      </c>
      <c r="Y8" s="319">
        <v>4</v>
      </c>
      <c r="Z8" s="319">
        <v>3</v>
      </c>
      <c r="AA8" s="319">
        <v>10</v>
      </c>
      <c r="AB8" s="319">
        <v>9</v>
      </c>
      <c r="AC8" s="319">
        <v>8</v>
      </c>
      <c r="AD8" s="319">
        <v>7</v>
      </c>
      <c r="AE8" s="319">
        <v>10</v>
      </c>
      <c r="AF8" s="319">
        <v>9</v>
      </c>
      <c r="AG8" s="319">
        <v>10</v>
      </c>
      <c r="AH8" s="319">
        <v>8</v>
      </c>
      <c r="AI8" s="653">
        <f>IF(SUM(S8:AH8)=0,"",SUM(S8:AH8))</f>
        <v>119</v>
      </c>
      <c r="AJ8" s="639">
        <f>IF(AI8="","",ROUND(AI8/$AI$5*10,1))</f>
        <v>7.4</v>
      </c>
      <c r="AK8" s="652" t="str">
        <f>IF(AJ8="","",LOOKUP(AJ8,Maths!$E$99:$E$104,$F$99:$F$104))</f>
        <v>B</v>
      </c>
      <c r="AL8" s="310"/>
      <c r="AM8" s="393"/>
      <c r="AN8" s="366">
        <f>A8</f>
        <v>1</v>
      </c>
      <c r="AO8" s="366" t="str">
        <f t="shared" ref="AO8" si="0">C8</f>
        <v>S. Mounik</v>
      </c>
      <c r="AP8" s="319">
        <v>13.5</v>
      </c>
      <c r="AQ8" s="652" t="str">
        <f>IF(AP8="","",LOOKUP(AP8,Maths!$C$99:$C$104,$D$99:$D$104))</f>
        <v>A+</v>
      </c>
      <c r="AR8" s="319">
        <v>12</v>
      </c>
      <c r="AS8" s="652" t="str">
        <f>IF(AR8="","",LOOKUP(AR8,Maths!$C$99:$C$104,$D$99:$D$104))</f>
        <v>A</v>
      </c>
      <c r="AT8" s="319">
        <v>10.5</v>
      </c>
      <c r="AU8" s="652" t="str">
        <f>IF(AT8="","",LOOKUP(AT8,Maths!$C$99:$C$104,$D$99:$D$104))</f>
        <v>A</v>
      </c>
      <c r="AV8" s="319">
        <v>11</v>
      </c>
      <c r="AW8" s="652" t="str">
        <f>IF(AV8="","",LOOKUP(AV8,Maths!$C$99:$C$104,$D$99:$D$104))</f>
        <v>A</v>
      </c>
      <c r="AX8" s="639">
        <f>IF(AP8+AR8+AT8+AV8=0,"",AP8+AR8+AT8+AV8)</f>
        <v>47</v>
      </c>
      <c r="AY8" s="639">
        <f>IF(AX8="","",ROUND(AX8/2,1))</f>
        <v>23.5</v>
      </c>
      <c r="AZ8" s="652" t="str">
        <f>IF(AY8="","",LOOKUP(AY8/3*10,Maths!$A$99:$A$104,$B$99:$B$104))</f>
        <v>A</v>
      </c>
      <c r="BA8" s="310"/>
      <c r="BB8" s="393"/>
      <c r="BC8" s="368">
        <f>A8</f>
        <v>1</v>
      </c>
      <c r="BD8" s="367" t="str">
        <f>C8</f>
        <v>S. Mounik</v>
      </c>
      <c r="BE8" s="362">
        <v>4</v>
      </c>
      <c r="BF8" s="652" t="str">
        <f>IF(BE8="","",LOOKUP(BE8,Maths!$E$99:$E$104,$F$99:$F$104))</f>
        <v>C</v>
      </c>
      <c r="BG8" s="362">
        <v>7</v>
      </c>
      <c r="BH8" s="652" t="str">
        <f>IF(BG8="","",LOOKUP(BG8,Maths!$E$99:$E$104,$F$99:$F$104))</f>
        <v>B</v>
      </c>
      <c r="BI8" s="362">
        <v>8</v>
      </c>
      <c r="BJ8" s="652" t="str">
        <f>IF(BI8="","",LOOKUP(BI8,Maths!$E$99:$E$104,$F$99:$F$104))</f>
        <v>A</v>
      </c>
      <c r="BK8" s="362">
        <v>6</v>
      </c>
      <c r="BL8" s="652" t="str">
        <f>IF(BK8="","",LOOKUP(BK8,Maths!$E$99:$E$104,$F$99:$F$104))</f>
        <v>B</v>
      </c>
      <c r="BM8" s="639">
        <f>IF(BE8+BG8+BI8+BK8=0,"",BE8+BG8+BI8+BK8)</f>
        <v>25</v>
      </c>
      <c r="BN8" s="639">
        <f>IF(BM8="","",ROUND(BM8/4,1))</f>
        <v>6.3</v>
      </c>
      <c r="BO8" s="652" t="str">
        <f>IF(BN8="","",LOOKUP(BN8,Maths!$E$99:$E$104,$F$99:$F$104))</f>
        <v>B</v>
      </c>
      <c r="BP8" s="324"/>
      <c r="BQ8" s="472"/>
      <c r="BR8" s="368">
        <f>A8</f>
        <v>1</v>
      </c>
      <c r="BS8" s="368" t="str">
        <f t="shared" ref="BS8" si="1">C8</f>
        <v>S. Mounik</v>
      </c>
      <c r="BT8" s="319">
        <v>10</v>
      </c>
      <c r="BU8" s="319">
        <v>9</v>
      </c>
      <c r="BV8" s="319">
        <v>8</v>
      </c>
      <c r="BW8" s="319">
        <v>7</v>
      </c>
      <c r="BX8" s="319">
        <v>10</v>
      </c>
      <c r="BY8" s="319">
        <v>10</v>
      </c>
      <c r="BZ8" s="319">
        <v>10</v>
      </c>
      <c r="CA8" s="319">
        <v>10</v>
      </c>
      <c r="CB8" s="319">
        <v>9</v>
      </c>
      <c r="CC8" s="319">
        <v>9</v>
      </c>
      <c r="CD8" s="319">
        <v>9</v>
      </c>
      <c r="CE8" s="319">
        <v>9</v>
      </c>
      <c r="CF8" s="319">
        <v>8</v>
      </c>
      <c r="CG8" s="319">
        <v>8</v>
      </c>
      <c r="CH8" s="319">
        <v>8</v>
      </c>
      <c r="CI8" s="319">
        <v>8</v>
      </c>
      <c r="CJ8" s="653">
        <f>IF(SUM(BT8:CI8)=0,"",SUM(BT8:CI8))</f>
        <v>142</v>
      </c>
      <c r="CK8" s="639">
        <f t="shared" ref="CK8" si="2">IF(CJ8="","",ROUND(CJ8/$CJ$5*10,1))</f>
        <v>8.9</v>
      </c>
      <c r="CL8" s="652" t="str">
        <f>IF(CK8="","",LOOKUP(CK8,Maths!$E$99:$E$104,$F$99:$F$104))</f>
        <v>A</v>
      </c>
      <c r="CM8" s="393"/>
      <c r="CN8" s="368">
        <f t="shared" ref="CN8" si="3">A8</f>
        <v>1</v>
      </c>
      <c r="CO8" s="367" t="str">
        <f t="shared" ref="CO8" si="4">C8</f>
        <v>S. Mounik</v>
      </c>
      <c r="CP8" s="319">
        <v>11.5</v>
      </c>
      <c r="CQ8" s="652" t="str">
        <f>IF(CP8="","",LOOKUP(CP8,Maths!$C$99:$C$104,$D$99:$D$104))</f>
        <v>A</v>
      </c>
      <c r="CR8" s="319">
        <v>10.5</v>
      </c>
      <c r="CS8" s="652" t="str">
        <f>IF(CR8="","",LOOKUP(CR8,Maths!$C$99:$C$104,$D$99:$D$104))</f>
        <v>A</v>
      </c>
      <c r="CT8" s="319">
        <v>7.5</v>
      </c>
      <c r="CU8" s="652" t="str">
        <f>IF(CT8="","",LOOKUP(CT8,Maths!$C$99:$C$104,$D$99:$D$104))</f>
        <v>B</v>
      </c>
      <c r="CV8" s="319">
        <v>8</v>
      </c>
      <c r="CW8" s="652" t="str">
        <f>IF(CV8="","",LOOKUP(CV8,Maths!$C$99:$C$104,$D$99:$D$104))</f>
        <v>B</v>
      </c>
      <c r="CX8" s="639">
        <f>IF(CP8+CR8+CT8+CV8=0,"",CP8+CR8+CT8+CV8)</f>
        <v>37.5</v>
      </c>
      <c r="CY8" s="639">
        <f>IF(CX8="","",ROUND(CX8/2,1))</f>
        <v>18.8</v>
      </c>
      <c r="CZ8" s="325" t="str">
        <f>IF(CY8="","",LOOKUP(CY8/3*10,Maths!$A$99:$A$104,$B$99:$B$104))</f>
        <v>B</v>
      </c>
      <c r="DA8" s="393"/>
      <c r="DB8" s="306">
        <f t="shared" ref="DB8" si="5">A8</f>
        <v>1</v>
      </c>
      <c r="DC8" s="646" t="str">
        <f t="shared" ref="DC8" si="6">C8</f>
        <v>S. Mounik</v>
      </c>
      <c r="DD8" s="639">
        <f t="shared" ref="DD8" si="7">IF(CK8="","",SUM(M8,AJ8,BN8,CK8))</f>
        <v>29.1</v>
      </c>
      <c r="DE8" s="652" t="str">
        <f>IF(DD8="","",LOOKUP(DD8/4*10,Maths!$A$99:$A$104,$B$99:$B$104))</f>
        <v>B</v>
      </c>
      <c r="DF8" s="639">
        <f>IF(CY8="","",SUM(AY8,CY8))</f>
        <v>42.3</v>
      </c>
      <c r="DG8" s="652" t="str">
        <f>IF(DF8="","",LOOKUP(DF8/6*10,Maths!$A$99:$A$104,$B$99:$B$104))</f>
        <v>B</v>
      </c>
      <c r="DH8" s="639">
        <f>IF(DF8="","",SUM(DD8,DF8))</f>
        <v>71.400000000000006</v>
      </c>
      <c r="DI8" s="652" t="str">
        <f>IF(DH8="","",LOOKUP(DH8,Maths!$A$99:$A$104,$B$99:$B$104))</f>
        <v>B</v>
      </c>
      <c r="DJ8" s="552"/>
    </row>
    <row r="9" spans="1:117" ht="20.100000000000001" customHeight="1">
      <c r="A9" s="365">
        <f>'Student Profile'!A6</f>
        <v>2</v>
      </c>
      <c r="B9" s="365">
        <f>'Student Profile'!B6</f>
        <v>1111</v>
      </c>
      <c r="C9" s="366" t="str">
        <f>IF('Student Profile'!C6="","", 'Student Profile'!C6)</f>
        <v>K. Lakshmi</v>
      </c>
      <c r="D9" s="362"/>
      <c r="E9" s="652" t="str">
        <f>IF(D9="","",LOOKUP(D9,Maths!$E$99:$E$104,$F$99:$F$104))</f>
        <v/>
      </c>
      <c r="F9" s="362"/>
      <c r="G9" s="652" t="str">
        <f>IF(F9="","",LOOKUP(F9,Maths!$E$99:$E$104,$F$99:$F$104))</f>
        <v/>
      </c>
      <c r="H9" s="362"/>
      <c r="I9" s="652" t="str">
        <f>IF(H9="","",LOOKUP(H9,Maths!$E$99:$E$104,$F$99:$F$104))</f>
        <v/>
      </c>
      <c r="J9" s="362"/>
      <c r="K9" s="652" t="str">
        <f>IF(J9="","",LOOKUP(J9,Maths!$E$99:$E$104,$F$99:$F$104))</f>
        <v/>
      </c>
      <c r="L9" s="680" t="str">
        <f t="shared" ref="L9:L57" si="8">IF(D9+F9+H9+J9=0,"",D9+F9+H9+J9)</f>
        <v/>
      </c>
      <c r="M9" s="680" t="str">
        <f t="shared" ref="M9:M57" si="9">IF(L9="","",ROUND(L9/4,1))</f>
        <v/>
      </c>
      <c r="N9" s="652" t="str">
        <f>IF(M9="","",LOOKUP(M9,Maths!$E$99:$E$104,$F$99:$F$104))</f>
        <v/>
      </c>
      <c r="O9" s="110"/>
      <c r="P9" s="393"/>
      <c r="Q9" s="366">
        <f t="shared" ref="Q9:Q57" si="10">A9</f>
        <v>2</v>
      </c>
      <c r="R9" s="366" t="str">
        <f t="shared" ref="R9:R57" si="11">C9</f>
        <v>K. Lakshmi</v>
      </c>
      <c r="S9" s="319"/>
      <c r="T9" s="319"/>
      <c r="U9" s="319"/>
      <c r="V9" s="319"/>
      <c r="W9" s="319"/>
      <c r="X9" s="319"/>
      <c r="Y9" s="319"/>
      <c r="Z9" s="319"/>
      <c r="AA9" s="319"/>
      <c r="AB9" s="319"/>
      <c r="AC9" s="319"/>
      <c r="AD9" s="319"/>
      <c r="AE9" s="319"/>
      <c r="AF9" s="319"/>
      <c r="AG9" s="319"/>
      <c r="AH9" s="319"/>
      <c r="AI9" s="679" t="str">
        <f t="shared" ref="AI9:AI57" si="12">IF(SUM(S9:AH9)=0,"",SUM(S9:AH9))</f>
        <v/>
      </c>
      <c r="AJ9" s="680" t="str">
        <f t="shared" ref="AJ9:AJ57" si="13">IF(AI9="","",ROUND(AI9/$AI$5*10,1))</f>
        <v/>
      </c>
      <c r="AK9" s="652" t="str">
        <f>IF(AJ9="","",LOOKUP(AJ9,Maths!$E$99:$E$104,$F$99:$F$104))</f>
        <v/>
      </c>
      <c r="AL9" s="310"/>
      <c r="AM9" s="393"/>
      <c r="AN9" s="366">
        <f t="shared" ref="AN9:AN57" si="14">A9</f>
        <v>2</v>
      </c>
      <c r="AO9" s="366" t="str">
        <f t="shared" ref="AO9:AO57" si="15">C9</f>
        <v>K. Lakshmi</v>
      </c>
      <c r="AP9" s="319"/>
      <c r="AQ9" s="652" t="str">
        <f>IF(AP9="","",LOOKUP(AP9,Maths!$C$99:$C$104,$D$99:$D$104))</f>
        <v/>
      </c>
      <c r="AR9" s="319"/>
      <c r="AS9" s="652" t="str">
        <f>IF(AR9="","",LOOKUP(AR9,Maths!$C$99:$C$104,$D$99:$D$104))</f>
        <v/>
      </c>
      <c r="AT9" s="319"/>
      <c r="AU9" s="652" t="str">
        <f>IF(AT9="","",LOOKUP(AT9,Maths!$C$99:$C$104,$D$99:$D$104))</f>
        <v/>
      </c>
      <c r="AV9" s="319"/>
      <c r="AW9" s="652" t="str">
        <f>IF(AV9="","",LOOKUP(AV9,Maths!$C$99:$C$104,$D$99:$D$104))</f>
        <v/>
      </c>
      <c r="AX9" s="680" t="str">
        <f t="shared" ref="AX9:AX57" si="16">IF(AP9+AR9+AT9+AV9=0,"",AP9+AR9+AT9+AV9)</f>
        <v/>
      </c>
      <c r="AY9" s="680" t="str">
        <f t="shared" ref="AY9:AY57" si="17">IF(AX9="","",ROUND(AX9/2,1))</f>
        <v/>
      </c>
      <c r="AZ9" s="652" t="str">
        <f>IF(AY9="","",LOOKUP(AY9/3*10,Maths!$A$99:$A$104,$B$99:$B$104))</f>
        <v/>
      </c>
      <c r="BA9" s="110"/>
      <c r="BB9" s="393"/>
      <c r="BC9" s="338">
        <f t="shared" ref="BC9:BC57" si="18">A9</f>
        <v>2</v>
      </c>
      <c r="BD9" s="354" t="str">
        <f t="shared" ref="BD9:BD57" si="19">C9</f>
        <v>K. Lakshmi</v>
      </c>
      <c r="BE9" s="362"/>
      <c r="BF9" s="652" t="str">
        <f>IF(BE9="","",LOOKUP(BE9,Maths!$E$99:$E$104,$F$99:$F$104))</f>
        <v/>
      </c>
      <c r="BG9" s="362"/>
      <c r="BH9" s="652" t="str">
        <f>IF(BG9="","",LOOKUP(BG9,Maths!$E$99:$E$104,$F$99:$F$104))</f>
        <v/>
      </c>
      <c r="BI9" s="362"/>
      <c r="BJ9" s="652" t="str">
        <f>IF(BI9="","",LOOKUP(BI9,Maths!$E$99:$E$104,$F$99:$F$104))</f>
        <v/>
      </c>
      <c r="BK9" s="362"/>
      <c r="BL9" s="652" t="str">
        <f>IF(BK9="","",LOOKUP(BK9,Maths!$E$99:$E$104,$F$99:$F$104))</f>
        <v/>
      </c>
      <c r="BM9" s="639" t="str">
        <f t="shared" ref="BM9:BM57" si="20">IF(BE9+BG9+BI9+BK9=0,"",BE9+BG9+BI9+BK9)</f>
        <v/>
      </c>
      <c r="BN9" s="680" t="str">
        <f t="shared" ref="BN9:BN57" si="21">IF(BM9="","",ROUND(BM9/4,1))</f>
        <v/>
      </c>
      <c r="BO9" s="652" t="str">
        <f>IF(BN9="","",LOOKUP(BN9,Maths!$E$99:$E$104,$F$99:$F$104))</f>
        <v/>
      </c>
      <c r="BP9" s="324"/>
      <c r="BQ9" s="472"/>
      <c r="BR9" s="368">
        <f t="shared" ref="BR9:BR57" si="22">A9</f>
        <v>2</v>
      </c>
      <c r="BS9" s="368" t="str">
        <f t="shared" ref="BS9:BS57" si="23">C9</f>
        <v>K. Lakshmi</v>
      </c>
      <c r="BT9" s="319"/>
      <c r="BU9" s="319"/>
      <c r="BV9" s="319"/>
      <c r="BW9" s="319"/>
      <c r="BX9" s="319"/>
      <c r="BY9" s="319"/>
      <c r="BZ9" s="319"/>
      <c r="CA9" s="319"/>
      <c r="CB9" s="319"/>
      <c r="CC9" s="319"/>
      <c r="CD9" s="319"/>
      <c r="CE9" s="319"/>
      <c r="CF9" s="319"/>
      <c r="CG9" s="319"/>
      <c r="CH9" s="319"/>
      <c r="CI9" s="319"/>
      <c r="CJ9" s="653" t="str">
        <f t="shared" ref="CJ9:CJ57" si="24">IF(SUM(BT9:CI9)=0,"",SUM(BT9:CI9))</f>
        <v/>
      </c>
      <c r="CK9" s="639" t="str">
        <f t="shared" ref="CK9:CK57" si="25">IF(CJ9="","",ROUND(CJ9/$CJ$5*10,1))</f>
        <v/>
      </c>
      <c r="CL9" s="652" t="str">
        <f>IF(CK9="","",LOOKUP(CK9,Maths!$E$99:$E$104,$F$99:$F$104))</f>
        <v/>
      </c>
      <c r="CM9" s="393"/>
      <c r="CN9" s="368">
        <f t="shared" ref="CN9:CN57" si="26">A9</f>
        <v>2</v>
      </c>
      <c r="CO9" s="367" t="str">
        <f t="shared" ref="CO9:CO57" si="27">C9</f>
        <v>K. Lakshmi</v>
      </c>
      <c r="CP9" s="319"/>
      <c r="CQ9" s="652" t="str">
        <f>IF(CP9="","",LOOKUP(CP9,Maths!$C$99:$C$104,$D$99:$D$104))</f>
        <v/>
      </c>
      <c r="CR9" s="319"/>
      <c r="CS9" s="652" t="str">
        <f>IF(CR9="","",LOOKUP(CR9,Maths!$C$99:$C$104,$D$99:$D$104))</f>
        <v/>
      </c>
      <c r="CT9" s="319"/>
      <c r="CU9" s="652" t="str">
        <f>IF(CT9="","",LOOKUP(CT9,Maths!$C$99:$C$104,$D$99:$D$104))</f>
        <v/>
      </c>
      <c r="CV9" s="319"/>
      <c r="CW9" s="652" t="str">
        <f>IF(CV9="","",LOOKUP(CV9,Maths!$C$99:$C$104,$D$99:$D$104))</f>
        <v/>
      </c>
      <c r="CX9" s="639" t="str">
        <f t="shared" ref="CX9:CX57" si="28">IF(CP9+CR9+CT9+CV9=0,"",CP9+CR9+CT9+CV9)</f>
        <v/>
      </c>
      <c r="CY9" s="639" t="str">
        <f t="shared" ref="CY9:CY57" si="29">IF(CX9="","",ROUND(CX9/2,1))</f>
        <v/>
      </c>
      <c r="CZ9" s="325" t="str">
        <f>IF(CY9="","",LOOKUP(CY9/3*10,Maths!$A$99:$A$104,$B$99:$B$104))</f>
        <v/>
      </c>
      <c r="DA9" s="393"/>
      <c r="DB9" s="306">
        <f t="shared" ref="DB9:DB57" si="30">A9</f>
        <v>2</v>
      </c>
      <c r="DC9" s="646" t="str">
        <f t="shared" ref="DC9:DC57" si="31">C9</f>
        <v>K. Lakshmi</v>
      </c>
      <c r="DD9" s="639" t="str">
        <f t="shared" ref="DD9:DD57" si="32">IF(CK9="","",SUM(M9,AJ9,BN9,CK9))</f>
        <v/>
      </c>
      <c r="DE9" s="652" t="str">
        <f>IF(DD9="","",LOOKUP(DD9/4*10,Maths!$A$99:$A$104,$B$99:$B$104))</f>
        <v/>
      </c>
      <c r="DF9" s="639" t="str">
        <f t="shared" ref="DF9:DF57" si="33">IF(CY9="","",SUM(AY9,CY9))</f>
        <v/>
      </c>
      <c r="DG9" s="652" t="str">
        <f>IF(DF9="","",LOOKUP(DF9/6*10,Maths!$A$99:$A$104,$B$99:$B$104))</f>
        <v/>
      </c>
      <c r="DH9" s="639" t="str">
        <f t="shared" ref="DH9:DH57" si="34">IF(DF9="","",SUM(DD9,DF9))</f>
        <v/>
      </c>
      <c r="DI9" s="652" t="str">
        <f>IF(DH9="","",LOOKUP(DH9,Maths!$A$99:$A$104,$B$99:$B$104))</f>
        <v/>
      </c>
      <c r="DJ9" s="552"/>
    </row>
    <row r="10" spans="1:117" ht="20.100000000000001" customHeight="1">
      <c r="A10" s="365">
        <f>'Student Profile'!A7</f>
        <v>3</v>
      </c>
      <c r="B10" s="365">
        <f>'Student Profile'!B7</f>
        <v>222</v>
      </c>
      <c r="C10" s="366" t="str">
        <f>IF('Student Profile'!C7="","", 'Student Profile'!C7)</f>
        <v>Ramesh</v>
      </c>
      <c r="D10" s="362"/>
      <c r="E10" s="652" t="str">
        <f>IF(D10="","",LOOKUP(D10,Maths!$E$99:$E$104,$F$99:$F$104))</f>
        <v/>
      </c>
      <c r="F10" s="362"/>
      <c r="G10" s="652" t="str">
        <f>IF(F10="","",LOOKUP(F10,Maths!$E$99:$E$104,$F$99:$F$104))</f>
        <v/>
      </c>
      <c r="H10" s="362"/>
      <c r="I10" s="652" t="str">
        <f>IF(H10="","",LOOKUP(H10,Maths!$E$99:$E$104,$F$99:$F$104))</f>
        <v/>
      </c>
      <c r="J10" s="362"/>
      <c r="K10" s="652" t="str">
        <f>IF(J10="","",LOOKUP(J10,Maths!$E$99:$E$104,$F$99:$F$104))</f>
        <v/>
      </c>
      <c r="L10" s="680" t="str">
        <f t="shared" si="8"/>
        <v/>
      </c>
      <c r="M10" s="680" t="str">
        <f t="shared" si="9"/>
        <v/>
      </c>
      <c r="N10" s="652" t="str">
        <f>IF(M10="","",LOOKUP(M10,Maths!$E$99:$E$104,$F$99:$F$104))</f>
        <v/>
      </c>
      <c r="O10" s="110"/>
      <c r="P10" s="393"/>
      <c r="Q10" s="366">
        <f t="shared" si="10"/>
        <v>3</v>
      </c>
      <c r="R10" s="366" t="str">
        <f t="shared" si="11"/>
        <v>Ramesh</v>
      </c>
      <c r="S10" s="319"/>
      <c r="T10" s="319"/>
      <c r="U10" s="319"/>
      <c r="V10" s="319"/>
      <c r="W10" s="319"/>
      <c r="X10" s="319"/>
      <c r="Y10" s="319"/>
      <c r="Z10" s="319"/>
      <c r="AA10" s="319"/>
      <c r="AB10" s="319"/>
      <c r="AC10" s="319"/>
      <c r="AD10" s="319"/>
      <c r="AE10" s="319"/>
      <c r="AF10" s="319"/>
      <c r="AG10" s="319"/>
      <c r="AH10" s="319"/>
      <c r="AI10" s="679" t="str">
        <f t="shared" si="12"/>
        <v/>
      </c>
      <c r="AJ10" s="680" t="str">
        <f t="shared" si="13"/>
        <v/>
      </c>
      <c r="AK10" s="652" t="str">
        <f>IF(AJ10="","",LOOKUP(AJ10,Maths!$E$99:$E$104,$F$99:$F$104))</f>
        <v/>
      </c>
      <c r="AL10" s="110"/>
      <c r="AM10" s="393"/>
      <c r="AN10" s="366">
        <f t="shared" si="14"/>
        <v>3</v>
      </c>
      <c r="AO10" s="366" t="str">
        <f t="shared" si="15"/>
        <v>Ramesh</v>
      </c>
      <c r="AP10" s="319"/>
      <c r="AQ10" s="652" t="str">
        <f>IF(AP10="","",LOOKUP(AP10,Maths!$C$99:$C$104,$D$99:$D$104))</f>
        <v/>
      </c>
      <c r="AR10" s="319"/>
      <c r="AS10" s="652" t="str">
        <f>IF(AR10="","",LOOKUP(AR10,Maths!$C$99:$C$104,$D$99:$D$104))</f>
        <v/>
      </c>
      <c r="AT10" s="319"/>
      <c r="AU10" s="652" t="str">
        <f>IF(AT10="","",LOOKUP(AT10,Maths!$C$99:$C$104,$D$99:$D$104))</f>
        <v/>
      </c>
      <c r="AV10" s="319"/>
      <c r="AW10" s="652" t="str">
        <f>IF(AV10="","",LOOKUP(AV10,Maths!$C$99:$C$104,$D$99:$D$104))</f>
        <v/>
      </c>
      <c r="AX10" s="680" t="str">
        <f t="shared" si="16"/>
        <v/>
      </c>
      <c r="AY10" s="680" t="str">
        <f t="shared" si="17"/>
        <v/>
      </c>
      <c r="AZ10" s="652" t="str">
        <f>IF(AY10="","",LOOKUP(AY10/3*10,Maths!$A$99:$A$104,$B$99:$B$104))</f>
        <v/>
      </c>
      <c r="BA10" s="110"/>
      <c r="BB10" s="393"/>
      <c r="BC10" s="338">
        <f t="shared" si="18"/>
        <v>3</v>
      </c>
      <c r="BD10" s="354" t="str">
        <f t="shared" si="19"/>
        <v>Ramesh</v>
      </c>
      <c r="BE10" s="362"/>
      <c r="BF10" s="652" t="str">
        <f>IF(BE10="","",LOOKUP(BE10,Maths!$E$99:$E$104,$F$99:$F$104))</f>
        <v/>
      </c>
      <c r="BG10" s="362"/>
      <c r="BH10" s="652" t="str">
        <f>IF(BG10="","",LOOKUP(BG10,Maths!$E$99:$E$104,$F$99:$F$104))</f>
        <v/>
      </c>
      <c r="BI10" s="362"/>
      <c r="BJ10" s="652" t="str">
        <f>IF(BI10="","",LOOKUP(BI10,Maths!$E$99:$E$104,$F$99:$F$104))</f>
        <v/>
      </c>
      <c r="BK10" s="362"/>
      <c r="BL10" s="652" t="str">
        <f>IF(BK10="","",LOOKUP(BK10,Maths!$E$99:$E$104,$F$99:$F$104))</f>
        <v/>
      </c>
      <c r="BM10" s="639" t="str">
        <f t="shared" si="20"/>
        <v/>
      </c>
      <c r="BN10" s="680" t="str">
        <f t="shared" si="21"/>
        <v/>
      </c>
      <c r="BO10" s="652" t="str">
        <f>IF(BN10="","",LOOKUP(BN10,Maths!$E$99:$E$104,$F$99:$F$104))</f>
        <v/>
      </c>
      <c r="BP10" s="324"/>
      <c r="BQ10" s="472"/>
      <c r="BR10" s="368">
        <f t="shared" si="22"/>
        <v>3</v>
      </c>
      <c r="BS10" s="368" t="str">
        <f t="shared" si="23"/>
        <v>Ramesh</v>
      </c>
      <c r="BT10" s="319"/>
      <c r="BU10" s="319"/>
      <c r="BV10" s="319"/>
      <c r="BW10" s="319"/>
      <c r="BX10" s="319"/>
      <c r="BY10" s="319"/>
      <c r="BZ10" s="319"/>
      <c r="CA10" s="319"/>
      <c r="CB10" s="319"/>
      <c r="CC10" s="319"/>
      <c r="CD10" s="319"/>
      <c r="CE10" s="319"/>
      <c r="CF10" s="319"/>
      <c r="CG10" s="319"/>
      <c r="CH10" s="319"/>
      <c r="CI10" s="319"/>
      <c r="CJ10" s="653" t="str">
        <f t="shared" si="24"/>
        <v/>
      </c>
      <c r="CK10" s="639" t="str">
        <f t="shared" si="25"/>
        <v/>
      </c>
      <c r="CL10" s="652" t="str">
        <f>IF(CK10="","",LOOKUP(CK10,Maths!$E$99:$E$104,$F$99:$F$104))</f>
        <v/>
      </c>
      <c r="CM10" s="393"/>
      <c r="CN10" s="368">
        <f t="shared" si="26"/>
        <v>3</v>
      </c>
      <c r="CO10" s="367" t="str">
        <f t="shared" si="27"/>
        <v>Ramesh</v>
      </c>
      <c r="CP10" s="319"/>
      <c r="CQ10" s="652" t="str">
        <f>IF(CP10="","",LOOKUP(CP10,Maths!$C$99:$C$104,$D$99:$D$104))</f>
        <v/>
      </c>
      <c r="CR10" s="319"/>
      <c r="CS10" s="652" t="str">
        <f>IF(CR10="","",LOOKUP(CR10,Maths!$C$99:$C$104,$D$99:$D$104))</f>
        <v/>
      </c>
      <c r="CT10" s="319"/>
      <c r="CU10" s="652" t="str">
        <f>IF(CT10="","",LOOKUP(CT10,Maths!$C$99:$C$104,$D$99:$D$104))</f>
        <v/>
      </c>
      <c r="CV10" s="319"/>
      <c r="CW10" s="652" t="str">
        <f>IF(CV10="","",LOOKUP(CV10,Maths!$C$99:$C$104,$D$99:$D$104))</f>
        <v/>
      </c>
      <c r="CX10" s="639" t="str">
        <f t="shared" si="28"/>
        <v/>
      </c>
      <c r="CY10" s="639" t="str">
        <f t="shared" si="29"/>
        <v/>
      </c>
      <c r="CZ10" s="325" t="str">
        <f>IF(CY10="","",LOOKUP(CY10/3*10,Maths!$A$99:$A$104,$B$99:$B$104))</f>
        <v/>
      </c>
      <c r="DA10" s="393"/>
      <c r="DB10" s="306">
        <f t="shared" si="30"/>
        <v>3</v>
      </c>
      <c r="DC10" s="646" t="str">
        <f t="shared" si="31"/>
        <v>Ramesh</v>
      </c>
      <c r="DD10" s="639" t="str">
        <f t="shared" si="32"/>
        <v/>
      </c>
      <c r="DE10" s="652" t="str">
        <f>IF(DD10="","",LOOKUP(DD10/4*10,Maths!$A$99:$A$104,$B$99:$B$104))</f>
        <v/>
      </c>
      <c r="DF10" s="639" t="str">
        <f t="shared" si="33"/>
        <v/>
      </c>
      <c r="DG10" s="652" t="str">
        <f>IF(DF10="","",LOOKUP(DF10/6*10,Maths!$A$99:$A$104,$B$99:$B$104))</f>
        <v/>
      </c>
      <c r="DH10" s="639" t="str">
        <f t="shared" si="34"/>
        <v/>
      </c>
      <c r="DI10" s="652" t="str">
        <f>IF(DH10="","",LOOKUP(DH10,Maths!$A$99:$A$104,$B$99:$B$104))</f>
        <v/>
      </c>
      <c r="DJ10" s="552"/>
    </row>
    <row r="11" spans="1:117" ht="20.100000000000001" customHeight="1">
      <c r="A11" s="365">
        <f>'Student Profile'!A8</f>
        <v>4</v>
      </c>
      <c r="B11" s="365">
        <f>'Student Profile'!B8</f>
        <v>2223</v>
      </c>
      <c r="C11" s="366" t="str">
        <f>IF('Student Profile'!C8="","", 'Student Profile'!C8)</f>
        <v>Krishna</v>
      </c>
      <c r="D11" s="362"/>
      <c r="E11" s="652" t="str">
        <f>IF(D11="","",LOOKUP(D11,Maths!$E$99:$E$104,$F$99:$F$104))</f>
        <v/>
      </c>
      <c r="F11" s="362"/>
      <c r="G11" s="652" t="str">
        <f>IF(F11="","",LOOKUP(F11,Maths!$E$99:$E$104,$F$99:$F$104))</f>
        <v/>
      </c>
      <c r="H11" s="362"/>
      <c r="I11" s="652" t="str">
        <f>IF(H11="","",LOOKUP(H11,Maths!$E$99:$E$104,$F$99:$F$104))</f>
        <v/>
      </c>
      <c r="J11" s="362"/>
      <c r="K11" s="652" t="str">
        <f>IF(J11="","",LOOKUP(J11,Maths!$E$99:$E$104,$F$99:$F$104))</f>
        <v/>
      </c>
      <c r="L11" s="680" t="str">
        <f t="shared" si="8"/>
        <v/>
      </c>
      <c r="M11" s="680" t="str">
        <f t="shared" si="9"/>
        <v/>
      </c>
      <c r="N11" s="652" t="str">
        <f>IF(M11="","",LOOKUP(M11,Maths!$E$99:$E$104,$F$99:$F$104))</f>
        <v/>
      </c>
      <c r="O11" s="110"/>
      <c r="P11" s="393"/>
      <c r="Q11" s="366">
        <f t="shared" si="10"/>
        <v>4</v>
      </c>
      <c r="R11" s="366" t="str">
        <f t="shared" si="11"/>
        <v>Krishna</v>
      </c>
      <c r="S11" s="319"/>
      <c r="T11" s="319"/>
      <c r="U11" s="319"/>
      <c r="V11" s="319"/>
      <c r="W11" s="319"/>
      <c r="X11" s="319"/>
      <c r="Y11" s="319"/>
      <c r="Z11" s="319"/>
      <c r="AA11" s="319"/>
      <c r="AB11" s="319"/>
      <c r="AC11" s="319"/>
      <c r="AD11" s="319"/>
      <c r="AE11" s="319"/>
      <c r="AF11" s="319"/>
      <c r="AG11" s="319"/>
      <c r="AH11" s="319"/>
      <c r="AI11" s="679" t="str">
        <f t="shared" si="12"/>
        <v/>
      </c>
      <c r="AJ11" s="680" t="str">
        <f t="shared" si="13"/>
        <v/>
      </c>
      <c r="AK11" s="652" t="str">
        <f>IF(AJ11="","",LOOKUP(AJ11,Maths!$E$99:$E$104,$F$99:$F$104))</f>
        <v/>
      </c>
      <c r="AL11" s="110"/>
      <c r="AM11" s="393"/>
      <c r="AN11" s="366">
        <f t="shared" si="14"/>
        <v>4</v>
      </c>
      <c r="AO11" s="366" t="str">
        <f t="shared" si="15"/>
        <v>Krishna</v>
      </c>
      <c r="AP11" s="319"/>
      <c r="AQ11" s="652" t="str">
        <f>IF(AP11="","",LOOKUP(AP11,Maths!$C$99:$C$104,$D$99:$D$104))</f>
        <v/>
      </c>
      <c r="AR11" s="319"/>
      <c r="AS11" s="652" t="str">
        <f>IF(AR11="","",LOOKUP(AR11,Maths!$C$99:$C$104,$D$99:$D$104))</f>
        <v/>
      </c>
      <c r="AT11" s="319"/>
      <c r="AU11" s="652" t="str">
        <f>IF(AT11="","",LOOKUP(AT11,Maths!$C$99:$C$104,$D$99:$D$104))</f>
        <v/>
      </c>
      <c r="AV11" s="319"/>
      <c r="AW11" s="652" t="str">
        <f>IF(AV11="","",LOOKUP(AV11,Maths!$C$99:$C$104,$D$99:$D$104))</f>
        <v/>
      </c>
      <c r="AX11" s="680" t="str">
        <f t="shared" si="16"/>
        <v/>
      </c>
      <c r="AY11" s="680" t="str">
        <f t="shared" si="17"/>
        <v/>
      </c>
      <c r="AZ11" s="652" t="str">
        <f>IF(AY11="","",LOOKUP(AY11/3*10,Maths!$A$99:$A$104,$B$99:$B$104))</f>
        <v/>
      </c>
      <c r="BA11" s="110"/>
      <c r="BB11" s="393"/>
      <c r="BC11" s="338">
        <f t="shared" si="18"/>
        <v>4</v>
      </c>
      <c r="BD11" s="354" t="str">
        <f t="shared" si="19"/>
        <v>Krishna</v>
      </c>
      <c r="BE11" s="362"/>
      <c r="BF11" s="652" t="str">
        <f>IF(BE11="","",LOOKUP(BE11,Maths!$E$99:$E$104,$F$99:$F$104))</f>
        <v/>
      </c>
      <c r="BG11" s="362"/>
      <c r="BH11" s="652" t="str">
        <f>IF(BG11="","",LOOKUP(BG11,Maths!$E$99:$E$104,$F$99:$F$104))</f>
        <v/>
      </c>
      <c r="BI11" s="362"/>
      <c r="BJ11" s="652" t="str">
        <f>IF(BI11="","",LOOKUP(BI11,Maths!$E$99:$E$104,$F$99:$F$104))</f>
        <v/>
      </c>
      <c r="BK11" s="362"/>
      <c r="BL11" s="652" t="str">
        <f>IF(BK11="","",LOOKUP(BK11,Maths!$E$99:$E$104,$F$99:$F$104))</f>
        <v/>
      </c>
      <c r="BM11" s="639" t="str">
        <f t="shared" si="20"/>
        <v/>
      </c>
      <c r="BN11" s="680" t="str">
        <f t="shared" si="21"/>
        <v/>
      </c>
      <c r="BO11" s="652" t="str">
        <f>IF(BN11="","",LOOKUP(BN11,Maths!$E$99:$E$104,$F$99:$F$104))</f>
        <v/>
      </c>
      <c r="BP11" s="324"/>
      <c r="BQ11" s="472"/>
      <c r="BR11" s="368">
        <f t="shared" si="22"/>
        <v>4</v>
      </c>
      <c r="BS11" s="368" t="str">
        <f t="shared" si="23"/>
        <v>Krishna</v>
      </c>
      <c r="BT11" s="319"/>
      <c r="BU11" s="319"/>
      <c r="BV11" s="319"/>
      <c r="BW11" s="319"/>
      <c r="BX11" s="319"/>
      <c r="BY11" s="319"/>
      <c r="BZ11" s="319"/>
      <c r="CA11" s="319"/>
      <c r="CB11" s="319"/>
      <c r="CC11" s="319"/>
      <c r="CD11" s="319"/>
      <c r="CE11" s="319"/>
      <c r="CF11" s="319"/>
      <c r="CG11" s="319"/>
      <c r="CH11" s="319"/>
      <c r="CI11" s="319"/>
      <c r="CJ11" s="653" t="str">
        <f t="shared" si="24"/>
        <v/>
      </c>
      <c r="CK11" s="639" t="str">
        <f t="shared" si="25"/>
        <v/>
      </c>
      <c r="CL11" s="652" t="str">
        <f>IF(CK11="","",LOOKUP(CK11,Maths!$E$99:$E$104,$F$99:$F$104))</f>
        <v/>
      </c>
      <c r="CM11" s="393"/>
      <c r="CN11" s="368">
        <f t="shared" si="26"/>
        <v>4</v>
      </c>
      <c r="CO11" s="367" t="str">
        <f t="shared" si="27"/>
        <v>Krishna</v>
      </c>
      <c r="CP11" s="319"/>
      <c r="CQ11" s="652" t="str">
        <f>IF(CP11="","",LOOKUP(CP11,Maths!$C$99:$C$104,$D$99:$D$104))</f>
        <v/>
      </c>
      <c r="CR11" s="319"/>
      <c r="CS11" s="652" t="str">
        <f>IF(CR11="","",LOOKUP(CR11,Maths!$C$99:$C$104,$D$99:$D$104))</f>
        <v/>
      </c>
      <c r="CT11" s="319"/>
      <c r="CU11" s="652" t="str">
        <f>IF(CT11="","",LOOKUP(CT11,Maths!$C$99:$C$104,$D$99:$D$104))</f>
        <v/>
      </c>
      <c r="CV11" s="319"/>
      <c r="CW11" s="652" t="str">
        <f>IF(CV11="","",LOOKUP(CV11,Maths!$C$99:$C$104,$D$99:$D$104))</f>
        <v/>
      </c>
      <c r="CX11" s="639" t="str">
        <f t="shared" si="28"/>
        <v/>
      </c>
      <c r="CY11" s="639" t="str">
        <f t="shared" si="29"/>
        <v/>
      </c>
      <c r="CZ11" s="325" t="str">
        <f>IF(CY11="","",LOOKUP(CY11/3*10,Maths!$A$99:$A$104,$B$99:$B$104))</f>
        <v/>
      </c>
      <c r="DA11" s="393"/>
      <c r="DB11" s="306">
        <f t="shared" si="30"/>
        <v>4</v>
      </c>
      <c r="DC11" s="646" t="str">
        <f t="shared" si="31"/>
        <v>Krishna</v>
      </c>
      <c r="DD11" s="639" t="str">
        <f t="shared" si="32"/>
        <v/>
      </c>
      <c r="DE11" s="652" t="str">
        <f>IF(DD11="","",LOOKUP(DD11/4*10,Maths!$A$99:$A$104,$B$99:$B$104))</f>
        <v/>
      </c>
      <c r="DF11" s="639" t="str">
        <f t="shared" si="33"/>
        <v/>
      </c>
      <c r="DG11" s="652" t="str">
        <f>IF(DF11="","",LOOKUP(DF11/6*10,Maths!$A$99:$A$104,$B$99:$B$104))</f>
        <v/>
      </c>
      <c r="DH11" s="639" t="str">
        <f t="shared" si="34"/>
        <v/>
      </c>
      <c r="DI11" s="652" t="str">
        <f>IF(DH11="","",LOOKUP(DH11,Maths!$A$99:$A$104,$B$99:$B$104))</f>
        <v/>
      </c>
      <c r="DJ11" s="552"/>
    </row>
    <row r="12" spans="1:117" ht="20.100000000000001" customHeight="1">
      <c r="A12" s="365">
        <f>'Student Profile'!A9</f>
        <v>5</v>
      </c>
      <c r="B12" s="365">
        <f>'Student Profile'!B9</f>
        <v>3333</v>
      </c>
      <c r="C12" s="366" t="str">
        <f>IF('Student Profile'!C9="","", 'Student Profile'!C9)</f>
        <v>S. Mounika</v>
      </c>
      <c r="D12" s="362"/>
      <c r="E12" s="652" t="str">
        <f>IF(D12="","",LOOKUP(D12,Maths!$E$99:$E$104,$F$99:$F$104))</f>
        <v/>
      </c>
      <c r="F12" s="362"/>
      <c r="G12" s="652" t="str">
        <f>IF(F12="","",LOOKUP(F12,Maths!$E$99:$E$104,$F$99:$F$104))</f>
        <v/>
      </c>
      <c r="H12" s="362"/>
      <c r="I12" s="652" t="str">
        <f>IF(H12="","",LOOKUP(H12,Maths!$E$99:$E$104,$F$99:$F$104))</f>
        <v/>
      </c>
      <c r="J12" s="362"/>
      <c r="K12" s="652" t="str">
        <f>IF(J12="","",LOOKUP(J12,Maths!$E$99:$E$104,$F$99:$F$104))</f>
        <v/>
      </c>
      <c r="L12" s="680" t="str">
        <f t="shared" si="8"/>
        <v/>
      </c>
      <c r="M12" s="680" t="str">
        <f t="shared" si="9"/>
        <v/>
      </c>
      <c r="N12" s="652" t="str">
        <f>IF(M12="","",LOOKUP(M12,Maths!$E$99:$E$104,$F$99:$F$104))</f>
        <v/>
      </c>
      <c r="O12" s="110"/>
      <c r="P12" s="393"/>
      <c r="Q12" s="366">
        <f t="shared" si="10"/>
        <v>5</v>
      </c>
      <c r="R12" s="366" t="str">
        <f t="shared" si="11"/>
        <v>S. Mounika</v>
      </c>
      <c r="S12" s="319"/>
      <c r="T12" s="319"/>
      <c r="U12" s="319"/>
      <c r="V12" s="319"/>
      <c r="W12" s="319"/>
      <c r="X12" s="319"/>
      <c r="Y12" s="319"/>
      <c r="Z12" s="319"/>
      <c r="AA12" s="319"/>
      <c r="AB12" s="319"/>
      <c r="AC12" s="319"/>
      <c r="AD12" s="319"/>
      <c r="AE12" s="319"/>
      <c r="AF12" s="319"/>
      <c r="AG12" s="319"/>
      <c r="AH12" s="319"/>
      <c r="AI12" s="679" t="str">
        <f t="shared" si="12"/>
        <v/>
      </c>
      <c r="AJ12" s="680" t="str">
        <f t="shared" si="13"/>
        <v/>
      </c>
      <c r="AK12" s="652" t="str">
        <f>IF(AJ12="","",LOOKUP(AJ12,Maths!$E$99:$E$104,$F$99:$F$104))</f>
        <v/>
      </c>
      <c r="AL12" s="110"/>
      <c r="AM12" s="393"/>
      <c r="AN12" s="366">
        <f t="shared" si="14"/>
        <v>5</v>
      </c>
      <c r="AO12" s="366" t="str">
        <f t="shared" si="15"/>
        <v>S. Mounika</v>
      </c>
      <c r="AP12" s="319"/>
      <c r="AQ12" s="652" t="str">
        <f>IF(AP12="","",LOOKUP(AP12,Maths!$C$99:$C$104,$D$99:$D$104))</f>
        <v/>
      </c>
      <c r="AR12" s="319"/>
      <c r="AS12" s="652" t="str">
        <f>IF(AR12="","",LOOKUP(AR12,Maths!$C$99:$C$104,$D$99:$D$104))</f>
        <v/>
      </c>
      <c r="AT12" s="319"/>
      <c r="AU12" s="652" t="str">
        <f>IF(AT12="","",LOOKUP(AT12,Maths!$C$99:$C$104,$D$99:$D$104))</f>
        <v/>
      </c>
      <c r="AV12" s="319"/>
      <c r="AW12" s="652" t="str">
        <f>IF(AV12="","",LOOKUP(AV12,Maths!$C$99:$C$104,$D$99:$D$104))</f>
        <v/>
      </c>
      <c r="AX12" s="680" t="str">
        <f t="shared" si="16"/>
        <v/>
      </c>
      <c r="AY12" s="680" t="str">
        <f t="shared" si="17"/>
        <v/>
      </c>
      <c r="AZ12" s="652" t="str">
        <f>IF(AY12="","",LOOKUP(AY12/3*10,Maths!$A$99:$A$104,$B$99:$B$104))</f>
        <v/>
      </c>
      <c r="BA12" s="110"/>
      <c r="BB12" s="393"/>
      <c r="BC12" s="338">
        <f t="shared" si="18"/>
        <v>5</v>
      </c>
      <c r="BD12" s="354" t="str">
        <f t="shared" si="19"/>
        <v>S. Mounika</v>
      </c>
      <c r="BE12" s="362"/>
      <c r="BF12" s="652" t="str">
        <f>IF(BE12="","",LOOKUP(BE12,Maths!$E$99:$E$104,$F$99:$F$104))</f>
        <v/>
      </c>
      <c r="BG12" s="362"/>
      <c r="BH12" s="652" t="str">
        <f>IF(BG12="","",LOOKUP(BG12,Maths!$E$99:$E$104,$F$99:$F$104))</f>
        <v/>
      </c>
      <c r="BI12" s="362"/>
      <c r="BJ12" s="652" t="str">
        <f>IF(BI12="","",LOOKUP(BI12,Maths!$E$99:$E$104,$F$99:$F$104))</f>
        <v/>
      </c>
      <c r="BK12" s="362"/>
      <c r="BL12" s="652" t="str">
        <f>IF(BK12="","",LOOKUP(BK12,Maths!$E$99:$E$104,$F$99:$F$104))</f>
        <v/>
      </c>
      <c r="BM12" s="639" t="str">
        <f t="shared" si="20"/>
        <v/>
      </c>
      <c r="BN12" s="680" t="str">
        <f t="shared" si="21"/>
        <v/>
      </c>
      <c r="BO12" s="652" t="str">
        <f>IF(BN12="","",LOOKUP(BN12,Maths!$E$99:$E$104,$F$99:$F$104))</f>
        <v/>
      </c>
      <c r="BP12" s="324"/>
      <c r="BQ12" s="472"/>
      <c r="BR12" s="368">
        <f t="shared" si="22"/>
        <v>5</v>
      </c>
      <c r="BS12" s="368" t="str">
        <f t="shared" si="23"/>
        <v>S. Mounika</v>
      </c>
      <c r="BT12" s="319"/>
      <c r="BU12" s="319"/>
      <c r="BV12" s="319"/>
      <c r="BW12" s="319"/>
      <c r="BX12" s="319"/>
      <c r="BY12" s="319"/>
      <c r="BZ12" s="319"/>
      <c r="CA12" s="319"/>
      <c r="CB12" s="319"/>
      <c r="CC12" s="319"/>
      <c r="CD12" s="319"/>
      <c r="CE12" s="319"/>
      <c r="CF12" s="319"/>
      <c r="CG12" s="319"/>
      <c r="CH12" s="319"/>
      <c r="CI12" s="319"/>
      <c r="CJ12" s="653" t="str">
        <f t="shared" si="24"/>
        <v/>
      </c>
      <c r="CK12" s="639" t="str">
        <f t="shared" si="25"/>
        <v/>
      </c>
      <c r="CL12" s="652" t="str">
        <f>IF(CK12="","",LOOKUP(CK12,Maths!$E$99:$E$104,$F$99:$F$104))</f>
        <v/>
      </c>
      <c r="CM12" s="393"/>
      <c r="CN12" s="368">
        <f t="shared" si="26"/>
        <v>5</v>
      </c>
      <c r="CO12" s="367" t="str">
        <f t="shared" si="27"/>
        <v>S. Mounika</v>
      </c>
      <c r="CP12" s="319"/>
      <c r="CQ12" s="652" t="str">
        <f>IF(CP12="","",LOOKUP(CP12,Maths!$C$99:$C$104,$D$99:$D$104))</f>
        <v/>
      </c>
      <c r="CR12" s="319"/>
      <c r="CS12" s="652" t="str">
        <f>IF(CR12="","",LOOKUP(CR12,Maths!$C$99:$C$104,$D$99:$D$104))</f>
        <v/>
      </c>
      <c r="CT12" s="319"/>
      <c r="CU12" s="652" t="str">
        <f>IF(CT12="","",LOOKUP(CT12,Maths!$C$99:$C$104,$D$99:$D$104))</f>
        <v/>
      </c>
      <c r="CV12" s="319"/>
      <c r="CW12" s="652" t="str">
        <f>IF(CV12="","",LOOKUP(CV12,Maths!$C$99:$C$104,$D$99:$D$104))</f>
        <v/>
      </c>
      <c r="CX12" s="639" t="str">
        <f t="shared" si="28"/>
        <v/>
      </c>
      <c r="CY12" s="639" t="str">
        <f t="shared" si="29"/>
        <v/>
      </c>
      <c r="CZ12" s="325" t="str">
        <f>IF(CY12="","",LOOKUP(CY12/3*10,Maths!$A$99:$A$104,$B$99:$B$104))</f>
        <v/>
      </c>
      <c r="DA12" s="393"/>
      <c r="DB12" s="306">
        <f t="shared" si="30"/>
        <v>5</v>
      </c>
      <c r="DC12" s="646" t="str">
        <f t="shared" si="31"/>
        <v>S. Mounika</v>
      </c>
      <c r="DD12" s="639" t="str">
        <f t="shared" si="32"/>
        <v/>
      </c>
      <c r="DE12" s="652" t="str">
        <f>IF(DD12="","",LOOKUP(DD12/4*10,Maths!$A$99:$A$104,$B$99:$B$104))</f>
        <v/>
      </c>
      <c r="DF12" s="639" t="str">
        <f t="shared" si="33"/>
        <v/>
      </c>
      <c r="DG12" s="652" t="str">
        <f>IF(DF12="","",LOOKUP(DF12/6*10,Maths!$A$99:$A$104,$B$99:$B$104))</f>
        <v/>
      </c>
      <c r="DH12" s="639" t="str">
        <f t="shared" si="34"/>
        <v/>
      </c>
      <c r="DI12" s="652" t="str">
        <f>IF(DH12="","",LOOKUP(DH12,Maths!$A$99:$A$104,$B$99:$B$104))</f>
        <v/>
      </c>
      <c r="DJ12" s="552"/>
      <c r="DM12" s="93" t="s">
        <v>386</v>
      </c>
    </row>
    <row r="13" spans="1:117" ht="20.100000000000001" customHeight="1">
      <c r="A13" s="365">
        <f>'Student Profile'!A10</f>
        <v>6</v>
      </c>
      <c r="B13" s="365">
        <f>'Student Profile'!B10</f>
        <v>4444</v>
      </c>
      <c r="C13" s="366" t="str">
        <f>IF('Student Profile'!C10="","", 'Student Profile'!C10)</f>
        <v>Sera</v>
      </c>
      <c r="D13" s="362"/>
      <c r="E13" s="652" t="str">
        <f>IF(D13="","",LOOKUP(D13,Maths!$E$99:$E$104,$F$99:$F$104))</f>
        <v/>
      </c>
      <c r="F13" s="362"/>
      <c r="G13" s="652" t="str">
        <f>IF(F13="","",LOOKUP(F13,Maths!$E$99:$E$104,$F$99:$F$104))</f>
        <v/>
      </c>
      <c r="H13" s="362"/>
      <c r="I13" s="652" t="str">
        <f>IF(H13="","",LOOKUP(H13,Maths!$E$99:$E$104,$F$99:$F$104))</f>
        <v/>
      </c>
      <c r="J13" s="362"/>
      <c r="K13" s="652" t="str">
        <f>IF(J13="","",LOOKUP(J13,Maths!$E$99:$E$104,$F$99:$F$104))</f>
        <v/>
      </c>
      <c r="L13" s="680" t="str">
        <f t="shared" si="8"/>
        <v/>
      </c>
      <c r="M13" s="680" t="str">
        <f t="shared" si="9"/>
        <v/>
      </c>
      <c r="N13" s="652" t="str">
        <f>IF(M13="","",LOOKUP(M13,Maths!$E$99:$E$104,$F$99:$F$104))</f>
        <v/>
      </c>
      <c r="O13" s="110"/>
      <c r="P13" s="393"/>
      <c r="Q13" s="366">
        <f t="shared" si="10"/>
        <v>6</v>
      </c>
      <c r="R13" s="366" t="str">
        <f t="shared" si="11"/>
        <v>Sera</v>
      </c>
      <c r="S13" s="319"/>
      <c r="T13" s="319"/>
      <c r="U13" s="319"/>
      <c r="V13" s="319"/>
      <c r="W13" s="319"/>
      <c r="X13" s="319"/>
      <c r="Y13" s="319"/>
      <c r="Z13" s="319"/>
      <c r="AA13" s="319"/>
      <c r="AB13" s="319"/>
      <c r="AC13" s="319"/>
      <c r="AD13" s="319"/>
      <c r="AE13" s="319"/>
      <c r="AF13" s="319"/>
      <c r="AG13" s="319"/>
      <c r="AH13" s="319"/>
      <c r="AI13" s="679" t="str">
        <f t="shared" si="12"/>
        <v/>
      </c>
      <c r="AJ13" s="680" t="str">
        <f t="shared" si="13"/>
        <v/>
      </c>
      <c r="AK13" s="652" t="str">
        <f>IF(AJ13="","",LOOKUP(AJ13,Maths!$E$99:$E$104,$F$99:$F$104))</f>
        <v/>
      </c>
      <c r="AL13" s="110"/>
      <c r="AM13" s="393"/>
      <c r="AN13" s="366">
        <f t="shared" si="14"/>
        <v>6</v>
      </c>
      <c r="AO13" s="366" t="str">
        <f t="shared" si="15"/>
        <v>Sera</v>
      </c>
      <c r="AP13" s="319"/>
      <c r="AQ13" s="652" t="str">
        <f>IF(AP13="","",LOOKUP(AP13,Maths!$C$99:$C$104,$D$99:$D$104))</f>
        <v/>
      </c>
      <c r="AR13" s="319"/>
      <c r="AS13" s="652" t="str">
        <f>IF(AR13="","",LOOKUP(AR13,Maths!$C$99:$C$104,$D$99:$D$104))</f>
        <v/>
      </c>
      <c r="AT13" s="319"/>
      <c r="AU13" s="652" t="str">
        <f>IF(AT13="","",LOOKUP(AT13,Maths!$C$99:$C$104,$D$99:$D$104))</f>
        <v/>
      </c>
      <c r="AV13" s="319"/>
      <c r="AW13" s="652" t="str">
        <f>IF(AV13="","",LOOKUP(AV13,Maths!$C$99:$C$104,$D$99:$D$104))</f>
        <v/>
      </c>
      <c r="AX13" s="680" t="str">
        <f t="shared" si="16"/>
        <v/>
      </c>
      <c r="AY13" s="680" t="str">
        <f t="shared" si="17"/>
        <v/>
      </c>
      <c r="AZ13" s="652" t="str">
        <f>IF(AY13="","",LOOKUP(AY13/3*10,Maths!$A$99:$A$104,$B$99:$B$104))</f>
        <v/>
      </c>
      <c r="BA13" s="110"/>
      <c r="BB13" s="393"/>
      <c r="BC13" s="338">
        <f t="shared" si="18"/>
        <v>6</v>
      </c>
      <c r="BD13" s="354" t="str">
        <f t="shared" si="19"/>
        <v>Sera</v>
      </c>
      <c r="BE13" s="362"/>
      <c r="BF13" s="652" t="str">
        <f>IF(BE13="","",LOOKUP(BE13,Maths!$E$99:$E$104,$F$99:$F$104))</f>
        <v/>
      </c>
      <c r="BG13" s="362"/>
      <c r="BH13" s="652" t="str">
        <f>IF(BG13="","",LOOKUP(BG13,Maths!$E$99:$E$104,$F$99:$F$104))</f>
        <v/>
      </c>
      <c r="BI13" s="362"/>
      <c r="BJ13" s="652" t="str">
        <f>IF(BI13="","",LOOKUP(BI13,Maths!$E$99:$E$104,$F$99:$F$104))</f>
        <v/>
      </c>
      <c r="BK13" s="362"/>
      <c r="BL13" s="652" t="str">
        <f>IF(BK13="","",LOOKUP(BK13,Maths!$E$99:$E$104,$F$99:$F$104))</f>
        <v/>
      </c>
      <c r="BM13" s="639" t="str">
        <f t="shared" si="20"/>
        <v/>
      </c>
      <c r="BN13" s="680" t="str">
        <f t="shared" si="21"/>
        <v/>
      </c>
      <c r="BO13" s="652" t="str">
        <f>IF(BN13="","",LOOKUP(BN13,Maths!$E$99:$E$104,$F$99:$F$104))</f>
        <v/>
      </c>
      <c r="BP13" s="324"/>
      <c r="BQ13" s="472"/>
      <c r="BR13" s="368">
        <f t="shared" si="22"/>
        <v>6</v>
      </c>
      <c r="BS13" s="368" t="str">
        <f t="shared" si="23"/>
        <v>Sera</v>
      </c>
      <c r="BT13" s="319"/>
      <c r="BU13" s="319"/>
      <c r="BV13" s="319"/>
      <c r="BW13" s="319"/>
      <c r="BX13" s="319"/>
      <c r="BY13" s="319"/>
      <c r="BZ13" s="319"/>
      <c r="CA13" s="319"/>
      <c r="CB13" s="319"/>
      <c r="CC13" s="319"/>
      <c r="CD13" s="319"/>
      <c r="CE13" s="319"/>
      <c r="CF13" s="319"/>
      <c r="CG13" s="319"/>
      <c r="CH13" s="319"/>
      <c r="CI13" s="319"/>
      <c r="CJ13" s="653" t="str">
        <f t="shared" si="24"/>
        <v/>
      </c>
      <c r="CK13" s="639" t="str">
        <f t="shared" si="25"/>
        <v/>
      </c>
      <c r="CL13" s="652" t="str">
        <f>IF(CK13="","",LOOKUP(CK13,Maths!$E$99:$E$104,$F$99:$F$104))</f>
        <v/>
      </c>
      <c r="CM13" s="393"/>
      <c r="CN13" s="368">
        <f t="shared" si="26"/>
        <v>6</v>
      </c>
      <c r="CO13" s="367" t="str">
        <f t="shared" si="27"/>
        <v>Sera</v>
      </c>
      <c r="CP13" s="319"/>
      <c r="CQ13" s="652" t="str">
        <f>IF(CP13="","",LOOKUP(CP13,Maths!$C$99:$C$104,$D$99:$D$104))</f>
        <v/>
      </c>
      <c r="CR13" s="319"/>
      <c r="CS13" s="652" t="str">
        <f>IF(CR13="","",LOOKUP(CR13,Maths!$C$99:$C$104,$D$99:$D$104))</f>
        <v/>
      </c>
      <c r="CT13" s="319"/>
      <c r="CU13" s="652" t="str">
        <f>IF(CT13="","",LOOKUP(CT13,Maths!$C$99:$C$104,$D$99:$D$104))</f>
        <v/>
      </c>
      <c r="CV13" s="362"/>
      <c r="CW13" s="652" t="str">
        <f>IF(CV13="","",LOOKUP(CV13,Maths!$C$99:$C$104,$D$99:$D$104))</f>
        <v/>
      </c>
      <c r="CX13" s="639" t="str">
        <f t="shared" si="28"/>
        <v/>
      </c>
      <c r="CY13" s="639" t="str">
        <f t="shared" si="29"/>
        <v/>
      </c>
      <c r="CZ13" s="325" t="str">
        <f>IF(CY13="","",LOOKUP(CY13/3*10,Maths!$A$99:$A$104,$B$99:$B$104))</f>
        <v/>
      </c>
      <c r="DA13" s="393"/>
      <c r="DB13" s="306">
        <f t="shared" si="30"/>
        <v>6</v>
      </c>
      <c r="DC13" s="646" t="str">
        <f t="shared" si="31"/>
        <v>Sera</v>
      </c>
      <c r="DD13" s="639" t="str">
        <f t="shared" si="32"/>
        <v/>
      </c>
      <c r="DE13" s="652" t="str">
        <f>IF(DD13="","",LOOKUP(DD13/4*10,Maths!$A$99:$A$104,$B$99:$B$104))</f>
        <v/>
      </c>
      <c r="DF13" s="639" t="str">
        <f t="shared" si="33"/>
        <v/>
      </c>
      <c r="DG13" s="652" t="str">
        <f>IF(DF13="","",LOOKUP(DF13/6*10,Maths!$A$99:$A$104,$B$99:$B$104))</f>
        <v/>
      </c>
      <c r="DH13" s="639" t="str">
        <f t="shared" si="34"/>
        <v/>
      </c>
      <c r="DI13" s="652" t="str">
        <f>IF(DH13="","",LOOKUP(DH13,Maths!$A$99:$A$104,$B$99:$B$104))</f>
        <v/>
      </c>
      <c r="DJ13" s="552"/>
    </row>
    <row r="14" spans="1:117" ht="20.100000000000001" customHeight="1">
      <c r="A14" s="365">
        <f>'Student Profile'!A11</f>
        <v>7</v>
      </c>
      <c r="B14" s="365">
        <f>'Student Profile'!B11</f>
        <v>0</v>
      </c>
      <c r="C14" s="366" t="str">
        <f>IF('Student Profile'!C11="","", 'Student Profile'!C11)</f>
        <v>Meena</v>
      </c>
      <c r="D14" s="319"/>
      <c r="E14" s="652" t="str">
        <f>IF(D14="","",LOOKUP(D14,Maths!$E$99:$E$104,$F$99:$F$104))</f>
        <v/>
      </c>
      <c r="F14" s="319"/>
      <c r="G14" s="652" t="str">
        <f>IF(F14="","",LOOKUP(F14,Maths!$E$99:$E$104,$F$99:$F$104))</f>
        <v/>
      </c>
      <c r="H14" s="319"/>
      <c r="I14" s="652" t="str">
        <f>IF(H14="","",LOOKUP(H14,Maths!$E$99:$E$104,$F$99:$F$104))</f>
        <v/>
      </c>
      <c r="J14" s="319"/>
      <c r="K14" s="652" t="str">
        <f>IF(J14="","",LOOKUP(J14,Maths!$E$99:$E$104,$F$99:$F$104))</f>
        <v/>
      </c>
      <c r="L14" s="680" t="str">
        <f t="shared" si="8"/>
        <v/>
      </c>
      <c r="M14" s="680" t="str">
        <f t="shared" si="9"/>
        <v/>
      </c>
      <c r="N14" s="652" t="str">
        <f>IF(M14="","",LOOKUP(M14,Maths!$E$99:$E$104,$F$99:$F$104))</f>
        <v/>
      </c>
      <c r="O14" s="110"/>
      <c r="P14" s="393"/>
      <c r="Q14" s="366">
        <f t="shared" si="10"/>
        <v>7</v>
      </c>
      <c r="R14" s="366" t="str">
        <f t="shared" si="11"/>
        <v>Meena</v>
      </c>
      <c r="S14" s="319"/>
      <c r="T14" s="319"/>
      <c r="U14" s="319"/>
      <c r="V14" s="319"/>
      <c r="W14" s="319"/>
      <c r="X14" s="319"/>
      <c r="Y14" s="319"/>
      <c r="Z14" s="319"/>
      <c r="AA14" s="319"/>
      <c r="AB14" s="319"/>
      <c r="AC14" s="319"/>
      <c r="AD14" s="319"/>
      <c r="AE14" s="319"/>
      <c r="AF14" s="319"/>
      <c r="AG14" s="319"/>
      <c r="AH14" s="319"/>
      <c r="AI14" s="679" t="str">
        <f t="shared" si="12"/>
        <v/>
      </c>
      <c r="AJ14" s="680" t="str">
        <f t="shared" si="13"/>
        <v/>
      </c>
      <c r="AK14" s="652" t="str">
        <f>IF(AJ14="","",LOOKUP(AJ14,Maths!$E$99:$E$104,$F$99:$F$104))</f>
        <v/>
      </c>
      <c r="AL14" s="110"/>
      <c r="AM14" s="393"/>
      <c r="AN14" s="366">
        <f t="shared" si="14"/>
        <v>7</v>
      </c>
      <c r="AO14" s="366" t="str">
        <f t="shared" si="15"/>
        <v>Meena</v>
      </c>
      <c r="AP14" s="319"/>
      <c r="AQ14" s="652" t="str">
        <f>IF(AP14="","",LOOKUP(AP14,Maths!$C$99:$C$104,$D$99:$D$104))</f>
        <v/>
      </c>
      <c r="AR14" s="319"/>
      <c r="AS14" s="652" t="str">
        <f>IF(AR14="","",LOOKUP(AR14,Maths!$C$99:$C$104,$D$99:$D$104))</f>
        <v/>
      </c>
      <c r="AT14" s="319"/>
      <c r="AU14" s="652" t="str">
        <f>IF(AT14="","",LOOKUP(AT14,Maths!$C$99:$C$104,$D$99:$D$104))</f>
        <v/>
      </c>
      <c r="AV14" s="319"/>
      <c r="AW14" s="652" t="str">
        <f>IF(AV14="","",LOOKUP(AV14,Maths!$C$99:$C$104,$D$99:$D$104))</f>
        <v/>
      </c>
      <c r="AX14" s="680" t="str">
        <f t="shared" si="16"/>
        <v/>
      </c>
      <c r="AY14" s="680" t="str">
        <f t="shared" si="17"/>
        <v/>
      </c>
      <c r="AZ14" s="652" t="str">
        <f>IF(AY14="","",LOOKUP(AY14/3*10,Maths!$A$99:$A$104,$B$99:$B$104))</f>
        <v/>
      </c>
      <c r="BA14" s="110"/>
      <c r="BB14" s="393"/>
      <c r="BC14" s="338">
        <f t="shared" si="18"/>
        <v>7</v>
      </c>
      <c r="BD14" s="354" t="str">
        <f t="shared" si="19"/>
        <v>Meena</v>
      </c>
      <c r="BE14" s="319"/>
      <c r="BF14" s="652" t="str">
        <f>IF(BE14="","",LOOKUP(BE14,Maths!$E$99:$E$104,$F$99:$F$104))</f>
        <v/>
      </c>
      <c r="BG14" s="319"/>
      <c r="BH14" s="652" t="str">
        <f>IF(BG14="","",LOOKUP(BG14,Maths!$E$99:$E$104,$F$99:$F$104))</f>
        <v/>
      </c>
      <c r="BI14" s="319"/>
      <c r="BJ14" s="652" t="str">
        <f>IF(BI14="","",LOOKUP(BI14,Maths!$E$99:$E$104,$F$99:$F$104))</f>
        <v/>
      </c>
      <c r="BK14" s="319"/>
      <c r="BL14" s="652" t="str">
        <f>IF(BK14="","",LOOKUP(BK14,Maths!$E$99:$E$104,$F$99:$F$104))</f>
        <v/>
      </c>
      <c r="BM14" s="639" t="str">
        <f t="shared" si="20"/>
        <v/>
      </c>
      <c r="BN14" s="680" t="str">
        <f t="shared" si="21"/>
        <v/>
      </c>
      <c r="BO14" s="652" t="str">
        <f>IF(BN14="","",LOOKUP(BN14,Maths!$E$99:$E$104,$F$99:$F$104))</f>
        <v/>
      </c>
      <c r="BP14" s="324"/>
      <c r="BQ14" s="472"/>
      <c r="BR14" s="368">
        <f t="shared" si="22"/>
        <v>7</v>
      </c>
      <c r="BS14" s="368" t="str">
        <f t="shared" si="23"/>
        <v>Meena</v>
      </c>
      <c r="BT14" s="319"/>
      <c r="BU14" s="319"/>
      <c r="BV14" s="319"/>
      <c r="BW14" s="319"/>
      <c r="BX14" s="319"/>
      <c r="BY14" s="319"/>
      <c r="BZ14" s="319"/>
      <c r="CA14" s="319"/>
      <c r="CB14" s="319"/>
      <c r="CC14" s="319"/>
      <c r="CD14" s="319"/>
      <c r="CE14" s="319"/>
      <c r="CF14" s="319"/>
      <c r="CG14" s="319"/>
      <c r="CH14" s="319"/>
      <c r="CI14" s="319"/>
      <c r="CJ14" s="653" t="str">
        <f t="shared" si="24"/>
        <v/>
      </c>
      <c r="CK14" s="639" t="str">
        <f t="shared" si="25"/>
        <v/>
      </c>
      <c r="CL14" s="652" t="str">
        <f>IF(CK14="","",LOOKUP(CK14,Maths!$E$99:$E$104,$F$99:$F$104))</f>
        <v/>
      </c>
      <c r="CM14" s="393"/>
      <c r="CN14" s="368">
        <f t="shared" si="26"/>
        <v>7</v>
      </c>
      <c r="CO14" s="367" t="str">
        <f t="shared" si="27"/>
        <v>Meena</v>
      </c>
      <c r="CP14" s="319"/>
      <c r="CQ14" s="652" t="str">
        <f>IF(CP14="","",LOOKUP(CP14,Maths!$C$99:$C$104,$D$99:$D$104))</f>
        <v/>
      </c>
      <c r="CR14" s="319"/>
      <c r="CS14" s="652" t="str">
        <f>IF(CR14="","",LOOKUP(CR14,Maths!$C$99:$C$104,$D$99:$D$104))</f>
        <v/>
      </c>
      <c r="CT14" s="319"/>
      <c r="CU14" s="652" t="str">
        <f>IF(CT14="","",LOOKUP(CT14,Maths!$C$99:$C$104,$D$99:$D$104))</f>
        <v/>
      </c>
      <c r="CV14" s="362"/>
      <c r="CW14" s="652" t="str">
        <f>IF(CV14="","",LOOKUP(CV14,Maths!$C$99:$C$104,$D$99:$D$104))</f>
        <v/>
      </c>
      <c r="CX14" s="639" t="str">
        <f t="shared" si="28"/>
        <v/>
      </c>
      <c r="CY14" s="639" t="str">
        <f t="shared" si="29"/>
        <v/>
      </c>
      <c r="CZ14" s="325" t="str">
        <f>IF(CY14="","",LOOKUP(CY14/3*10,Maths!$A$99:$A$104,$B$99:$B$104))</f>
        <v/>
      </c>
      <c r="DA14" s="393"/>
      <c r="DB14" s="306">
        <f t="shared" si="30"/>
        <v>7</v>
      </c>
      <c r="DC14" s="646" t="str">
        <f t="shared" si="31"/>
        <v>Meena</v>
      </c>
      <c r="DD14" s="639" t="str">
        <f t="shared" si="32"/>
        <v/>
      </c>
      <c r="DE14" s="652" t="str">
        <f>IF(DD14="","",LOOKUP(DD14/4*10,Maths!$A$99:$A$104,$B$99:$B$104))</f>
        <v/>
      </c>
      <c r="DF14" s="639" t="str">
        <f t="shared" si="33"/>
        <v/>
      </c>
      <c r="DG14" s="652" t="str">
        <f>IF(DF14="","",LOOKUP(DF14/6*10,Maths!$A$99:$A$104,$B$99:$B$104))</f>
        <v/>
      </c>
      <c r="DH14" s="639" t="str">
        <f t="shared" si="34"/>
        <v/>
      </c>
      <c r="DI14" s="652" t="str">
        <f>IF(DH14="","",LOOKUP(DH14,Maths!$A$99:$A$104,$B$99:$B$104))</f>
        <v/>
      </c>
      <c r="DJ14" s="552"/>
    </row>
    <row r="15" spans="1:117" ht="20.100000000000001" customHeight="1">
      <c r="A15" s="365">
        <f>'Student Profile'!A12</f>
        <v>8</v>
      </c>
      <c r="B15" s="365">
        <f>'Student Profile'!B12</f>
        <v>0</v>
      </c>
      <c r="C15" s="366" t="str">
        <f>IF('Student Profile'!C12="","", 'Student Profile'!C12)</f>
        <v>Adi</v>
      </c>
      <c r="D15" s="319"/>
      <c r="E15" s="652" t="str">
        <f>IF(D15="","",LOOKUP(D15,Maths!$E$99:$E$104,$F$99:$F$104))</f>
        <v/>
      </c>
      <c r="F15" s="319"/>
      <c r="G15" s="652" t="str">
        <f>IF(F15="","",LOOKUP(F15,Maths!$E$99:$E$104,$F$99:$F$104))</f>
        <v/>
      </c>
      <c r="H15" s="319"/>
      <c r="I15" s="652" t="str">
        <f>IF(H15="","",LOOKUP(H15,Maths!$E$99:$E$104,$F$99:$F$104))</f>
        <v/>
      </c>
      <c r="J15" s="319"/>
      <c r="K15" s="652" t="str">
        <f>IF(J15="","",LOOKUP(J15,Maths!$E$99:$E$104,$F$99:$F$104))</f>
        <v/>
      </c>
      <c r="L15" s="680" t="str">
        <f t="shared" si="8"/>
        <v/>
      </c>
      <c r="M15" s="680" t="str">
        <f t="shared" si="9"/>
        <v/>
      </c>
      <c r="N15" s="652" t="str">
        <f>IF(M15="","",LOOKUP(M15,Maths!$E$99:$E$104,$F$99:$F$104))</f>
        <v/>
      </c>
      <c r="O15" s="110"/>
      <c r="P15" s="393"/>
      <c r="Q15" s="366">
        <f t="shared" si="10"/>
        <v>8</v>
      </c>
      <c r="R15" s="366" t="str">
        <f t="shared" si="11"/>
        <v>Adi</v>
      </c>
      <c r="S15" s="319"/>
      <c r="T15" s="319"/>
      <c r="U15" s="319"/>
      <c r="V15" s="319"/>
      <c r="W15" s="319"/>
      <c r="X15" s="319"/>
      <c r="Y15" s="319"/>
      <c r="Z15" s="319"/>
      <c r="AA15" s="319"/>
      <c r="AB15" s="319"/>
      <c r="AC15" s="319"/>
      <c r="AD15" s="319"/>
      <c r="AE15" s="319"/>
      <c r="AF15" s="319"/>
      <c r="AG15" s="319"/>
      <c r="AH15" s="319"/>
      <c r="AI15" s="679" t="str">
        <f t="shared" si="12"/>
        <v/>
      </c>
      <c r="AJ15" s="680" t="str">
        <f t="shared" si="13"/>
        <v/>
      </c>
      <c r="AK15" s="652" t="str">
        <f>IF(AJ15="","",LOOKUP(AJ15,Maths!$E$99:$E$104,$F$99:$F$104))</f>
        <v/>
      </c>
      <c r="AL15" s="110"/>
      <c r="AM15" s="393"/>
      <c r="AN15" s="366">
        <f t="shared" si="14"/>
        <v>8</v>
      </c>
      <c r="AO15" s="366" t="str">
        <f t="shared" si="15"/>
        <v>Adi</v>
      </c>
      <c r="AP15" s="319"/>
      <c r="AQ15" s="652" t="str">
        <f>IF(AP15="","",LOOKUP(AP15,Maths!$C$99:$C$104,$D$99:$D$104))</f>
        <v/>
      </c>
      <c r="AR15" s="319"/>
      <c r="AS15" s="652" t="str">
        <f>IF(AR15="","",LOOKUP(AR15,Maths!$C$99:$C$104,$D$99:$D$104))</f>
        <v/>
      </c>
      <c r="AT15" s="319"/>
      <c r="AU15" s="652" t="str">
        <f>IF(AT15="","",LOOKUP(AT15,Maths!$C$99:$C$104,$D$99:$D$104))</f>
        <v/>
      </c>
      <c r="AV15" s="319"/>
      <c r="AW15" s="652" t="str">
        <f>IF(AV15="","",LOOKUP(AV15,Maths!$C$99:$C$104,$D$99:$D$104))</f>
        <v/>
      </c>
      <c r="AX15" s="680" t="str">
        <f t="shared" si="16"/>
        <v/>
      </c>
      <c r="AY15" s="680" t="str">
        <f t="shared" si="17"/>
        <v/>
      </c>
      <c r="AZ15" s="652" t="str">
        <f>IF(AY15="","",LOOKUP(AY15/3*10,Maths!$A$99:$A$104,$B$99:$B$104))</f>
        <v/>
      </c>
      <c r="BA15" s="110"/>
      <c r="BB15" s="393"/>
      <c r="BC15" s="338">
        <f t="shared" si="18"/>
        <v>8</v>
      </c>
      <c r="BD15" s="354" t="str">
        <f t="shared" si="19"/>
        <v>Adi</v>
      </c>
      <c r="BE15" s="319"/>
      <c r="BF15" s="652" t="str">
        <f>IF(BE15="","",LOOKUP(BE15,Maths!$E$99:$E$104,$F$99:$F$104))</f>
        <v/>
      </c>
      <c r="BG15" s="319"/>
      <c r="BH15" s="652" t="str">
        <f>IF(BG15="","",LOOKUP(BG15,Maths!$E$99:$E$104,$F$99:$F$104))</f>
        <v/>
      </c>
      <c r="BI15" s="319"/>
      <c r="BJ15" s="652" t="str">
        <f>IF(BI15="","",LOOKUP(BI15,Maths!$E$99:$E$104,$F$99:$F$104))</f>
        <v/>
      </c>
      <c r="BK15" s="319"/>
      <c r="BL15" s="652" t="str">
        <f>IF(BK15="","",LOOKUP(BK15,Maths!$E$99:$E$104,$F$99:$F$104))</f>
        <v/>
      </c>
      <c r="BM15" s="639" t="str">
        <f t="shared" si="20"/>
        <v/>
      </c>
      <c r="BN15" s="680" t="str">
        <f t="shared" si="21"/>
        <v/>
      </c>
      <c r="BO15" s="652" t="str">
        <f>IF(BN15="","",LOOKUP(BN15,Maths!$E$99:$E$104,$F$99:$F$104))</f>
        <v/>
      </c>
      <c r="BP15" s="324"/>
      <c r="BQ15" s="472"/>
      <c r="BR15" s="368">
        <f t="shared" si="22"/>
        <v>8</v>
      </c>
      <c r="BS15" s="368" t="str">
        <f t="shared" si="23"/>
        <v>Adi</v>
      </c>
      <c r="BT15" s="319"/>
      <c r="BU15" s="319"/>
      <c r="BV15" s="319"/>
      <c r="BW15" s="319"/>
      <c r="BX15" s="319"/>
      <c r="BY15" s="319"/>
      <c r="BZ15" s="319"/>
      <c r="CA15" s="319"/>
      <c r="CB15" s="319"/>
      <c r="CC15" s="319"/>
      <c r="CD15" s="319"/>
      <c r="CE15" s="319"/>
      <c r="CF15" s="319"/>
      <c r="CG15" s="319"/>
      <c r="CH15" s="319"/>
      <c r="CI15" s="319"/>
      <c r="CJ15" s="653" t="str">
        <f t="shared" si="24"/>
        <v/>
      </c>
      <c r="CK15" s="639" t="str">
        <f t="shared" si="25"/>
        <v/>
      </c>
      <c r="CL15" s="652" t="str">
        <f>IF(CK15="","",LOOKUP(CK15,Maths!$E$99:$E$104,$F$99:$F$104))</f>
        <v/>
      </c>
      <c r="CM15" s="393"/>
      <c r="CN15" s="368">
        <f t="shared" si="26"/>
        <v>8</v>
      </c>
      <c r="CO15" s="367" t="str">
        <f t="shared" si="27"/>
        <v>Adi</v>
      </c>
      <c r="CP15" s="319"/>
      <c r="CQ15" s="652" t="str">
        <f>IF(CP15="","",LOOKUP(CP15,Maths!$C$99:$C$104,$D$99:$D$104))</f>
        <v/>
      </c>
      <c r="CR15" s="319"/>
      <c r="CS15" s="652" t="str">
        <f>IF(CR15="","",LOOKUP(CR15,Maths!$C$99:$C$104,$D$99:$D$104))</f>
        <v/>
      </c>
      <c r="CT15" s="319"/>
      <c r="CU15" s="652" t="str">
        <f>IF(CT15="","",LOOKUP(CT15,Maths!$C$99:$C$104,$D$99:$D$104))</f>
        <v/>
      </c>
      <c r="CV15" s="362"/>
      <c r="CW15" s="652" t="str">
        <f>IF(CV15="","",LOOKUP(CV15,Maths!$C$99:$C$104,$D$99:$D$104))</f>
        <v/>
      </c>
      <c r="CX15" s="639" t="str">
        <f t="shared" si="28"/>
        <v/>
      </c>
      <c r="CY15" s="639" t="str">
        <f t="shared" si="29"/>
        <v/>
      </c>
      <c r="CZ15" s="325" t="str">
        <f>IF(CY15="","",LOOKUP(CY15/3*10,Maths!$A$99:$A$104,$B$99:$B$104))</f>
        <v/>
      </c>
      <c r="DA15" s="393"/>
      <c r="DB15" s="306">
        <f t="shared" si="30"/>
        <v>8</v>
      </c>
      <c r="DC15" s="646" t="str">
        <f t="shared" si="31"/>
        <v>Adi</v>
      </c>
      <c r="DD15" s="639" t="str">
        <f t="shared" si="32"/>
        <v/>
      </c>
      <c r="DE15" s="652" t="str">
        <f>IF(DD15="","",LOOKUP(DD15/4*10,Maths!$A$99:$A$104,$B$99:$B$104))</f>
        <v/>
      </c>
      <c r="DF15" s="639" t="str">
        <f t="shared" si="33"/>
        <v/>
      </c>
      <c r="DG15" s="652" t="str">
        <f>IF(DF15="","",LOOKUP(DF15/6*10,Maths!$A$99:$A$104,$B$99:$B$104))</f>
        <v/>
      </c>
      <c r="DH15" s="639" t="str">
        <f t="shared" si="34"/>
        <v/>
      </c>
      <c r="DI15" s="652" t="str">
        <f>IF(DH15="","",LOOKUP(DH15,Maths!$A$99:$A$104,$B$99:$B$104))</f>
        <v/>
      </c>
      <c r="DJ15" s="552"/>
    </row>
    <row r="16" spans="1:117" ht="20.100000000000001" customHeight="1">
      <c r="A16" s="365">
        <f>'Student Profile'!A13</f>
        <v>9</v>
      </c>
      <c r="B16" s="365">
        <f>'Student Profile'!B13</f>
        <v>0</v>
      </c>
      <c r="C16" s="366" t="str">
        <f>IF('Student Profile'!C13="","", 'Student Profile'!C13)</f>
        <v>S. Mounika</v>
      </c>
      <c r="D16" s="319"/>
      <c r="E16" s="652" t="str">
        <f>IF(D16="","",LOOKUP(D16,Maths!$E$99:$E$104,$F$99:$F$104))</f>
        <v/>
      </c>
      <c r="F16" s="319"/>
      <c r="G16" s="652" t="str">
        <f>IF(F16="","",LOOKUP(F16,Maths!$E$99:$E$104,$F$99:$F$104))</f>
        <v/>
      </c>
      <c r="H16" s="319"/>
      <c r="I16" s="652" t="str">
        <f>IF(H16="","",LOOKUP(H16,Maths!$E$99:$E$104,$F$99:$F$104))</f>
        <v/>
      </c>
      <c r="J16" s="319"/>
      <c r="K16" s="652" t="str">
        <f>IF(J16="","",LOOKUP(J16,Maths!$E$99:$E$104,$F$99:$F$104))</f>
        <v/>
      </c>
      <c r="L16" s="680" t="str">
        <f t="shared" si="8"/>
        <v/>
      </c>
      <c r="M16" s="680" t="str">
        <f t="shared" si="9"/>
        <v/>
      </c>
      <c r="N16" s="652" t="str">
        <f>IF(M16="","",LOOKUP(M16,Maths!$E$99:$E$104,$F$99:$F$104))</f>
        <v/>
      </c>
      <c r="O16" s="110"/>
      <c r="P16" s="393"/>
      <c r="Q16" s="366">
        <f t="shared" si="10"/>
        <v>9</v>
      </c>
      <c r="R16" s="366" t="str">
        <f t="shared" si="11"/>
        <v>S. Mounika</v>
      </c>
      <c r="S16" s="319"/>
      <c r="T16" s="319"/>
      <c r="U16" s="319"/>
      <c r="V16" s="319"/>
      <c r="W16" s="319"/>
      <c r="X16" s="319"/>
      <c r="Y16" s="319"/>
      <c r="Z16" s="319"/>
      <c r="AA16" s="319"/>
      <c r="AB16" s="319"/>
      <c r="AC16" s="319"/>
      <c r="AD16" s="319"/>
      <c r="AE16" s="319"/>
      <c r="AF16" s="319"/>
      <c r="AG16" s="319"/>
      <c r="AH16" s="319"/>
      <c r="AI16" s="679" t="str">
        <f t="shared" si="12"/>
        <v/>
      </c>
      <c r="AJ16" s="680" t="str">
        <f t="shared" si="13"/>
        <v/>
      </c>
      <c r="AK16" s="652" t="str">
        <f>IF(AJ16="","",LOOKUP(AJ16,Maths!$E$99:$E$104,$F$99:$F$104))</f>
        <v/>
      </c>
      <c r="AL16" s="110"/>
      <c r="AM16" s="393"/>
      <c r="AN16" s="366">
        <f t="shared" si="14"/>
        <v>9</v>
      </c>
      <c r="AO16" s="366" t="str">
        <f t="shared" si="15"/>
        <v>S. Mounika</v>
      </c>
      <c r="AP16" s="319"/>
      <c r="AQ16" s="652" t="str">
        <f>IF(AP16="","",LOOKUP(AP16,Maths!$C$99:$C$104,$D$99:$D$104))</f>
        <v/>
      </c>
      <c r="AR16" s="319"/>
      <c r="AS16" s="652" t="str">
        <f>IF(AR16="","",LOOKUP(AR16,Maths!$C$99:$C$104,$D$99:$D$104))</f>
        <v/>
      </c>
      <c r="AT16" s="319"/>
      <c r="AU16" s="652" t="str">
        <f>IF(AT16="","",LOOKUP(AT16,Maths!$C$99:$C$104,$D$99:$D$104))</f>
        <v/>
      </c>
      <c r="AV16" s="319"/>
      <c r="AW16" s="652" t="str">
        <f>IF(AV16="","",LOOKUP(AV16,Maths!$C$99:$C$104,$D$99:$D$104))</f>
        <v/>
      </c>
      <c r="AX16" s="680" t="str">
        <f t="shared" si="16"/>
        <v/>
      </c>
      <c r="AY16" s="680" t="str">
        <f t="shared" si="17"/>
        <v/>
      </c>
      <c r="AZ16" s="652" t="str">
        <f>IF(AY16="","",LOOKUP(AY16/3*10,Maths!$A$99:$A$104,$B$99:$B$104))</f>
        <v/>
      </c>
      <c r="BA16" s="110"/>
      <c r="BB16" s="393"/>
      <c r="BC16" s="338">
        <f t="shared" si="18"/>
        <v>9</v>
      </c>
      <c r="BD16" s="354" t="str">
        <f t="shared" si="19"/>
        <v>S. Mounika</v>
      </c>
      <c r="BE16" s="319"/>
      <c r="BF16" s="652" t="str">
        <f>IF(BE16="","",LOOKUP(BE16,Maths!$E$99:$E$104,$F$99:$F$104))</f>
        <v/>
      </c>
      <c r="BG16" s="319"/>
      <c r="BH16" s="652" t="str">
        <f>IF(BG16="","",LOOKUP(BG16,Maths!$E$99:$E$104,$F$99:$F$104))</f>
        <v/>
      </c>
      <c r="BI16" s="319"/>
      <c r="BJ16" s="652" t="str">
        <f>IF(BI16="","",LOOKUP(BI16,Maths!$E$99:$E$104,$F$99:$F$104))</f>
        <v/>
      </c>
      <c r="BK16" s="319"/>
      <c r="BL16" s="652" t="str">
        <f>IF(BK16="","",LOOKUP(BK16,Maths!$E$99:$E$104,$F$99:$F$104))</f>
        <v/>
      </c>
      <c r="BM16" s="639" t="str">
        <f t="shared" si="20"/>
        <v/>
      </c>
      <c r="BN16" s="680" t="str">
        <f t="shared" si="21"/>
        <v/>
      </c>
      <c r="BO16" s="652" t="str">
        <f>IF(BN16="","",LOOKUP(BN16,Maths!$E$99:$E$104,$F$99:$F$104))</f>
        <v/>
      </c>
      <c r="BP16" s="324"/>
      <c r="BQ16" s="472"/>
      <c r="BR16" s="368">
        <f t="shared" si="22"/>
        <v>9</v>
      </c>
      <c r="BS16" s="368" t="str">
        <f t="shared" si="23"/>
        <v>S. Mounika</v>
      </c>
      <c r="BT16" s="319"/>
      <c r="BU16" s="319"/>
      <c r="BV16" s="319"/>
      <c r="BW16" s="319"/>
      <c r="BX16" s="319"/>
      <c r="BY16" s="319"/>
      <c r="BZ16" s="319"/>
      <c r="CA16" s="319"/>
      <c r="CB16" s="319"/>
      <c r="CC16" s="319"/>
      <c r="CD16" s="319"/>
      <c r="CE16" s="319"/>
      <c r="CF16" s="319"/>
      <c r="CG16" s="319"/>
      <c r="CH16" s="319"/>
      <c r="CI16" s="319"/>
      <c r="CJ16" s="653" t="str">
        <f t="shared" si="24"/>
        <v/>
      </c>
      <c r="CK16" s="639" t="str">
        <f t="shared" si="25"/>
        <v/>
      </c>
      <c r="CL16" s="652" t="str">
        <f>IF(CK16="","",LOOKUP(CK16,Maths!$E$99:$E$104,$F$99:$F$104))</f>
        <v/>
      </c>
      <c r="CM16" s="393"/>
      <c r="CN16" s="368">
        <f t="shared" si="26"/>
        <v>9</v>
      </c>
      <c r="CO16" s="367" t="str">
        <f t="shared" si="27"/>
        <v>S. Mounika</v>
      </c>
      <c r="CP16" s="319"/>
      <c r="CQ16" s="652" t="str">
        <f>IF(CP16="","",LOOKUP(CP16,Maths!$C$99:$C$104,$D$99:$D$104))</f>
        <v/>
      </c>
      <c r="CR16" s="319"/>
      <c r="CS16" s="652" t="str">
        <f>IF(CR16="","",LOOKUP(CR16,Maths!$C$99:$C$104,$D$99:$D$104))</f>
        <v/>
      </c>
      <c r="CT16" s="319"/>
      <c r="CU16" s="652" t="str">
        <f>IF(CT16="","",LOOKUP(CT16,Maths!$C$99:$C$104,$D$99:$D$104))</f>
        <v/>
      </c>
      <c r="CV16" s="362"/>
      <c r="CW16" s="652" t="str">
        <f>IF(CV16="","",LOOKUP(CV16,Maths!$C$99:$C$104,$D$99:$D$104))</f>
        <v/>
      </c>
      <c r="CX16" s="639" t="str">
        <f t="shared" si="28"/>
        <v/>
      </c>
      <c r="CY16" s="639" t="str">
        <f t="shared" si="29"/>
        <v/>
      </c>
      <c r="CZ16" s="325" t="str">
        <f>IF(CY16="","",LOOKUP(CY16/3*10,Maths!$A$99:$A$104,$B$99:$B$104))</f>
        <v/>
      </c>
      <c r="DA16" s="393"/>
      <c r="DB16" s="306">
        <f t="shared" si="30"/>
        <v>9</v>
      </c>
      <c r="DC16" s="646" t="str">
        <f t="shared" si="31"/>
        <v>S. Mounika</v>
      </c>
      <c r="DD16" s="639" t="str">
        <f t="shared" si="32"/>
        <v/>
      </c>
      <c r="DE16" s="652" t="str">
        <f>IF(DD16="","",LOOKUP(DD16/4*10,Maths!$A$99:$A$104,$B$99:$B$104))</f>
        <v/>
      </c>
      <c r="DF16" s="639" t="str">
        <f t="shared" si="33"/>
        <v/>
      </c>
      <c r="DG16" s="652" t="str">
        <f>IF(DF16="","",LOOKUP(DF16/6*10,Maths!$A$99:$A$104,$B$99:$B$104))</f>
        <v/>
      </c>
      <c r="DH16" s="639" t="str">
        <f t="shared" si="34"/>
        <v/>
      </c>
      <c r="DI16" s="652" t="str">
        <f>IF(DH16="","",LOOKUP(DH16,Maths!$A$99:$A$104,$B$99:$B$104))</f>
        <v/>
      </c>
      <c r="DJ16" s="552"/>
    </row>
    <row r="17" spans="1:114" ht="20.100000000000001" customHeight="1">
      <c r="A17" s="365">
        <f>'Student Profile'!A14</f>
        <v>10</v>
      </c>
      <c r="B17" s="365">
        <f>'Student Profile'!B14</f>
        <v>0</v>
      </c>
      <c r="C17" s="366" t="str">
        <f>IF('Student Profile'!C14="","", 'Student Profile'!C14)</f>
        <v>S. Mounika</v>
      </c>
      <c r="D17" s="319"/>
      <c r="E17" s="652" t="str">
        <f>IF(D17="","",LOOKUP(D17,Maths!$E$99:$E$104,$F$99:$F$104))</f>
        <v/>
      </c>
      <c r="F17" s="319"/>
      <c r="G17" s="652" t="str">
        <f>IF(F17="","",LOOKUP(F17,Maths!$E$99:$E$104,$F$99:$F$104))</f>
        <v/>
      </c>
      <c r="H17" s="319"/>
      <c r="I17" s="652" t="str">
        <f>IF(H17="","",LOOKUP(H17,Maths!$E$99:$E$104,$F$99:$F$104))</f>
        <v/>
      </c>
      <c r="J17" s="319"/>
      <c r="K17" s="652" t="str">
        <f>IF(J17="","",LOOKUP(J17,Maths!$E$99:$E$104,$F$99:$F$104))</f>
        <v/>
      </c>
      <c r="L17" s="680" t="str">
        <f t="shared" si="8"/>
        <v/>
      </c>
      <c r="M17" s="680" t="str">
        <f t="shared" si="9"/>
        <v/>
      </c>
      <c r="N17" s="652" t="str">
        <f>IF(M17="","",LOOKUP(M17,Maths!$E$99:$E$104,$F$99:$F$104))</f>
        <v/>
      </c>
      <c r="O17" s="110"/>
      <c r="P17" s="393"/>
      <c r="Q17" s="366">
        <f t="shared" si="10"/>
        <v>10</v>
      </c>
      <c r="R17" s="366" t="str">
        <f t="shared" si="11"/>
        <v>S. Mounika</v>
      </c>
      <c r="S17" s="319"/>
      <c r="T17" s="319"/>
      <c r="U17" s="319"/>
      <c r="V17" s="319"/>
      <c r="W17" s="319"/>
      <c r="X17" s="319"/>
      <c r="Y17" s="319"/>
      <c r="Z17" s="319"/>
      <c r="AA17" s="319"/>
      <c r="AB17" s="319"/>
      <c r="AC17" s="319"/>
      <c r="AD17" s="319"/>
      <c r="AE17" s="319"/>
      <c r="AF17" s="319"/>
      <c r="AG17" s="319"/>
      <c r="AH17" s="319"/>
      <c r="AI17" s="679" t="str">
        <f t="shared" si="12"/>
        <v/>
      </c>
      <c r="AJ17" s="680" t="str">
        <f t="shared" si="13"/>
        <v/>
      </c>
      <c r="AK17" s="652" t="str">
        <f>IF(AJ17="","",LOOKUP(AJ17,Maths!$E$99:$E$104,$F$99:$F$104))</f>
        <v/>
      </c>
      <c r="AL17" s="110"/>
      <c r="AM17" s="393"/>
      <c r="AN17" s="366">
        <f t="shared" si="14"/>
        <v>10</v>
      </c>
      <c r="AO17" s="366" t="str">
        <f t="shared" si="15"/>
        <v>S. Mounika</v>
      </c>
      <c r="AP17" s="319"/>
      <c r="AQ17" s="652" t="str">
        <f>IF(AP17="","",LOOKUP(AP17,Maths!$C$99:$C$104,$D$99:$D$104))</f>
        <v/>
      </c>
      <c r="AR17" s="319"/>
      <c r="AS17" s="652" t="str">
        <f>IF(AR17="","",LOOKUP(AR17,Maths!$C$99:$C$104,$D$99:$D$104))</f>
        <v/>
      </c>
      <c r="AT17" s="319"/>
      <c r="AU17" s="652" t="str">
        <f>IF(AT17="","",LOOKUP(AT17,Maths!$C$99:$C$104,$D$99:$D$104))</f>
        <v/>
      </c>
      <c r="AV17" s="319"/>
      <c r="AW17" s="652" t="str">
        <f>IF(AV17="","",LOOKUP(AV17,Maths!$C$99:$C$104,$D$99:$D$104))</f>
        <v/>
      </c>
      <c r="AX17" s="680" t="str">
        <f t="shared" si="16"/>
        <v/>
      </c>
      <c r="AY17" s="680" t="str">
        <f t="shared" si="17"/>
        <v/>
      </c>
      <c r="AZ17" s="652" t="str">
        <f>IF(AY17="","",LOOKUP(AY17/3*10,Maths!$A$99:$A$104,$B$99:$B$104))</f>
        <v/>
      </c>
      <c r="BA17" s="110"/>
      <c r="BB17" s="393"/>
      <c r="BC17" s="338">
        <f t="shared" si="18"/>
        <v>10</v>
      </c>
      <c r="BD17" s="354" t="str">
        <f t="shared" si="19"/>
        <v>S. Mounika</v>
      </c>
      <c r="BE17" s="319"/>
      <c r="BF17" s="652" t="str">
        <f>IF(BE17="","",LOOKUP(BE17,Maths!$E$99:$E$104,$F$99:$F$104))</f>
        <v/>
      </c>
      <c r="BG17" s="319"/>
      <c r="BH17" s="652" t="str">
        <f>IF(BG17="","",LOOKUP(BG17,Maths!$E$99:$E$104,$F$99:$F$104))</f>
        <v/>
      </c>
      <c r="BI17" s="319"/>
      <c r="BJ17" s="652" t="str">
        <f>IF(BI17="","",LOOKUP(BI17,Maths!$E$99:$E$104,$F$99:$F$104))</f>
        <v/>
      </c>
      <c r="BK17" s="319"/>
      <c r="BL17" s="652" t="str">
        <f>IF(BK17="","",LOOKUP(BK17,Maths!$E$99:$E$104,$F$99:$F$104))</f>
        <v/>
      </c>
      <c r="BM17" s="639" t="str">
        <f t="shared" si="20"/>
        <v/>
      </c>
      <c r="BN17" s="680" t="str">
        <f t="shared" si="21"/>
        <v/>
      </c>
      <c r="BO17" s="652" t="str">
        <f>IF(BN17="","",LOOKUP(BN17,Maths!$E$99:$E$104,$F$99:$F$104))</f>
        <v/>
      </c>
      <c r="BP17" s="324"/>
      <c r="BQ17" s="472"/>
      <c r="BR17" s="368">
        <f t="shared" si="22"/>
        <v>10</v>
      </c>
      <c r="BS17" s="368" t="str">
        <f t="shared" si="23"/>
        <v>S. Mounika</v>
      </c>
      <c r="BT17" s="319"/>
      <c r="BU17" s="319"/>
      <c r="BV17" s="319"/>
      <c r="BW17" s="319"/>
      <c r="BX17" s="319"/>
      <c r="BY17" s="319"/>
      <c r="BZ17" s="319"/>
      <c r="CA17" s="319"/>
      <c r="CB17" s="319"/>
      <c r="CC17" s="319"/>
      <c r="CD17" s="319"/>
      <c r="CE17" s="319"/>
      <c r="CF17" s="319"/>
      <c r="CG17" s="319"/>
      <c r="CH17" s="319"/>
      <c r="CI17" s="319"/>
      <c r="CJ17" s="653" t="str">
        <f t="shared" si="24"/>
        <v/>
      </c>
      <c r="CK17" s="639" t="str">
        <f t="shared" si="25"/>
        <v/>
      </c>
      <c r="CL17" s="652" t="str">
        <f>IF(CK17="","",LOOKUP(CK17,Maths!$E$99:$E$104,$F$99:$F$104))</f>
        <v/>
      </c>
      <c r="CM17" s="393"/>
      <c r="CN17" s="368">
        <f t="shared" si="26"/>
        <v>10</v>
      </c>
      <c r="CO17" s="367" t="str">
        <f t="shared" si="27"/>
        <v>S. Mounika</v>
      </c>
      <c r="CP17" s="319"/>
      <c r="CQ17" s="652" t="str">
        <f>IF(CP17="","",LOOKUP(CP17,Maths!$C$99:$C$104,$D$99:$D$104))</f>
        <v/>
      </c>
      <c r="CR17" s="319"/>
      <c r="CS17" s="652" t="str">
        <f>IF(CR17="","",LOOKUP(CR17,Maths!$C$99:$C$104,$D$99:$D$104))</f>
        <v/>
      </c>
      <c r="CT17" s="319"/>
      <c r="CU17" s="652" t="str">
        <f>IF(CT17="","",LOOKUP(CT17,Maths!$C$99:$C$104,$D$99:$D$104))</f>
        <v/>
      </c>
      <c r="CV17" s="362"/>
      <c r="CW17" s="652" t="str">
        <f>IF(CV17="","",LOOKUP(CV17,Maths!$C$99:$C$104,$D$99:$D$104))</f>
        <v/>
      </c>
      <c r="CX17" s="639" t="str">
        <f t="shared" si="28"/>
        <v/>
      </c>
      <c r="CY17" s="639" t="str">
        <f t="shared" si="29"/>
        <v/>
      </c>
      <c r="CZ17" s="325" t="str">
        <f>IF(CY17="","",LOOKUP(CY17/3*10,Maths!$A$99:$A$104,$B$99:$B$104))</f>
        <v/>
      </c>
      <c r="DA17" s="393"/>
      <c r="DB17" s="306">
        <f t="shared" si="30"/>
        <v>10</v>
      </c>
      <c r="DC17" s="646" t="str">
        <f t="shared" si="31"/>
        <v>S. Mounika</v>
      </c>
      <c r="DD17" s="639" t="str">
        <f t="shared" si="32"/>
        <v/>
      </c>
      <c r="DE17" s="652" t="str">
        <f>IF(DD17="","",LOOKUP(DD17/4*10,Maths!$A$99:$A$104,$B$99:$B$104))</f>
        <v/>
      </c>
      <c r="DF17" s="639" t="str">
        <f t="shared" si="33"/>
        <v/>
      </c>
      <c r="DG17" s="652" t="str">
        <f>IF(DF17="","",LOOKUP(DF17/6*10,Maths!$A$99:$A$104,$B$99:$B$104))</f>
        <v/>
      </c>
      <c r="DH17" s="639" t="str">
        <f t="shared" si="34"/>
        <v/>
      </c>
      <c r="DI17" s="652" t="str">
        <f>IF(DH17="","",LOOKUP(DH17,Maths!$A$99:$A$104,$B$99:$B$104))</f>
        <v/>
      </c>
      <c r="DJ17" s="552"/>
    </row>
    <row r="18" spans="1:114" ht="20.100000000000001" customHeight="1">
      <c r="A18" s="365">
        <f>'Student Profile'!A15</f>
        <v>11</v>
      </c>
      <c r="B18" s="365">
        <f>'Student Profile'!B15</f>
        <v>0</v>
      </c>
      <c r="C18" s="366" t="str">
        <f>IF('Student Profile'!C15="","", 'Student Profile'!C15)</f>
        <v>S. Mounika</v>
      </c>
      <c r="D18" s="319"/>
      <c r="E18" s="652" t="str">
        <f>IF(D18="","",LOOKUP(D18,Maths!$E$99:$E$104,$F$99:$F$104))</f>
        <v/>
      </c>
      <c r="F18" s="319"/>
      <c r="G18" s="652" t="str">
        <f>IF(F18="","",LOOKUP(F18,Maths!$E$99:$E$104,$F$99:$F$104))</f>
        <v/>
      </c>
      <c r="H18" s="319"/>
      <c r="I18" s="652" t="str">
        <f>IF(H18="","",LOOKUP(H18,Maths!$E$99:$E$104,$F$99:$F$104))</f>
        <v/>
      </c>
      <c r="J18" s="319"/>
      <c r="K18" s="652" t="str">
        <f>IF(J18="","",LOOKUP(J18,Maths!$E$99:$E$104,$F$99:$F$104))</f>
        <v/>
      </c>
      <c r="L18" s="680" t="str">
        <f t="shared" si="8"/>
        <v/>
      </c>
      <c r="M18" s="680" t="str">
        <f t="shared" si="9"/>
        <v/>
      </c>
      <c r="N18" s="652" t="str">
        <f>IF(M18="","",LOOKUP(M18,Maths!$E$99:$E$104,$F$99:$F$104))</f>
        <v/>
      </c>
      <c r="O18" s="110"/>
      <c r="P18" s="393"/>
      <c r="Q18" s="366">
        <f t="shared" si="10"/>
        <v>11</v>
      </c>
      <c r="R18" s="366" t="str">
        <f t="shared" si="11"/>
        <v>S. Mounika</v>
      </c>
      <c r="S18" s="319"/>
      <c r="T18" s="319"/>
      <c r="U18" s="319"/>
      <c r="V18" s="319"/>
      <c r="W18" s="319"/>
      <c r="X18" s="319"/>
      <c r="Y18" s="319"/>
      <c r="Z18" s="319"/>
      <c r="AA18" s="319"/>
      <c r="AB18" s="319"/>
      <c r="AC18" s="319"/>
      <c r="AD18" s="319"/>
      <c r="AE18" s="319"/>
      <c r="AF18" s="319"/>
      <c r="AG18" s="319"/>
      <c r="AH18" s="319"/>
      <c r="AI18" s="679" t="str">
        <f t="shared" si="12"/>
        <v/>
      </c>
      <c r="AJ18" s="680" t="str">
        <f t="shared" si="13"/>
        <v/>
      </c>
      <c r="AK18" s="652" t="str">
        <f>IF(AJ18="","",LOOKUP(AJ18,Maths!$E$99:$E$104,$F$99:$F$104))</f>
        <v/>
      </c>
      <c r="AL18" s="110"/>
      <c r="AM18" s="393"/>
      <c r="AN18" s="366">
        <f t="shared" si="14"/>
        <v>11</v>
      </c>
      <c r="AO18" s="366" t="str">
        <f t="shared" si="15"/>
        <v>S. Mounika</v>
      </c>
      <c r="AP18" s="319"/>
      <c r="AQ18" s="652" t="str">
        <f>IF(AP18="","",LOOKUP(AP18,Maths!$C$99:$C$104,$D$99:$D$104))</f>
        <v/>
      </c>
      <c r="AR18" s="319"/>
      <c r="AS18" s="652" t="str">
        <f>IF(AR18="","",LOOKUP(AR18,Maths!$C$99:$C$104,$D$99:$D$104))</f>
        <v/>
      </c>
      <c r="AT18" s="319"/>
      <c r="AU18" s="652" t="str">
        <f>IF(AT18="","",LOOKUP(AT18,Maths!$C$99:$C$104,$D$99:$D$104))</f>
        <v/>
      </c>
      <c r="AV18" s="319"/>
      <c r="AW18" s="652" t="str">
        <f>IF(AV18="","",LOOKUP(AV18,Maths!$C$99:$C$104,$D$99:$D$104))</f>
        <v/>
      </c>
      <c r="AX18" s="680" t="str">
        <f t="shared" si="16"/>
        <v/>
      </c>
      <c r="AY18" s="680" t="str">
        <f t="shared" si="17"/>
        <v/>
      </c>
      <c r="AZ18" s="652" t="str">
        <f>IF(AY18="","",LOOKUP(AY18/3*10,Maths!$A$99:$A$104,$B$99:$B$104))</f>
        <v/>
      </c>
      <c r="BA18" s="110"/>
      <c r="BB18" s="393"/>
      <c r="BC18" s="338">
        <f t="shared" si="18"/>
        <v>11</v>
      </c>
      <c r="BD18" s="354" t="str">
        <f t="shared" si="19"/>
        <v>S. Mounika</v>
      </c>
      <c r="BE18" s="319"/>
      <c r="BF18" s="652" t="str">
        <f>IF(BE18="","",LOOKUP(BE18,Maths!$E$99:$E$104,$F$99:$F$104))</f>
        <v/>
      </c>
      <c r="BG18" s="319"/>
      <c r="BH18" s="652" t="str">
        <f>IF(BG18="","",LOOKUP(BG18,Maths!$E$99:$E$104,$F$99:$F$104))</f>
        <v/>
      </c>
      <c r="BI18" s="319"/>
      <c r="BJ18" s="652" t="str">
        <f>IF(BI18="","",LOOKUP(BI18,Maths!$E$99:$E$104,$F$99:$F$104))</f>
        <v/>
      </c>
      <c r="BK18" s="319"/>
      <c r="BL18" s="652" t="str">
        <f>IF(BK18="","",LOOKUP(BK18,Maths!$E$99:$E$104,$F$99:$F$104))</f>
        <v/>
      </c>
      <c r="BM18" s="639" t="str">
        <f t="shared" si="20"/>
        <v/>
      </c>
      <c r="BN18" s="680" t="str">
        <f t="shared" si="21"/>
        <v/>
      </c>
      <c r="BO18" s="652" t="str">
        <f>IF(BN18="","",LOOKUP(BN18,Maths!$E$99:$E$104,$F$99:$F$104))</f>
        <v/>
      </c>
      <c r="BP18" s="324"/>
      <c r="BQ18" s="472"/>
      <c r="BR18" s="368">
        <f t="shared" si="22"/>
        <v>11</v>
      </c>
      <c r="BS18" s="368" t="str">
        <f t="shared" si="23"/>
        <v>S. Mounika</v>
      </c>
      <c r="BT18" s="319"/>
      <c r="BU18" s="319"/>
      <c r="BV18" s="319"/>
      <c r="BW18" s="319"/>
      <c r="BX18" s="319"/>
      <c r="BY18" s="319"/>
      <c r="BZ18" s="319"/>
      <c r="CA18" s="319"/>
      <c r="CB18" s="319"/>
      <c r="CC18" s="319"/>
      <c r="CD18" s="319"/>
      <c r="CE18" s="319"/>
      <c r="CF18" s="319"/>
      <c r="CG18" s="319"/>
      <c r="CH18" s="319"/>
      <c r="CI18" s="319"/>
      <c r="CJ18" s="653" t="str">
        <f t="shared" si="24"/>
        <v/>
      </c>
      <c r="CK18" s="639" t="str">
        <f t="shared" si="25"/>
        <v/>
      </c>
      <c r="CL18" s="652" t="str">
        <f>IF(CK18="","",LOOKUP(CK18,Maths!$E$99:$E$104,$F$99:$F$104))</f>
        <v/>
      </c>
      <c r="CM18" s="393"/>
      <c r="CN18" s="368">
        <f t="shared" si="26"/>
        <v>11</v>
      </c>
      <c r="CO18" s="367" t="str">
        <f t="shared" si="27"/>
        <v>S. Mounika</v>
      </c>
      <c r="CP18" s="319"/>
      <c r="CQ18" s="652" t="str">
        <f>IF(CP18="","",LOOKUP(CP18,Maths!$C$99:$C$104,$D$99:$D$104))</f>
        <v/>
      </c>
      <c r="CR18" s="319"/>
      <c r="CS18" s="652" t="str">
        <f>IF(CR18="","",LOOKUP(CR18,Maths!$C$99:$C$104,$D$99:$D$104))</f>
        <v/>
      </c>
      <c r="CT18" s="319"/>
      <c r="CU18" s="652" t="str">
        <f>IF(CT18="","",LOOKUP(CT18,Maths!$C$99:$C$104,$D$99:$D$104))</f>
        <v/>
      </c>
      <c r="CV18" s="362"/>
      <c r="CW18" s="652" t="str">
        <f>IF(CV18="","",LOOKUP(CV18,Maths!$C$99:$C$104,$D$99:$D$104))</f>
        <v/>
      </c>
      <c r="CX18" s="639" t="str">
        <f t="shared" si="28"/>
        <v/>
      </c>
      <c r="CY18" s="639" t="str">
        <f t="shared" si="29"/>
        <v/>
      </c>
      <c r="CZ18" s="325" t="str">
        <f>IF(CY18="","",LOOKUP(CY18/3*10,Maths!$A$99:$A$104,$B$99:$B$104))</f>
        <v/>
      </c>
      <c r="DA18" s="393"/>
      <c r="DB18" s="306">
        <f t="shared" si="30"/>
        <v>11</v>
      </c>
      <c r="DC18" s="646" t="str">
        <f t="shared" si="31"/>
        <v>S. Mounika</v>
      </c>
      <c r="DD18" s="639" t="str">
        <f t="shared" si="32"/>
        <v/>
      </c>
      <c r="DE18" s="652" t="str">
        <f>IF(DD18="","",LOOKUP(DD18/4*10,Maths!$A$99:$A$104,$B$99:$B$104))</f>
        <v/>
      </c>
      <c r="DF18" s="639" t="str">
        <f t="shared" si="33"/>
        <v/>
      </c>
      <c r="DG18" s="652" t="str">
        <f>IF(DF18="","",LOOKUP(DF18/6*10,Maths!$A$99:$A$104,$B$99:$B$104))</f>
        <v/>
      </c>
      <c r="DH18" s="639" t="str">
        <f t="shared" si="34"/>
        <v/>
      </c>
      <c r="DI18" s="652" t="str">
        <f>IF(DH18="","",LOOKUP(DH18,Maths!$A$99:$A$104,$B$99:$B$104))</f>
        <v/>
      </c>
      <c r="DJ18" s="552"/>
    </row>
    <row r="19" spans="1:114" ht="20.100000000000001" customHeight="1">
      <c r="A19" s="365">
        <f>'Student Profile'!A16</f>
        <v>12</v>
      </c>
      <c r="B19" s="365">
        <f>'Student Profile'!B16</f>
        <v>0</v>
      </c>
      <c r="C19" s="366" t="str">
        <f>IF('Student Profile'!C16="","", 'Student Profile'!C16)</f>
        <v>S. Mounika</v>
      </c>
      <c r="D19" s="319"/>
      <c r="E19" s="652" t="str">
        <f>IF(D19="","",LOOKUP(D19,Maths!$E$99:$E$104,$F$99:$F$104))</f>
        <v/>
      </c>
      <c r="F19" s="319"/>
      <c r="G19" s="652" t="str">
        <f>IF(F19="","",LOOKUP(F19,Maths!$E$99:$E$104,$F$99:$F$104))</f>
        <v/>
      </c>
      <c r="H19" s="319"/>
      <c r="I19" s="652" t="str">
        <f>IF(H19="","",LOOKUP(H19,Maths!$E$99:$E$104,$F$99:$F$104))</f>
        <v/>
      </c>
      <c r="J19" s="319"/>
      <c r="K19" s="652" t="str">
        <f>IF(J19="","",LOOKUP(J19,Maths!$E$99:$E$104,$F$99:$F$104))</f>
        <v/>
      </c>
      <c r="L19" s="680" t="str">
        <f t="shared" si="8"/>
        <v/>
      </c>
      <c r="M19" s="680" t="str">
        <f t="shared" si="9"/>
        <v/>
      </c>
      <c r="N19" s="652" t="str">
        <f>IF(M19="","",LOOKUP(M19,Maths!$E$99:$E$104,$F$99:$F$104))</f>
        <v/>
      </c>
      <c r="O19" s="110"/>
      <c r="P19" s="393"/>
      <c r="Q19" s="366">
        <f t="shared" si="10"/>
        <v>12</v>
      </c>
      <c r="R19" s="366" t="str">
        <f t="shared" si="11"/>
        <v>S. Mounika</v>
      </c>
      <c r="S19" s="319"/>
      <c r="T19" s="319"/>
      <c r="U19" s="319"/>
      <c r="V19" s="319"/>
      <c r="W19" s="319"/>
      <c r="X19" s="319"/>
      <c r="Y19" s="319"/>
      <c r="Z19" s="319"/>
      <c r="AA19" s="319"/>
      <c r="AB19" s="319"/>
      <c r="AC19" s="319"/>
      <c r="AD19" s="319"/>
      <c r="AE19" s="319"/>
      <c r="AF19" s="319"/>
      <c r="AG19" s="319"/>
      <c r="AH19" s="319"/>
      <c r="AI19" s="679" t="str">
        <f t="shared" si="12"/>
        <v/>
      </c>
      <c r="AJ19" s="680" t="str">
        <f t="shared" si="13"/>
        <v/>
      </c>
      <c r="AK19" s="652" t="str">
        <f>IF(AJ19="","",LOOKUP(AJ19,Maths!$E$99:$E$104,$F$99:$F$104))</f>
        <v/>
      </c>
      <c r="AL19" s="110"/>
      <c r="AM19" s="393"/>
      <c r="AN19" s="366">
        <f t="shared" si="14"/>
        <v>12</v>
      </c>
      <c r="AO19" s="366" t="str">
        <f t="shared" si="15"/>
        <v>S. Mounika</v>
      </c>
      <c r="AP19" s="319"/>
      <c r="AQ19" s="652" t="str">
        <f>IF(AP19="","",LOOKUP(AP19,Maths!$C$99:$C$104,$D$99:$D$104))</f>
        <v/>
      </c>
      <c r="AR19" s="319"/>
      <c r="AS19" s="652" t="str">
        <f>IF(AR19="","",LOOKUP(AR19,Maths!$C$99:$C$104,$D$99:$D$104))</f>
        <v/>
      </c>
      <c r="AT19" s="319"/>
      <c r="AU19" s="652" t="str">
        <f>IF(AT19="","",LOOKUP(AT19,Maths!$C$99:$C$104,$D$99:$D$104))</f>
        <v/>
      </c>
      <c r="AV19" s="319"/>
      <c r="AW19" s="652" t="str">
        <f>IF(AV19="","",LOOKUP(AV19,Maths!$C$99:$C$104,$D$99:$D$104))</f>
        <v/>
      </c>
      <c r="AX19" s="680" t="str">
        <f t="shared" si="16"/>
        <v/>
      </c>
      <c r="AY19" s="680" t="str">
        <f t="shared" si="17"/>
        <v/>
      </c>
      <c r="AZ19" s="652" t="str">
        <f>IF(AY19="","",LOOKUP(AY19/3*10,Maths!$A$99:$A$104,$B$99:$B$104))</f>
        <v/>
      </c>
      <c r="BA19" s="110"/>
      <c r="BB19" s="393"/>
      <c r="BC19" s="338">
        <f t="shared" si="18"/>
        <v>12</v>
      </c>
      <c r="BD19" s="354" t="str">
        <f t="shared" si="19"/>
        <v>S. Mounika</v>
      </c>
      <c r="BE19" s="319"/>
      <c r="BF19" s="652" t="str">
        <f>IF(BE19="","",LOOKUP(BE19,Maths!$E$99:$E$104,$F$99:$F$104))</f>
        <v/>
      </c>
      <c r="BG19" s="319"/>
      <c r="BH19" s="652" t="str">
        <f>IF(BG19="","",LOOKUP(BG19,Maths!$E$99:$E$104,$F$99:$F$104))</f>
        <v/>
      </c>
      <c r="BI19" s="319"/>
      <c r="BJ19" s="652" t="str">
        <f>IF(BI19="","",LOOKUP(BI19,Maths!$E$99:$E$104,$F$99:$F$104))</f>
        <v/>
      </c>
      <c r="BK19" s="319"/>
      <c r="BL19" s="652" t="str">
        <f>IF(BK19="","",LOOKUP(BK19,Maths!$E$99:$E$104,$F$99:$F$104))</f>
        <v/>
      </c>
      <c r="BM19" s="639" t="str">
        <f t="shared" si="20"/>
        <v/>
      </c>
      <c r="BN19" s="680" t="str">
        <f t="shared" si="21"/>
        <v/>
      </c>
      <c r="BO19" s="652" t="str">
        <f>IF(BN19="","",LOOKUP(BN19,Maths!$E$99:$E$104,$F$99:$F$104))</f>
        <v/>
      </c>
      <c r="BP19" s="324"/>
      <c r="BQ19" s="472"/>
      <c r="BR19" s="368">
        <f t="shared" si="22"/>
        <v>12</v>
      </c>
      <c r="BS19" s="368" t="str">
        <f t="shared" si="23"/>
        <v>S. Mounika</v>
      </c>
      <c r="BT19" s="319"/>
      <c r="BU19" s="319"/>
      <c r="BV19" s="319"/>
      <c r="BW19" s="319"/>
      <c r="BX19" s="319"/>
      <c r="BY19" s="319"/>
      <c r="BZ19" s="319"/>
      <c r="CA19" s="319"/>
      <c r="CB19" s="319"/>
      <c r="CC19" s="319"/>
      <c r="CD19" s="319"/>
      <c r="CE19" s="319"/>
      <c r="CF19" s="319"/>
      <c r="CG19" s="319"/>
      <c r="CH19" s="319"/>
      <c r="CI19" s="319"/>
      <c r="CJ19" s="653" t="str">
        <f t="shared" si="24"/>
        <v/>
      </c>
      <c r="CK19" s="639" t="str">
        <f t="shared" si="25"/>
        <v/>
      </c>
      <c r="CL19" s="652" t="str">
        <f>IF(CK19="","",LOOKUP(CK19,Maths!$E$99:$E$104,$F$99:$F$104))</f>
        <v/>
      </c>
      <c r="CM19" s="393"/>
      <c r="CN19" s="368">
        <f t="shared" si="26"/>
        <v>12</v>
      </c>
      <c r="CO19" s="367" t="str">
        <f t="shared" si="27"/>
        <v>S. Mounika</v>
      </c>
      <c r="CP19" s="319"/>
      <c r="CQ19" s="652" t="str">
        <f>IF(CP19="","",LOOKUP(CP19,Maths!$C$99:$C$104,$D$99:$D$104))</f>
        <v/>
      </c>
      <c r="CR19" s="319"/>
      <c r="CS19" s="652" t="str">
        <f>IF(CR19="","",LOOKUP(CR19,Maths!$C$99:$C$104,$D$99:$D$104))</f>
        <v/>
      </c>
      <c r="CT19" s="319"/>
      <c r="CU19" s="652" t="str">
        <f>IF(CT19="","",LOOKUP(CT19,Maths!$C$99:$C$104,$D$99:$D$104))</f>
        <v/>
      </c>
      <c r="CV19" s="362"/>
      <c r="CW19" s="652" t="str">
        <f>IF(CV19="","",LOOKUP(CV19,Maths!$C$99:$C$104,$D$99:$D$104))</f>
        <v/>
      </c>
      <c r="CX19" s="639" t="str">
        <f t="shared" si="28"/>
        <v/>
      </c>
      <c r="CY19" s="639" t="str">
        <f t="shared" si="29"/>
        <v/>
      </c>
      <c r="CZ19" s="325" t="str">
        <f>IF(CY19="","",LOOKUP(CY19/3*10,Maths!$A$99:$A$104,$B$99:$B$104))</f>
        <v/>
      </c>
      <c r="DA19" s="393"/>
      <c r="DB19" s="306">
        <f t="shared" si="30"/>
        <v>12</v>
      </c>
      <c r="DC19" s="646" t="str">
        <f t="shared" si="31"/>
        <v>S. Mounika</v>
      </c>
      <c r="DD19" s="639" t="str">
        <f t="shared" si="32"/>
        <v/>
      </c>
      <c r="DE19" s="652" t="str">
        <f>IF(DD19="","",LOOKUP(DD19/4*10,Maths!$A$99:$A$104,$B$99:$B$104))</f>
        <v/>
      </c>
      <c r="DF19" s="639" t="str">
        <f t="shared" si="33"/>
        <v/>
      </c>
      <c r="DG19" s="652" t="str">
        <f>IF(DF19="","",LOOKUP(DF19/6*10,Maths!$A$99:$A$104,$B$99:$B$104))</f>
        <v/>
      </c>
      <c r="DH19" s="639" t="str">
        <f t="shared" si="34"/>
        <v/>
      </c>
      <c r="DI19" s="652" t="str">
        <f>IF(DH19="","",LOOKUP(DH19,Maths!$A$99:$A$104,$B$99:$B$104))</f>
        <v/>
      </c>
      <c r="DJ19" s="552"/>
    </row>
    <row r="20" spans="1:114" ht="20.100000000000001" customHeight="1">
      <c r="A20" s="365">
        <f>'Student Profile'!A17</f>
        <v>13</v>
      </c>
      <c r="B20" s="365">
        <f>'Student Profile'!B17</f>
        <v>0</v>
      </c>
      <c r="C20" s="366" t="str">
        <f>IF('Student Profile'!C17="","", 'Student Profile'!C17)</f>
        <v>S. Mounika</v>
      </c>
      <c r="D20" s="319"/>
      <c r="E20" s="652" t="str">
        <f>IF(D20="","",LOOKUP(D20,Maths!$E$99:$E$104,$F$99:$F$104))</f>
        <v/>
      </c>
      <c r="F20" s="319"/>
      <c r="G20" s="652" t="str">
        <f>IF(F20="","",LOOKUP(F20,Maths!$E$99:$E$104,$F$99:$F$104))</f>
        <v/>
      </c>
      <c r="H20" s="319"/>
      <c r="I20" s="652" t="str">
        <f>IF(H20="","",LOOKUP(H20,Maths!$E$99:$E$104,$F$99:$F$104))</f>
        <v/>
      </c>
      <c r="J20" s="319"/>
      <c r="K20" s="652" t="str">
        <f>IF(J20="","",LOOKUP(J20,Maths!$E$99:$E$104,$F$99:$F$104))</f>
        <v/>
      </c>
      <c r="L20" s="680" t="str">
        <f t="shared" si="8"/>
        <v/>
      </c>
      <c r="M20" s="680" t="str">
        <f t="shared" si="9"/>
        <v/>
      </c>
      <c r="N20" s="652" t="str">
        <f>IF(M20="","",LOOKUP(M20,Maths!$E$99:$E$104,$F$99:$F$104))</f>
        <v/>
      </c>
      <c r="O20" s="110"/>
      <c r="P20" s="393"/>
      <c r="Q20" s="366">
        <f t="shared" si="10"/>
        <v>13</v>
      </c>
      <c r="R20" s="366" t="str">
        <f t="shared" si="11"/>
        <v>S. Mounika</v>
      </c>
      <c r="S20" s="319"/>
      <c r="T20" s="319"/>
      <c r="U20" s="319"/>
      <c r="V20" s="319"/>
      <c r="W20" s="319"/>
      <c r="X20" s="319"/>
      <c r="Y20" s="319"/>
      <c r="Z20" s="319"/>
      <c r="AA20" s="319"/>
      <c r="AB20" s="319"/>
      <c r="AC20" s="319"/>
      <c r="AD20" s="319"/>
      <c r="AE20" s="319"/>
      <c r="AF20" s="319"/>
      <c r="AG20" s="319"/>
      <c r="AH20" s="319"/>
      <c r="AI20" s="679" t="str">
        <f t="shared" si="12"/>
        <v/>
      </c>
      <c r="AJ20" s="680" t="str">
        <f t="shared" si="13"/>
        <v/>
      </c>
      <c r="AK20" s="652" t="str">
        <f>IF(AJ20="","",LOOKUP(AJ20,Maths!$E$99:$E$104,$F$99:$F$104))</f>
        <v/>
      </c>
      <c r="AL20" s="110"/>
      <c r="AM20" s="393"/>
      <c r="AN20" s="366">
        <f t="shared" si="14"/>
        <v>13</v>
      </c>
      <c r="AO20" s="366" t="str">
        <f t="shared" si="15"/>
        <v>S. Mounika</v>
      </c>
      <c r="AP20" s="319"/>
      <c r="AQ20" s="652" t="str">
        <f>IF(AP20="","",LOOKUP(AP20,Maths!$C$99:$C$104,$D$99:$D$104))</f>
        <v/>
      </c>
      <c r="AR20" s="319"/>
      <c r="AS20" s="652" t="str">
        <f>IF(AR20="","",LOOKUP(AR20,Maths!$C$99:$C$104,$D$99:$D$104))</f>
        <v/>
      </c>
      <c r="AT20" s="319"/>
      <c r="AU20" s="652" t="str">
        <f>IF(AT20="","",LOOKUP(AT20,Maths!$C$99:$C$104,$D$99:$D$104))</f>
        <v/>
      </c>
      <c r="AV20" s="319"/>
      <c r="AW20" s="652" t="str">
        <f>IF(AV20="","",LOOKUP(AV20,Maths!$C$99:$C$104,$D$99:$D$104))</f>
        <v/>
      </c>
      <c r="AX20" s="680" t="str">
        <f t="shared" si="16"/>
        <v/>
      </c>
      <c r="AY20" s="680" t="str">
        <f t="shared" si="17"/>
        <v/>
      </c>
      <c r="AZ20" s="652" t="str">
        <f>IF(AY20="","",LOOKUP(AY20/3*10,Maths!$A$99:$A$104,$B$99:$B$104))</f>
        <v/>
      </c>
      <c r="BA20" s="110"/>
      <c r="BB20" s="393"/>
      <c r="BC20" s="338">
        <f t="shared" si="18"/>
        <v>13</v>
      </c>
      <c r="BD20" s="354" t="str">
        <f t="shared" si="19"/>
        <v>S. Mounika</v>
      </c>
      <c r="BE20" s="319"/>
      <c r="BF20" s="652" t="str">
        <f>IF(BE20="","",LOOKUP(BE20,Maths!$E$99:$E$104,$F$99:$F$104))</f>
        <v/>
      </c>
      <c r="BG20" s="319"/>
      <c r="BH20" s="652" t="str">
        <f>IF(BG20="","",LOOKUP(BG20,Maths!$E$99:$E$104,$F$99:$F$104))</f>
        <v/>
      </c>
      <c r="BI20" s="319"/>
      <c r="BJ20" s="652" t="str">
        <f>IF(BI20="","",LOOKUP(BI20,Maths!$E$99:$E$104,$F$99:$F$104))</f>
        <v/>
      </c>
      <c r="BK20" s="319"/>
      <c r="BL20" s="652" t="str">
        <f>IF(BK20="","",LOOKUP(BK20,Maths!$E$99:$E$104,$F$99:$F$104))</f>
        <v/>
      </c>
      <c r="BM20" s="639" t="str">
        <f t="shared" si="20"/>
        <v/>
      </c>
      <c r="BN20" s="680" t="str">
        <f t="shared" si="21"/>
        <v/>
      </c>
      <c r="BO20" s="652" t="str">
        <f>IF(BN20="","",LOOKUP(BN20,Maths!$E$99:$E$104,$F$99:$F$104))</f>
        <v/>
      </c>
      <c r="BP20" s="324"/>
      <c r="BQ20" s="472"/>
      <c r="BR20" s="368">
        <f t="shared" si="22"/>
        <v>13</v>
      </c>
      <c r="BS20" s="368" t="str">
        <f t="shared" si="23"/>
        <v>S. Mounika</v>
      </c>
      <c r="BT20" s="319"/>
      <c r="BU20" s="319"/>
      <c r="BV20" s="319"/>
      <c r="BW20" s="319"/>
      <c r="BX20" s="319"/>
      <c r="BY20" s="319"/>
      <c r="BZ20" s="319"/>
      <c r="CA20" s="319"/>
      <c r="CB20" s="319"/>
      <c r="CC20" s="319"/>
      <c r="CD20" s="319"/>
      <c r="CE20" s="319"/>
      <c r="CF20" s="319"/>
      <c r="CG20" s="319"/>
      <c r="CH20" s="319"/>
      <c r="CI20" s="319"/>
      <c r="CJ20" s="653" t="str">
        <f t="shared" si="24"/>
        <v/>
      </c>
      <c r="CK20" s="639" t="str">
        <f t="shared" si="25"/>
        <v/>
      </c>
      <c r="CL20" s="652" t="str">
        <f>IF(CK20="","",LOOKUP(CK20,Maths!$E$99:$E$104,$F$99:$F$104))</f>
        <v/>
      </c>
      <c r="CM20" s="393"/>
      <c r="CN20" s="368">
        <f t="shared" si="26"/>
        <v>13</v>
      </c>
      <c r="CO20" s="367" t="str">
        <f t="shared" si="27"/>
        <v>S. Mounika</v>
      </c>
      <c r="CP20" s="319"/>
      <c r="CQ20" s="652" t="str">
        <f>IF(CP20="","",LOOKUP(CP20,Maths!$C$99:$C$104,$D$99:$D$104))</f>
        <v/>
      </c>
      <c r="CR20" s="319"/>
      <c r="CS20" s="652" t="str">
        <f>IF(CR20="","",LOOKUP(CR20,Maths!$C$99:$C$104,$D$99:$D$104))</f>
        <v/>
      </c>
      <c r="CT20" s="319"/>
      <c r="CU20" s="652" t="str">
        <f>IF(CT20="","",LOOKUP(CT20,Maths!$C$99:$C$104,$D$99:$D$104))</f>
        <v/>
      </c>
      <c r="CV20" s="362"/>
      <c r="CW20" s="652" t="str">
        <f>IF(CV20="","",LOOKUP(CV20,Maths!$C$99:$C$104,$D$99:$D$104))</f>
        <v/>
      </c>
      <c r="CX20" s="639" t="str">
        <f t="shared" si="28"/>
        <v/>
      </c>
      <c r="CY20" s="639" t="str">
        <f t="shared" si="29"/>
        <v/>
      </c>
      <c r="CZ20" s="325" t="str">
        <f>IF(CY20="","",LOOKUP(CY20/3*10,Maths!$A$99:$A$104,$B$99:$B$104))</f>
        <v/>
      </c>
      <c r="DA20" s="393"/>
      <c r="DB20" s="306">
        <f t="shared" si="30"/>
        <v>13</v>
      </c>
      <c r="DC20" s="646" t="str">
        <f t="shared" si="31"/>
        <v>S. Mounika</v>
      </c>
      <c r="DD20" s="639" t="str">
        <f t="shared" si="32"/>
        <v/>
      </c>
      <c r="DE20" s="652" t="str">
        <f>IF(DD20="","",LOOKUP(DD20/4*10,Maths!$A$99:$A$104,$B$99:$B$104))</f>
        <v/>
      </c>
      <c r="DF20" s="639" t="str">
        <f t="shared" si="33"/>
        <v/>
      </c>
      <c r="DG20" s="652" t="str">
        <f>IF(DF20="","",LOOKUP(DF20/6*10,Maths!$A$99:$A$104,$B$99:$B$104))</f>
        <v/>
      </c>
      <c r="DH20" s="639" t="str">
        <f t="shared" si="34"/>
        <v/>
      </c>
      <c r="DI20" s="652" t="str">
        <f>IF(DH20="","",LOOKUP(DH20,Maths!$A$99:$A$104,$B$99:$B$104))</f>
        <v/>
      </c>
      <c r="DJ20" s="552"/>
    </row>
    <row r="21" spans="1:114" ht="20.100000000000001" customHeight="1">
      <c r="A21" s="365">
        <f>'Student Profile'!A18</f>
        <v>14</v>
      </c>
      <c r="B21" s="365">
        <f>'Student Profile'!B18</f>
        <v>0</v>
      </c>
      <c r="C21" s="366" t="str">
        <f>IF('Student Profile'!C18="","", 'Student Profile'!C18)</f>
        <v>S. Mounika</v>
      </c>
      <c r="D21" s="319"/>
      <c r="E21" s="652" t="str">
        <f>IF(D21="","",LOOKUP(D21,Maths!$E$99:$E$104,$F$99:$F$104))</f>
        <v/>
      </c>
      <c r="F21" s="319"/>
      <c r="G21" s="652" t="str">
        <f>IF(F21="","",LOOKUP(F21,Maths!$E$99:$E$104,$F$99:$F$104))</f>
        <v/>
      </c>
      <c r="H21" s="319"/>
      <c r="I21" s="652" t="str">
        <f>IF(H21="","",LOOKUP(H21,Maths!$E$99:$E$104,$F$99:$F$104))</f>
        <v/>
      </c>
      <c r="J21" s="319"/>
      <c r="K21" s="652" t="str">
        <f>IF(J21="","",LOOKUP(J21,Maths!$E$99:$E$104,$F$99:$F$104))</f>
        <v/>
      </c>
      <c r="L21" s="680" t="str">
        <f t="shared" si="8"/>
        <v/>
      </c>
      <c r="M21" s="680" t="str">
        <f t="shared" si="9"/>
        <v/>
      </c>
      <c r="N21" s="652" t="str">
        <f>IF(M21="","",LOOKUP(M21,Maths!$E$99:$E$104,$F$99:$F$104))</f>
        <v/>
      </c>
      <c r="O21" s="110"/>
      <c r="P21" s="393"/>
      <c r="Q21" s="366">
        <f t="shared" si="10"/>
        <v>14</v>
      </c>
      <c r="R21" s="366" t="str">
        <f t="shared" si="11"/>
        <v>S. Mounika</v>
      </c>
      <c r="S21" s="319"/>
      <c r="T21" s="319"/>
      <c r="U21" s="319"/>
      <c r="V21" s="319"/>
      <c r="W21" s="319"/>
      <c r="X21" s="319"/>
      <c r="Y21" s="319"/>
      <c r="Z21" s="319"/>
      <c r="AA21" s="319"/>
      <c r="AB21" s="319"/>
      <c r="AC21" s="319"/>
      <c r="AD21" s="319"/>
      <c r="AE21" s="319"/>
      <c r="AF21" s="319"/>
      <c r="AG21" s="319"/>
      <c r="AH21" s="319"/>
      <c r="AI21" s="679" t="str">
        <f t="shared" si="12"/>
        <v/>
      </c>
      <c r="AJ21" s="680" t="str">
        <f t="shared" si="13"/>
        <v/>
      </c>
      <c r="AK21" s="652" t="str">
        <f>IF(AJ21="","",LOOKUP(AJ21,Maths!$E$99:$E$104,$F$99:$F$104))</f>
        <v/>
      </c>
      <c r="AL21" s="110"/>
      <c r="AM21" s="393"/>
      <c r="AN21" s="366">
        <f t="shared" si="14"/>
        <v>14</v>
      </c>
      <c r="AO21" s="366" t="str">
        <f t="shared" si="15"/>
        <v>S. Mounika</v>
      </c>
      <c r="AP21" s="319"/>
      <c r="AQ21" s="652" t="str">
        <f>IF(AP21="","",LOOKUP(AP21,Maths!$C$99:$C$104,$D$99:$D$104))</f>
        <v/>
      </c>
      <c r="AR21" s="319"/>
      <c r="AS21" s="652" t="str">
        <f>IF(AR21="","",LOOKUP(AR21,Maths!$C$99:$C$104,$D$99:$D$104))</f>
        <v/>
      </c>
      <c r="AT21" s="319"/>
      <c r="AU21" s="652" t="str">
        <f>IF(AT21="","",LOOKUP(AT21,Maths!$C$99:$C$104,$D$99:$D$104))</f>
        <v/>
      </c>
      <c r="AV21" s="319"/>
      <c r="AW21" s="652" t="str">
        <f>IF(AV21="","",LOOKUP(AV21,Maths!$C$99:$C$104,$D$99:$D$104))</f>
        <v/>
      </c>
      <c r="AX21" s="680" t="str">
        <f t="shared" si="16"/>
        <v/>
      </c>
      <c r="AY21" s="680" t="str">
        <f t="shared" si="17"/>
        <v/>
      </c>
      <c r="AZ21" s="652" t="str">
        <f>IF(AY21="","",LOOKUP(AY21/3*10,Maths!$A$99:$A$104,$B$99:$B$104))</f>
        <v/>
      </c>
      <c r="BA21" s="110"/>
      <c r="BB21" s="393"/>
      <c r="BC21" s="338">
        <f t="shared" si="18"/>
        <v>14</v>
      </c>
      <c r="BD21" s="354" t="str">
        <f t="shared" si="19"/>
        <v>S. Mounika</v>
      </c>
      <c r="BE21" s="319"/>
      <c r="BF21" s="652" t="str">
        <f>IF(BE21="","",LOOKUP(BE21,Maths!$E$99:$E$104,$F$99:$F$104))</f>
        <v/>
      </c>
      <c r="BG21" s="319"/>
      <c r="BH21" s="652" t="str">
        <f>IF(BG21="","",LOOKUP(BG21,Maths!$E$99:$E$104,$F$99:$F$104))</f>
        <v/>
      </c>
      <c r="BI21" s="319"/>
      <c r="BJ21" s="652" t="str">
        <f>IF(BI21="","",LOOKUP(BI21,Maths!$E$99:$E$104,$F$99:$F$104))</f>
        <v/>
      </c>
      <c r="BK21" s="319"/>
      <c r="BL21" s="652" t="str">
        <f>IF(BK21="","",LOOKUP(BK21,Maths!$E$99:$E$104,$F$99:$F$104))</f>
        <v/>
      </c>
      <c r="BM21" s="639" t="str">
        <f t="shared" si="20"/>
        <v/>
      </c>
      <c r="BN21" s="680" t="str">
        <f t="shared" si="21"/>
        <v/>
      </c>
      <c r="BO21" s="652" t="str">
        <f>IF(BN21="","",LOOKUP(BN21,Maths!$E$99:$E$104,$F$99:$F$104))</f>
        <v/>
      </c>
      <c r="BP21" s="324"/>
      <c r="BQ21" s="472"/>
      <c r="BR21" s="368">
        <f t="shared" si="22"/>
        <v>14</v>
      </c>
      <c r="BS21" s="368" t="str">
        <f t="shared" si="23"/>
        <v>S. Mounika</v>
      </c>
      <c r="BT21" s="319"/>
      <c r="BU21" s="319"/>
      <c r="BV21" s="319"/>
      <c r="BW21" s="319"/>
      <c r="BX21" s="319"/>
      <c r="BY21" s="319"/>
      <c r="BZ21" s="319"/>
      <c r="CA21" s="319"/>
      <c r="CB21" s="319"/>
      <c r="CC21" s="319"/>
      <c r="CD21" s="319"/>
      <c r="CE21" s="319"/>
      <c r="CF21" s="319"/>
      <c r="CG21" s="319"/>
      <c r="CH21" s="319"/>
      <c r="CI21" s="319"/>
      <c r="CJ21" s="653" t="str">
        <f t="shared" si="24"/>
        <v/>
      </c>
      <c r="CK21" s="639" t="str">
        <f t="shared" si="25"/>
        <v/>
      </c>
      <c r="CL21" s="652" t="str">
        <f>IF(CK21="","",LOOKUP(CK21,Maths!$E$99:$E$104,$F$99:$F$104))</f>
        <v/>
      </c>
      <c r="CM21" s="393"/>
      <c r="CN21" s="368">
        <f t="shared" si="26"/>
        <v>14</v>
      </c>
      <c r="CO21" s="367" t="str">
        <f t="shared" si="27"/>
        <v>S. Mounika</v>
      </c>
      <c r="CP21" s="319"/>
      <c r="CQ21" s="652" t="str">
        <f>IF(CP21="","",LOOKUP(CP21,Maths!$C$99:$C$104,$D$99:$D$104))</f>
        <v/>
      </c>
      <c r="CR21" s="319"/>
      <c r="CS21" s="652" t="str">
        <f>IF(CR21="","",LOOKUP(CR21,Maths!$C$99:$C$104,$D$99:$D$104))</f>
        <v/>
      </c>
      <c r="CT21" s="319"/>
      <c r="CU21" s="652" t="str">
        <f>IF(CT21="","",LOOKUP(CT21,Maths!$C$99:$C$104,$D$99:$D$104))</f>
        <v/>
      </c>
      <c r="CV21" s="362"/>
      <c r="CW21" s="652" t="str">
        <f>IF(CV21="","",LOOKUP(CV21,Maths!$C$99:$C$104,$D$99:$D$104))</f>
        <v/>
      </c>
      <c r="CX21" s="639" t="str">
        <f t="shared" si="28"/>
        <v/>
      </c>
      <c r="CY21" s="639" t="str">
        <f t="shared" si="29"/>
        <v/>
      </c>
      <c r="CZ21" s="325" t="str">
        <f>IF(CY21="","",LOOKUP(CY21/3*10,Maths!$A$99:$A$104,$B$99:$B$104))</f>
        <v/>
      </c>
      <c r="DA21" s="393"/>
      <c r="DB21" s="306">
        <f t="shared" si="30"/>
        <v>14</v>
      </c>
      <c r="DC21" s="646" t="str">
        <f t="shared" si="31"/>
        <v>S. Mounika</v>
      </c>
      <c r="DD21" s="639" t="str">
        <f t="shared" si="32"/>
        <v/>
      </c>
      <c r="DE21" s="652" t="str">
        <f>IF(DD21="","",LOOKUP(DD21/4*10,Maths!$A$99:$A$104,$B$99:$B$104))</f>
        <v/>
      </c>
      <c r="DF21" s="639" t="str">
        <f t="shared" si="33"/>
        <v/>
      </c>
      <c r="DG21" s="652" t="str">
        <f>IF(DF21="","",LOOKUP(DF21/6*10,Maths!$A$99:$A$104,$B$99:$B$104))</f>
        <v/>
      </c>
      <c r="DH21" s="639" t="str">
        <f t="shared" si="34"/>
        <v/>
      </c>
      <c r="DI21" s="652" t="str">
        <f>IF(DH21="","",LOOKUP(DH21,Maths!$A$99:$A$104,$B$99:$B$104))</f>
        <v/>
      </c>
      <c r="DJ21" s="552"/>
    </row>
    <row r="22" spans="1:114" ht="20.100000000000001" customHeight="1">
      <c r="A22" s="365">
        <f>'Student Profile'!A19</f>
        <v>15</v>
      </c>
      <c r="B22" s="365">
        <f>'Student Profile'!B19</f>
        <v>0</v>
      </c>
      <c r="C22" s="366" t="str">
        <f>IF('Student Profile'!C19="","", 'Student Profile'!C19)</f>
        <v>S. Mounika</v>
      </c>
      <c r="D22" s="319"/>
      <c r="E22" s="652" t="str">
        <f>IF(D22="","",LOOKUP(D22,Maths!$E$99:$E$104,$F$99:$F$104))</f>
        <v/>
      </c>
      <c r="F22" s="319"/>
      <c r="G22" s="652" t="str">
        <f>IF(F22="","",LOOKUP(F22,Maths!$E$99:$E$104,$F$99:$F$104))</f>
        <v/>
      </c>
      <c r="H22" s="319"/>
      <c r="I22" s="652" t="str">
        <f>IF(H22="","",LOOKUP(H22,Maths!$E$99:$E$104,$F$99:$F$104))</f>
        <v/>
      </c>
      <c r="J22" s="319"/>
      <c r="K22" s="652" t="str">
        <f>IF(J22="","",LOOKUP(J22,Maths!$E$99:$E$104,$F$99:$F$104))</f>
        <v/>
      </c>
      <c r="L22" s="680" t="str">
        <f t="shared" si="8"/>
        <v/>
      </c>
      <c r="M22" s="680" t="str">
        <f t="shared" si="9"/>
        <v/>
      </c>
      <c r="N22" s="652" t="str">
        <f>IF(M22="","",LOOKUP(M22,Maths!$E$99:$E$104,$F$99:$F$104))</f>
        <v/>
      </c>
      <c r="O22" s="110"/>
      <c r="P22" s="393"/>
      <c r="Q22" s="366">
        <f t="shared" si="10"/>
        <v>15</v>
      </c>
      <c r="R22" s="366" t="str">
        <f t="shared" si="11"/>
        <v>S. Mounika</v>
      </c>
      <c r="S22" s="319"/>
      <c r="T22" s="319"/>
      <c r="U22" s="319"/>
      <c r="V22" s="319"/>
      <c r="W22" s="319"/>
      <c r="X22" s="319"/>
      <c r="Y22" s="319"/>
      <c r="Z22" s="319"/>
      <c r="AA22" s="319"/>
      <c r="AB22" s="319"/>
      <c r="AC22" s="319"/>
      <c r="AD22" s="319"/>
      <c r="AE22" s="319"/>
      <c r="AF22" s="319"/>
      <c r="AG22" s="319"/>
      <c r="AH22" s="319"/>
      <c r="AI22" s="679" t="str">
        <f t="shared" si="12"/>
        <v/>
      </c>
      <c r="AJ22" s="680" t="str">
        <f t="shared" si="13"/>
        <v/>
      </c>
      <c r="AK22" s="652" t="str">
        <f>IF(AJ22="","",LOOKUP(AJ22,Maths!$E$99:$E$104,$F$99:$F$104))</f>
        <v/>
      </c>
      <c r="AL22" s="110"/>
      <c r="AM22" s="393"/>
      <c r="AN22" s="366">
        <f t="shared" si="14"/>
        <v>15</v>
      </c>
      <c r="AO22" s="366" t="str">
        <f t="shared" si="15"/>
        <v>S. Mounika</v>
      </c>
      <c r="AP22" s="319"/>
      <c r="AQ22" s="652" t="str">
        <f>IF(AP22="","",LOOKUP(AP22,Maths!$C$99:$C$104,$D$99:$D$104))</f>
        <v/>
      </c>
      <c r="AR22" s="319"/>
      <c r="AS22" s="652" t="str">
        <f>IF(AR22="","",LOOKUP(AR22,Maths!$C$99:$C$104,$D$99:$D$104))</f>
        <v/>
      </c>
      <c r="AT22" s="319"/>
      <c r="AU22" s="652" t="str">
        <f>IF(AT22="","",LOOKUP(AT22,Maths!$C$99:$C$104,$D$99:$D$104))</f>
        <v/>
      </c>
      <c r="AV22" s="319"/>
      <c r="AW22" s="652" t="str">
        <f>IF(AV22="","",LOOKUP(AV22,Maths!$C$99:$C$104,$D$99:$D$104))</f>
        <v/>
      </c>
      <c r="AX22" s="680" t="str">
        <f t="shared" si="16"/>
        <v/>
      </c>
      <c r="AY22" s="680" t="str">
        <f t="shared" si="17"/>
        <v/>
      </c>
      <c r="AZ22" s="652" t="str">
        <f>IF(AY22="","",LOOKUP(AY22/3*10,Maths!$A$99:$A$104,$B$99:$B$104))</f>
        <v/>
      </c>
      <c r="BA22" s="110"/>
      <c r="BB22" s="393"/>
      <c r="BC22" s="338">
        <f t="shared" si="18"/>
        <v>15</v>
      </c>
      <c r="BD22" s="354" t="str">
        <f t="shared" si="19"/>
        <v>S. Mounika</v>
      </c>
      <c r="BE22" s="319"/>
      <c r="BF22" s="652" t="str">
        <f>IF(BE22="","",LOOKUP(BE22,Maths!$E$99:$E$104,$F$99:$F$104))</f>
        <v/>
      </c>
      <c r="BG22" s="319"/>
      <c r="BH22" s="652" t="str">
        <f>IF(BG22="","",LOOKUP(BG22,Maths!$E$99:$E$104,$F$99:$F$104))</f>
        <v/>
      </c>
      <c r="BI22" s="319"/>
      <c r="BJ22" s="652" t="str">
        <f>IF(BI22="","",LOOKUP(BI22,Maths!$E$99:$E$104,$F$99:$F$104))</f>
        <v/>
      </c>
      <c r="BK22" s="319"/>
      <c r="BL22" s="652" t="str">
        <f>IF(BK22="","",LOOKUP(BK22,Maths!$E$99:$E$104,$F$99:$F$104))</f>
        <v/>
      </c>
      <c r="BM22" s="639" t="str">
        <f t="shared" si="20"/>
        <v/>
      </c>
      <c r="BN22" s="680" t="str">
        <f t="shared" si="21"/>
        <v/>
      </c>
      <c r="BO22" s="652" t="str">
        <f>IF(BN22="","",LOOKUP(BN22,Maths!$E$99:$E$104,$F$99:$F$104))</f>
        <v/>
      </c>
      <c r="BP22" s="324"/>
      <c r="BQ22" s="472"/>
      <c r="BR22" s="368">
        <f t="shared" si="22"/>
        <v>15</v>
      </c>
      <c r="BS22" s="368" t="str">
        <f t="shared" si="23"/>
        <v>S. Mounika</v>
      </c>
      <c r="BT22" s="319"/>
      <c r="BU22" s="319"/>
      <c r="BV22" s="319"/>
      <c r="BW22" s="319"/>
      <c r="BX22" s="319"/>
      <c r="BY22" s="319"/>
      <c r="BZ22" s="319"/>
      <c r="CA22" s="319"/>
      <c r="CB22" s="319"/>
      <c r="CC22" s="319"/>
      <c r="CD22" s="319"/>
      <c r="CE22" s="319"/>
      <c r="CF22" s="319"/>
      <c r="CG22" s="319"/>
      <c r="CH22" s="319"/>
      <c r="CI22" s="319"/>
      <c r="CJ22" s="653" t="str">
        <f t="shared" si="24"/>
        <v/>
      </c>
      <c r="CK22" s="639" t="str">
        <f t="shared" si="25"/>
        <v/>
      </c>
      <c r="CL22" s="652" t="str">
        <f>IF(CK22="","",LOOKUP(CK22,Maths!$E$99:$E$104,$F$99:$F$104))</f>
        <v/>
      </c>
      <c r="CM22" s="393"/>
      <c r="CN22" s="368">
        <f t="shared" si="26"/>
        <v>15</v>
      </c>
      <c r="CO22" s="367" t="str">
        <f t="shared" si="27"/>
        <v>S. Mounika</v>
      </c>
      <c r="CP22" s="319"/>
      <c r="CQ22" s="652" t="str">
        <f>IF(CP22="","",LOOKUP(CP22,Maths!$C$99:$C$104,$D$99:$D$104))</f>
        <v/>
      </c>
      <c r="CR22" s="319"/>
      <c r="CS22" s="652" t="str">
        <f>IF(CR22="","",LOOKUP(CR22,Maths!$C$99:$C$104,$D$99:$D$104))</f>
        <v/>
      </c>
      <c r="CT22" s="319"/>
      <c r="CU22" s="652" t="str">
        <f>IF(CT22="","",LOOKUP(CT22,Maths!$C$99:$C$104,$D$99:$D$104))</f>
        <v/>
      </c>
      <c r="CV22" s="362"/>
      <c r="CW22" s="652" t="str">
        <f>IF(CV22="","",LOOKUP(CV22,Maths!$C$99:$C$104,$D$99:$D$104))</f>
        <v/>
      </c>
      <c r="CX22" s="639" t="str">
        <f t="shared" si="28"/>
        <v/>
      </c>
      <c r="CY22" s="639" t="str">
        <f t="shared" si="29"/>
        <v/>
      </c>
      <c r="CZ22" s="325" t="str">
        <f>IF(CY22="","",LOOKUP(CY22/3*10,Maths!$A$99:$A$104,$B$99:$B$104))</f>
        <v/>
      </c>
      <c r="DA22" s="393"/>
      <c r="DB22" s="306">
        <f t="shared" si="30"/>
        <v>15</v>
      </c>
      <c r="DC22" s="646" t="str">
        <f t="shared" si="31"/>
        <v>S. Mounika</v>
      </c>
      <c r="DD22" s="639" t="str">
        <f t="shared" si="32"/>
        <v/>
      </c>
      <c r="DE22" s="652" t="str">
        <f>IF(DD22="","",LOOKUP(DD22/4*10,Maths!$A$99:$A$104,$B$99:$B$104))</f>
        <v/>
      </c>
      <c r="DF22" s="639" t="str">
        <f t="shared" si="33"/>
        <v/>
      </c>
      <c r="DG22" s="652" t="str">
        <f>IF(DF22="","",LOOKUP(DF22/6*10,Maths!$A$99:$A$104,$B$99:$B$104))</f>
        <v/>
      </c>
      <c r="DH22" s="639" t="str">
        <f t="shared" si="34"/>
        <v/>
      </c>
      <c r="DI22" s="652" t="str">
        <f>IF(DH22="","",LOOKUP(DH22,Maths!$A$99:$A$104,$B$99:$B$104))</f>
        <v/>
      </c>
      <c r="DJ22" s="552"/>
    </row>
    <row r="23" spans="1:114" ht="20.100000000000001" customHeight="1">
      <c r="A23" s="365">
        <f>'Student Profile'!A20</f>
        <v>16</v>
      </c>
      <c r="B23" s="365">
        <f>'Student Profile'!B20</f>
        <v>0</v>
      </c>
      <c r="C23" s="366" t="str">
        <f>IF('Student Profile'!C20="","", 'Student Profile'!C20)</f>
        <v>Seema</v>
      </c>
      <c r="D23" s="319"/>
      <c r="E23" s="652" t="str">
        <f>IF(D23="","",LOOKUP(D23,Maths!$E$99:$E$104,$F$99:$F$104))</f>
        <v/>
      </c>
      <c r="F23" s="319"/>
      <c r="G23" s="652" t="str">
        <f>IF(F23="","",LOOKUP(F23,Maths!$E$99:$E$104,$F$99:$F$104))</f>
        <v/>
      </c>
      <c r="H23" s="319"/>
      <c r="I23" s="652" t="str">
        <f>IF(H23="","",LOOKUP(H23,Maths!$E$99:$E$104,$F$99:$F$104))</f>
        <v/>
      </c>
      <c r="J23" s="319"/>
      <c r="K23" s="652" t="str">
        <f>IF(J23="","",LOOKUP(J23,Maths!$E$99:$E$104,$F$99:$F$104))</f>
        <v/>
      </c>
      <c r="L23" s="680" t="str">
        <f t="shared" si="8"/>
        <v/>
      </c>
      <c r="M23" s="680" t="str">
        <f t="shared" si="9"/>
        <v/>
      </c>
      <c r="N23" s="652" t="str">
        <f>IF(M23="","",LOOKUP(M23,Maths!$E$99:$E$104,$F$99:$F$104))</f>
        <v/>
      </c>
      <c r="O23" s="110"/>
      <c r="P23" s="393"/>
      <c r="Q23" s="366">
        <f t="shared" si="10"/>
        <v>16</v>
      </c>
      <c r="R23" s="366" t="str">
        <f t="shared" si="11"/>
        <v>Seema</v>
      </c>
      <c r="S23" s="319"/>
      <c r="T23" s="319"/>
      <c r="U23" s="319"/>
      <c r="V23" s="319"/>
      <c r="W23" s="319"/>
      <c r="X23" s="319"/>
      <c r="Y23" s="319"/>
      <c r="Z23" s="319"/>
      <c r="AA23" s="319"/>
      <c r="AB23" s="319"/>
      <c r="AC23" s="319"/>
      <c r="AD23" s="319"/>
      <c r="AE23" s="319"/>
      <c r="AF23" s="319"/>
      <c r="AG23" s="319"/>
      <c r="AH23" s="319"/>
      <c r="AI23" s="679" t="str">
        <f t="shared" si="12"/>
        <v/>
      </c>
      <c r="AJ23" s="680" t="str">
        <f t="shared" si="13"/>
        <v/>
      </c>
      <c r="AK23" s="652" t="str">
        <f>IF(AJ23="","",LOOKUP(AJ23,Maths!$E$99:$E$104,$F$99:$F$104))</f>
        <v/>
      </c>
      <c r="AL23" s="110"/>
      <c r="AM23" s="393"/>
      <c r="AN23" s="366">
        <f t="shared" si="14"/>
        <v>16</v>
      </c>
      <c r="AO23" s="366" t="str">
        <f t="shared" si="15"/>
        <v>Seema</v>
      </c>
      <c r="AP23" s="319"/>
      <c r="AQ23" s="652" t="str">
        <f>IF(AP23="","",LOOKUP(AP23,Maths!$C$99:$C$104,$D$99:$D$104))</f>
        <v/>
      </c>
      <c r="AR23" s="319"/>
      <c r="AS23" s="652" t="str">
        <f>IF(AR23="","",LOOKUP(AR23,Maths!$C$99:$C$104,$D$99:$D$104))</f>
        <v/>
      </c>
      <c r="AT23" s="319"/>
      <c r="AU23" s="652" t="str">
        <f>IF(AT23="","",LOOKUP(AT23,Maths!$C$99:$C$104,$D$99:$D$104))</f>
        <v/>
      </c>
      <c r="AV23" s="319"/>
      <c r="AW23" s="652" t="str">
        <f>IF(AV23="","",LOOKUP(AV23,Maths!$C$99:$C$104,$D$99:$D$104))</f>
        <v/>
      </c>
      <c r="AX23" s="680" t="str">
        <f t="shared" si="16"/>
        <v/>
      </c>
      <c r="AY23" s="680" t="str">
        <f t="shared" si="17"/>
        <v/>
      </c>
      <c r="AZ23" s="652" t="str">
        <f>IF(AY23="","",LOOKUP(AY23/3*10,Maths!$A$99:$A$104,$B$99:$B$104))</f>
        <v/>
      </c>
      <c r="BA23" s="110"/>
      <c r="BB23" s="393">
        <v>1</v>
      </c>
      <c r="BC23" s="338">
        <f t="shared" si="18"/>
        <v>16</v>
      </c>
      <c r="BD23" s="354" t="str">
        <f t="shared" si="19"/>
        <v>Seema</v>
      </c>
      <c r="BE23" s="319"/>
      <c r="BF23" s="652" t="str">
        <f>IF(BE23="","",LOOKUP(BE23,Maths!$E$99:$E$104,$F$99:$F$104))</f>
        <v/>
      </c>
      <c r="BG23" s="319"/>
      <c r="BH23" s="652" t="str">
        <f>IF(BG23="","",LOOKUP(BG23,Maths!$E$99:$E$104,$F$99:$F$104))</f>
        <v/>
      </c>
      <c r="BI23" s="319"/>
      <c r="BJ23" s="652" t="str">
        <f>IF(BI23="","",LOOKUP(BI23,Maths!$E$99:$E$104,$F$99:$F$104))</f>
        <v/>
      </c>
      <c r="BK23" s="319"/>
      <c r="BL23" s="652" t="str">
        <f>IF(BK23="","",LOOKUP(BK23,Maths!$E$99:$E$104,$F$99:$F$104))</f>
        <v/>
      </c>
      <c r="BM23" s="639" t="str">
        <f t="shared" si="20"/>
        <v/>
      </c>
      <c r="BN23" s="680" t="str">
        <f t="shared" si="21"/>
        <v/>
      </c>
      <c r="BO23" s="652" t="str">
        <f>IF(BN23="","",LOOKUP(BN23,Maths!$E$99:$E$104,$F$99:$F$104))</f>
        <v/>
      </c>
      <c r="BP23" s="324"/>
      <c r="BQ23" s="472"/>
      <c r="BR23" s="368">
        <f t="shared" si="22"/>
        <v>16</v>
      </c>
      <c r="BS23" s="368" t="str">
        <f t="shared" si="23"/>
        <v>Seema</v>
      </c>
      <c r="BT23" s="319"/>
      <c r="BU23" s="319"/>
      <c r="BV23" s="319"/>
      <c r="BW23" s="319"/>
      <c r="BX23" s="319"/>
      <c r="BY23" s="319"/>
      <c r="BZ23" s="319"/>
      <c r="CA23" s="319"/>
      <c r="CB23" s="319"/>
      <c r="CC23" s="319"/>
      <c r="CD23" s="319"/>
      <c r="CE23" s="319"/>
      <c r="CF23" s="319"/>
      <c r="CG23" s="319"/>
      <c r="CH23" s="319"/>
      <c r="CI23" s="319"/>
      <c r="CJ23" s="653" t="str">
        <f t="shared" si="24"/>
        <v/>
      </c>
      <c r="CK23" s="639" t="str">
        <f t="shared" si="25"/>
        <v/>
      </c>
      <c r="CL23" s="652" t="str">
        <f>IF(CK23="","",LOOKUP(CK23,Maths!$E$99:$E$104,$F$99:$F$104))</f>
        <v/>
      </c>
      <c r="CM23" s="393"/>
      <c r="CN23" s="368">
        <f t="shared" si="26"/>
        <v>16</v>
      </c>
      <c r="CO23" s="367" t="str">
        <f t="shared" si="27"/>
        <v>Seema</v>
      </c>
      <c r="CP23" s="319"/>
      <c r="CQ23" s="652" t="str">
        <f>IF(CP23="","",LOOKUP(CP23,Maths!$C$99:$C$104,$D$99:$D$104))</f>
        <v/>
      </c>
      <c r="CR23" s="319"/>
      <c r="CS23" s="652" t="str">
        <f>IF(CR23="","",LOOKUP(CR23,Maths!$C$99:$C$104,$D$99:$D$104))</f>
        <v/>
      </c>
      <c r="CT23" s="319"/>
      <c r="CU23" s="652" t="str">
        <f>IF(CT23="","",LOOKUP(CT23,Maths!$C$99:$C$104,$D$99:$D$104))</f>
        <v/>
      </c>
      <c r="CV23" s="362"/>
      <c r="CW23" s="652" t="str">
        <f>IF(CV23="","",LOOKUP(CV23,Maths!$C$99:$C$104,$D$99:$D$104))</f>
        <v/>
      </c>
      <c r="CX23" s="639" t="str">
        <f t="shared" si="28"/>
        <v/>
      </c>
      <c r="CY23" s="639" t="str">
        <f t="shared" si="29"/>
        <v/>
      </c>
      <c r="CZ23" s="325" t="str">
        <f>IF(CY23="","",LOOKUP(CY23/3*10,Maths!$A$99:$A$104,$B$99:$B$104))</f>
        <v/>
      </c>
      <c r="DA23" s="393"/>
      <c r="DB23" s="306">
        <f t="shared" si="30"/>
        <v>16</v>
      </c>
      <c r="DC23" s="646" t="str">
        <f t="shared" si="31"/>
        <v>Seema</v>
      </c>
      <c r="DD23" s="639" t="str">
        <f t="shared" si="32"/>
        <v/>
      </c>
      <c r="DE23" s="652" t="str">
        <f>IF(DD23="","",LOOKUP(DD23/4*10,Maths!$A$99:$A$104,$B$99:$B$104))</f>
        <v/>
      </c>
      <c r="DF23" s="639" t="str">
        <f t="shared" si="33"/>
        <v/>
      </c>
      <c r="DG23" s="652" t="str">
        <f>IF(DF23="","",LOOKUP(DF23/6*10,Maths!$A$99:$A$104,$B$99:$B$104))</f>
        <v/>
      </c>
      <c r="DH23" s="639" t="str">
        <f t="shared" si="34"/>
        <v/>
      </c>
      <c r="DI23" s="652" t="str">
        <f>IF(DH23="","",LOOKUP(DH23,Maths!$A$99:$A$104,$B$99:$B$104))</f>
        <v/>
      </c>
      <c r="DJ23" s="552"/>
    </row>
    <row r="24" spans="1:114" ht="20.100000000000001" customHeight="1">
      <c r="A24" s="365">
        <f>'Student Profile'!A21</f>
        <v>17</v>
      </c>
      <c r="B24" s="365">
        <f>'Student Profile'!B21</f>
        <v>0</v>
      </c>
      <c r="C24" s="366" t="str">
        <f>IF('Student Profile'!C21="","", 'Student Profile'!C21)</f>
        <v>S. Mounika</v>
      </c>
      <c r="D24" s="319"/>
      <c r="E24" s="652" t="str">
        <f>IF(D24="","",LOOKUP(D24,Maths!$E$99:$E$104,$F$99:$F$104))</f>
        <v/>
      </c>
      <c r="F24" s="319"/>
      <c r="G24" s="652" t="str">
        <f>IF(F24="","",LOOKUP(F24,Maths!$E$99:$E$104,$F$99:$F$104))</f>
        <v/>
      </c>
      <c r="H24" s="319"/>
      <c r="I24" s="652" t="str">
        <f>IF(H24="","",LOOKUP(H24,Maths!$E$99:$E$104,$F$99:$F$104))</f>
        <v/>
      </c>
      <c r="J24" s="319"/>
      <c r="K24" s="652" t="str">
        <f>IF(J24="","",LOOKUP(J24,Maths!$E$99:$E$104,$F$99:$F$104))</f>
        <v/>
      </c>
      <c r="L24" s="680" t="str">
        <f t="shared" si="8"/>
        <v/>
      </c>
      <c r="M24" s="680" t="str">
        <f t="shared" si="9"/>
        <v/>
      </c>
      <c r="N24" s="652" t="str">
        <f>IF(M24="","",LOOKUP(M24,Maths!$E$99:$E$104,$F$99:$F$104))</f>
        <v/>
      </c>
      <c r="O24" s="110"/>
      <c r="P24" s="393"/>
      <c r="Q24" s="366">
        <f t="shared" si="10"/>
        <v>17</v>
      </c>
      <c r="R24" s="366" t="str">
        <f t="shared" si="11"/>
        <v>S. Mounika</v>
      </c>
      <c r="S24" s="319"/>
      <c r="T24" s="319"/>
      <c r="U24" s="319"/>
      <c r="V24" s="319"/>
      <c r="W24" s="319"/>
      <c r="X24" s="319"/>
      <c r="Y24" s="319"/>
      <c r="Z24" s="319"/>
      <c r="AA24" s="319"/>
      <c r="AB24" s="319"/>
      <c r="AC24" s="319"/>
      <c r="AD24" s="319"/>
      <c r="AE24" s="319"/>
      <c r="AF24" s="319"/>
      <c r="AG24" s="319"/>
      <c r="AH24" s="319"/>
      <c r="AI24" s="679" t="str">
        <f t="shared" si="12"/>
        <v/>
      </c>
      <c r="AJ24" s="680" t="str">
        <f t="shared" si="13"/>
        <v/>
      </c>
      <c r="AK24" s="652" t="str">
        <f>IF(AJ24="","",LOOKUP(AJ24,Maths!$E$99:$E$104,$F$99:$F$104))</f>
        <v/>
      </c>
      <c r="AL24" s="110"/>
      <c r="AM24" s="393"/>
      <c r="AN24" s="366">
        <f t="shared" si="14"/>
        <v>17</v>
      </c>
      <c r="AO24" s="366" t="str">
        <f t="shared" si="15"/>
        <v>S. Mounika</v>
      </c>
      <c r="AP24" s="319"/>
      <c r="AQ24" s="652" t="str">
        <f>IF(AP24="","",LOOKUP(AP24,Maths!$C$99:$C$104,$D$99:$D$104))</f>
        <v/>
      </c>
      <c r="AR24" s="319"/>
      <c r="AS24" s="652" t="str">
        <f>IF(AR24="","",LOOKUP(AR24,Maths!$C$99:$C$104,$D$99:$D$104))</f>
        <v/>
      </c>
      <c r="AT24" s="319"/>
      <c r="AU24" s="652" t="str">
        <f>IF(AT24="","",LOOKUP(AT24,Maths!$C$99:$C$104,$D$99:$D$104))</f>
        <v/>
      </c>
      <c r="AV24" s="319"/>
      <c r="AW24" s="652" t="str">
        <f>IF(AV24="","",LOOKUP(AV24,Maths!$C$99:$C$104,$D$99:$D$104))</f>
        <v/>
      </c>
      <c r="AX24" s="680" t="str">
        <f t="shared" si="16"/>
        <v/>
      </c>
      <c r="AY24" s="680" t="str">
        <f t="shared" si="17"/>
        <v/>
      </c>
      <c r="AZ24" s="652" t="str">
        <f>IF(AY24="","",LOOKUP(AY24/3*10,Maths!$A$99:$A$104,$B$99:$B$104))</f>
        <v/>
      </c>
      <c r="BA24" s="110"/>
      <c r="BB24" s="393"/>
      <c r="BC24" s="338">
        <f t="shared" si="18"/>
        <v>17</v>
      </c>
      <c r="BD24" s="354" t="str">
        <f t="shared" si="19"/>
        <v>S. Mounika</v>
      </c>
      <c r="BE24" s="319"/>
      <c r="BF24" s="652" t="str">
        <f>IF(BE24="","",LOOKUP(BE24,Maths!$E$99:$E$104,$F$99:$F$104))</f>
        <v/>
      </c>
      <c r="BG24" s="319"/>
      <c r="BH24" s="652" t="str">
        <f>IF(BG24="","",LOOKUP(BG24,Maths!$E$99:$E$104,$F$99:$F$104))</f>
        <v/>
      </c>
      <c r="BI24" s="319"/>
      <c r="BJ24" s="652" t="str">
        <f>IF(BI24="","",LOOKUP(BI24,Maths!$E$99:$E$104,$F$99:$F$104))</f>
        <v/>
      </c>
      <c r="BK24" s="319"/>
      <c r="BL24" s="652" t="str">
        <f>IF(BK24="","",LOOKUP(BK24,Maths!$E$99:$E$104,$F$99:$F$104))</f>
        <v/>
      </c>
      <c r="BM24" s="639" t="str">
        <f t="shared" si="20"/>
        <v/>
      </c>
      <c r="BN24" s="680" t="str">
        <f t="shared" si="21"/>
        <v/>
      </c>
      <c r="BO24" s="652" t="str">
        <f>IF(BN24="","",LOOKUP(BN24,Maths!$E$99:$E$104,$F$99:$F$104))</f>
        <v/>
      </c>
      <c r="BP24" s="324"/>
      <c r="BQ24" s="472"/>
      <c r="BR24" s="368">
        <f t="shared" si="22"/>
        <v>17</v>
      </c>
      <c r="BS24" s="368" t="str">
        <f t="shared" si="23"/>
        <v>S. Mounika</v>
      </c>
      <c r="BT24" s="319"/>
      <c r="BU24" s="319"/>
      <c r="BV24" s="319"/>
      <c r="BW24" s="319"/>
      <c r="BX24" s="319"/>
      <c r="BY24" s="319"/>
      <c r="BZ24" s="319"/>
      <c r="CA24" s="319"/>
      <c r="CB24" s="319"/>
      <c r="CC24" s="319"/>
      <c r="CD24" s="319"/>
      <c r="CE24" s="319"/>
      <c r="CF24" s="319"/>
      <c r="CG24" s="319"/>
      <c r="CH24" s="319"/>
      <c r="CI24" s="319"/>
      <c r="CJ24" s="653" t="str">
        <f t="shared" si="24"/>
        <v/>
      </c>
      <c r="CK24" s="639" t="str">
        <f t="shared" si="25"/>
        <v/>
      </c>
      <c r="CL24" s="652" t="str">
        <f>IF(CK24="","",LOOKUP(CK24,Maths!$E$99:$E$104,$F$99:$F$104))</f>
        <v/>
      </c>
      <c r="CM24" s="393"/>
      <c r="CN24" s="368">
        <f t="shared" si="26"/>
        <v>17</v>
      </c>
      <c r="CO24" s="367" t="str">
        <f t="shared" si="27"/>
        <v>S. Mounika</v>
      </c>
      <c r="CP24" s="319"/>
      <c r="CQ24" s="652" t="str">
        <f>IF(CP24="","",LOOKUP(CP24,Maths!$C$99:$C$104,$D$99:$D$104))</f>
        <v/>
      </c>
      <c r="CR24" s="319"/>
      <c r="CS24" s="652" t="str">
        <f>IF(CR24="","",LOOKUP(CR24,Maths!$C$99:$C$104,$D$99:$D$104))</f>
        <v/>
      </c>
      <c r="CT24" s="319"/>
      <c r="CU24" s="652" t="str">
        <f>IF(CT24="","",LOOKUP(CT24,Maths!$C$99:$C$104,$D$99:$D$104))</f>
        <v/>
      </c>
      <c r="CV24" s="362"/>
      <c r="CW24" s="652" t="str">
        <f>IF(CV24="","",LOOKUP(CV24,Maths!$C$99:$C$104,$D$99:$D$104))</f>
        <v/>
      </c>
      <c r="CX24" s="639" t="str">
        <f t="shared" si="28"/>
        <v/>
      </c>
      <c r="CY24" s="639" t="str">
        <f t="shared" si="29"/>
        <v/>
      </c>
      <c r="CZ24" s="325" t="str">
        <f>IF(CY24="","",LOOKUP(CY24/3*10,Maths!$A$99:$A$104,$B$99:$B$104))</f>
        <v/>
      </c>
      <c r="DA24" s="393"/>
      <c r="DB24" s="306">
        <f t="shared" si="30"/>
        <v>17</v>
      </c>
      <c r="DC24" s="646" t="str">
        <f t="shared" si="31"/>
        <v>S. Mounika</v>
      </c>
      <c r="DD24" s="639" t="str">
        <f t="shared" si="32"/>
        <v/>
      </c>
      <c r="DE24" s="652" t="str">
        <f>IF(DD24="","",LOOKUP(DD24/4*10,Maths!$A$99:$A$104,$B$99:$B$104))</f>
        <v/>
      </c>
      <c r="DF24" s="639" t="str">
        <f t="shared" si="33"/>
        <v/>
      </c>
      <c r="DG24" s="652" t="str">
        <f>IF(DF24="","",LOOKUP(DF24/6*10,Maths!$A$99:$A$104,$B$99:$B$104))</f>
        <v/>
      </c>
      <c r="DH24" s="639" t="str">
        <f t="shared" si="34"/>
        <v/>
      </c>
      <c r="DI24" s="652" t="str">
        <f>IF(DH24="","",LOOKUP(DH24,Maths!$A$99:$A$104,$B$99:$B$104))</f>
        <v/>
      </c>
      <c r="DJ24" s="552"/>
    </row>
    <row r="25" spans="1:114" ht="20.100000000000001" customHeight="1">
      <c r="A25" s="365">
        <f>'Student Profile'!A22</f>
        <v>18</v>
      </c>
      <c r="B25" s="365">
        <f>'Student Profile'!B22</f>
        <v>0</v>
      </c>
      <c r="C25" s="366" t="str">
        <f>IF('Student Profile'!C22="","", 'Student Profile'!C22)</f>
        <v>S. Mounika</v>
      </c>
      <c r="D25" s="319"/>
      <c r="E25" s="652" t="str">
        <f>IF(D25="","",LOOKUP(D25,Maths!$E$99:$E$104,$F$99:$F$104))</f>
        <v/>
      </c>
      <c r="F25" s="319"/>
      <c r="G25" s="652" t="str">
        <f>IF(F25="","",LOOKUP(F25,Maths!$E$99:$E$104,$F$99:$F$104))</f>
        <v/>
      </c>
      <c r="H25" s="319"/>
      <c r="I25" s="652" t="str">
        <f>IF(H25="","",LOOKUP(H25,Maths!$E$99:$E$104,$F$99:$F$104))</f>
        <v/>
      </c>
      <c r="J25" s="319"/>
      <c r="K25" s="652" t="str">
        <f>IF(J25="","",LOOKUP(J25,Maths!$E$99:$E$104,$F$99:$F$104))</f>
        <v/>
      </c>
      <c r="L25" s="680" t="str">
        <f t="shared" si="8"/>
        <v/>
      </c>
      <c r="M25" s="680" t="str">
        <f t="shared" si="9"/>
        <v/>
      </c>
      <c r="N25" s="652" t="str">
        <f>IF(M25="","",LOOKUP(M25,Maths!$E$99:$E$104,$F$99:$F$104))</f>
        <v/>
      </c>
      <c r="O25" s="110"/>
      <c r="P25" s="393"/>
      <c r="Q25" s="366">
        <f t="shared" si="10"/>
        <v>18</v>
      </c>
      <c r="R25" s="366" t="str">
        <f t="shared" si="11"/>
        <v>S. Mounika</v>
      </c>
      <c r="S25" s="319"/>
      <c r="T25" s="319"/>
      <c r="U25" s="319"/>
      <c r="V25" s="319"/>
      <c r="W25" s="319"/>
      <c r="X25" s="319"/>
      <c r="Y25" s="319"/>
      <c r="Z25" s="319"/>
      <c r="AA25" s="319"/>
      <c r="AB25" s="319"/>
      <c r="AC25" s="319"/>
      <c r="AD25" s="319"/>
      <c r="AE25" s="319"/>
      <c r="AF25" s="319"/>
      <c r="AG25" s="319"/>
      <c r="AH25" s="319"/>
      <c r="AI25" s="679" t="str">
        <f t="shared" si="12"/>
        <v/>
      </c>
      <c r="AJ25" s="680" t="str">
        <f t="shared" si="13"/>
        <v/>
      </c>
      <c r="AK25" s="652" t="str">
        <f>IF(AJ25="","",LOOKUP(AJ25,Maths!$E$99:$E$104,$F$99:$F$104))</f>
        <v/>
      </c>
      <c r="AL25" s="110"/>
      <c r="AM25" s="393"/>
      <c r="AN25" s="366">
        <f t="shared" si="14"/>
        <v>18</v>
      </c>
      <c r="AO25" s="366" t="str">
        <f t="shared" si="15"/>
        <v>S. Mounika</v>
      </c>
      <c r="AP25" s="319"/>
      <c r="AQ25" s="652" t="str">
        <f>IF(AP25="","",LOOKUP(AP25,Maths!$C$99:$C$104,$D$99:$D$104))</f>
        <v/>
      </c>
      <c r="AR25" s="319"/>
      <c r="AS25" s="652" t="str">
        <f>IF(AR25="","",LOOKUP(AR25,Maths!$C$99:$C$104,$D$99:$D$104))</f>
        <v/>
      </c>
      <c r="AT25" s="319"/>
      <c r="AU25" s="652" t="str">
        <f>IF(AT25="","",LOOKUP(AT25,Maths!$C$99:$C$104,$D$99:$D$104))</f>
        <v/>
      </c>
      <c r="AV25" s="319"/>
      <c r="AW25" s="652" t="str">
        <f>IF(AV25="","",LOOKUP(AV25,Maths!$C$99:$C$104,$D$99:$D$104))</f>
        <v/>
      </c>
      <c r="AX25" s="680" t="str">
        <f t="shared" si="16"/>
        <v/>
      </c>
      <c r="AY25" s="680" t="str">
        <f t="shared" si="17"/>
        <v/>
      </c>
      <c r="AZ25" s="652" t="str">
        <f>IF(AY25="","",LOOKUP(AY25/3*10,Maths!$A$99:$A$104,$B$99:$B$104))</f>
        <v/>
      </c>
      <c r="BA25" s="110"/>
      <c r="BB25" s="393"/>
      <c r="BC25" s="338">
        <f t="shared" si="18"/>
        <v>18</v>
      </c>
      <c r="BD25" s="354" t="str">
        <f t="shared" si="19"/>
        <v>S. Mounika</v>
      </c>
      <c r="BE25" s="319"/>
      <c r="BF25" s="652" t="str">
        <f>IF(BE25="","",LOOKUP(BE25,Maths!$E$99:$E$104,$F$99:$F$104))</f>
        <v/>
      </c>
      <c r="BG25" s="319"/>
      <c r="BH25" s="652" t="str">
        <f>IF(BG25="","",LOOKUP(BG25,Maths!$E$99:$E$104,$F$99:$F$104))</f>
        <v/>
      </c>
      <c r="BI25" s="319"/>
      <c r="BJ25" s="652" t="str">
        <f>IF(BI25="","",LOOKUP(BI25,Maths!$E$99:$E$104,$F$99:$F$104))</f>
        <v/>
      </c>
      <c r="BK25" s="319"/>
      <c r="BL25" s="652" t="str">
        <f>IF(BK25="","",LOOKUP(BK25,Maths!$E$99:$E$104,$F$99:$F$104))</f>
        <v/>
      </c>
      <c r="BM25" s="639" t="str">
        <f t="shared" si="20"/>
        <v/>
      </c>
      <c r="BN25" s="680" t="str">
        <f t="shared" si="21"/>
        <v/>
      </c>
      <c r="BO25" s="652" t="str">
        <f>IF(BN25="","",LOOKUP(BN25,Maths!$E$99:$E$104,$F$99:$F$104))</f>
        <v/>
      </c>
      <c r="BP25" s="324"/>
      <c r="BQ25" s="472"/>
      <c r="BR25" s="368">
        <f t="shared" si="22"/>
        <v>18</v>
      </c>
      <c r="BS25" s="368" t="str">
        <f t="shared" si="23"/>
        <v>S. Mounika</v>
      </c>
      <c r="BT25" s="319"/>
      <c r="BU25" s="319"/>
      <c r="BV25" s="319"/>
      <c r="BW25" s="319"/>
      <c r="BX25" s="319"/>
      <c r="BY25" s="319"/>
      <c r="BZ25" s="319"/>
      <c r="CA25" s="319"/>
      <c r="CB25" s="319"/>
      <c r="CC25" s="319"/>
      <c r="CD25" s="319"/>
      <c r="CE25" s="319"/>
      <c r="CF25" s="319"/>
      <c r="CG25" s="319"/>
      <c r="CH25" s="319"/>
      <c r="CI25" s="319"/>
      <c r="CJ25" s="653" t="str">
        <f t="shared" si="24"/>
        <v/>
      </c>
      <c r="CK25" s="639" t="str">
        <f t="shared" si="25"/>
        <v/>
      </c>
      <c r="CL25" s="652" t="str">
        <f>IF(CK25="","",LOOKUP(CK25,Maths!$E$99:$E$104,$F$99:$F$104))</f>
        <v/>
      </c>
      <c r="CM25" s="393"/>
      <c r="CN25" s="368">
        <f t="shared" si="26"/>
        <v>18</v>
      </c>
      <c r="CO25" s="367" t="str">
        <f t="shared" si="27"/>
        <v>S. Mounika</v>
      </c>
      <c r="CP25" s="319"/>
      <c r="CQ25" s="652" t="str">
        <f>IF(CP25="","",LOOKUP(CP25,Maths!$C$99:$C$104,$D$99:$D$104))</f>
        <v/>
      </c>
      <c r="CR25" s="319"/>
      <c r="CS25" s="652" t="str">
        <f>IF(CR25="","",LOOKUP(CR25,Maths!$C$99:$C$104,$D$99:$D$104))</f>
        <v/>
      </c>
      <c r="CT25" s="319"/>
      <c r="CU25" s="652" t="str">
        <f>IF(CT25="","",LOOKUP(CT25,Maths!$C$99:$C$104,$D$99:$D$104))</f>
        <v/>
      </c>
      <c r="CV25" s="362"/>
      <c r="CW25" s="652" t="str">
        <f>IF(CV25="","",LOOKUP(CV25,Maths!$C$99:$C$104,$D$99:$D$104))</f>
        <v/>
      </c>
      <c r="CX25" s="639" t="str">
        <f t="shared" si="28"/>
        <v/>
      </c>
      <c r="CY25" s="639" t="str">
        <f t="shared" si="29"/>
        <v/>
      </c>
      <c r="CZ25" s="325" t="str">
        <f>IF(CY25="","",LOOKUP(CY25/3*10,Maths!$A$99:$A$104,$B$99:$B$104))</f>
        <v/>
      </c>
      <c r="DA25" s="393"/>
      <c r="DB25" s="306">
        <f t="shared" si="30"/>
        <v>18</v>
      </c>
      <c r="DC25" s="646" t="str">
        <f t="shared" si="31"/>
        <v>S. Mounika</v>
      </c>
      <c r="DD25" s="639" t="str">
        <f t="shared" si="32"/>
        <v/>
      </c>
      <c r="DE25" s="652" t="str">
        <f>IF(DD25="","",LOOKUP(DD25/4*10,Maths!$A$99:$A$104,$B$99:$B$104))</f>
        <v/>
      </c>
      <c r="DF25" s="639" t="str">
        <f t="shared" si="33"/>
        <v/>
      </c>
      <c r="DG25" s="652" t="str">
        <f>IF(DF25="","",LOOKUP(DF25/6*10,Maths!$A$99:$A$104,$B$99:$B$104))</f>
        <v/>
      </c>
      <c r="DH25" s="639" t="str">
        <f t="shared" si="34"/>
        <v/>
      </c>
      <c r="DI25" s="652" t="str">
        <f>IF(DH25="","",LOOKUP(DH25,Maths!$A$99:$A$104,$B$99:$B$104))</f>
        <v/>
      </c>
      <c r="DJ25" s="552"/>
    </row>
    <row r="26" spans="1:114" ht="20.100000000000001" customHeight="1">
      <c r="A26" s="365">
        <f>'Student Profile'!A23</f>
        <v>19</v>
      </c>
      <c r="B26" s="365">
        <f>'Student Profile'!B23</f>
        <v>0</v>
      </c>
      <c r="C26" s="366" t="str">
        <f>IF('Student Profile'!C23="","", 'Student Profile'!C23)</f>
        <v>S. Mounika</v>
      </c>
      <c r="D26" s="319"/>
      <c r="E26" s="652" t="str">
        <f>IF(D26="","",LOOKUP(D26,Maths!$E$99:$E$104,$F$99:$F$104))</f>
        <v/>
      </c>
      <c r="F26" s="319"/>
      <c r="G26" s="652" t="str">
        <f>IF(F26="","",LOOKUP(F26,Maths!$E$99:$E$104,$F$99:$F$104))</f>
        <v/>
      </c>
      <c r="H26" s="319"/>
      <c r="I26" s="652" t="str">
        <f>IF(H26="","",LOOKUP(H26,Maths!$E$99:$E$104,$F$99:$F$104))</f>
        <v/>
      </c>
      <c r="J26" s="319"/>
      <c r="K26" s="652" t="str">
        <f>IF(J26="","",LOOKUP(J26,Maths!$E$99:$E$104,$F$99:$F$104))</f>
        <v/>
      </c>
      <c r="L26" s="680" t="str">
        <f t="shared" si="8"/>
        <v/>
      </c>
      <c r="M26" s="680" t="str">
        <f t="shared" si="9"/>
        <v/>
      </c>
      <c r="N26" s="652" t="str">
        <f>IF(M26="","",LOOKUP(M26,Maths!$E$99:$E$104,$F$99:$F$104))</f>
        <v/>
      </c>
      <c r="O26" s="110"/>
      <c r="P26" s="393"/>
      <c r="Q26" s="366">
        <f t="shared" si="10"/>
        <v>19</v>
      </c>
      <c r="R26" s="366" t="str">
        <f t="shared" si="11"/>
        <v>S. Mounika</v>
      </c>
      <c r="S26" s="319"/>
      <c r="T26" s="319"/>
      <c r="U26" s="319"/>
      <c r="V26" s="319"/>
      <c r="W26" s="319"/>
      <c r="X26" s="319"/>
      <c r="Y26" s="319"/>
      <c r="Z26" s="319"/>
      <c r="AA26" s="319"/>
      <c r="AB26" s="319"/>
      <c r="AC26" s="319"/>
      <c r="AD26" s="319"/>
      <c r="AE26" s="319"/>
      <c r="AF26" s="319"/>
      <c r="AG26" s="319"/>
      <c r="AH26" s="319"/>
      <c r="AI26" s="679" t="str">
        <f t="shared" si="12"/>
        <v/>
      </c>
      <c r="AJ26" s="680" t="str">
        <f t="shared" si="13"/>
        <v/>
      </c>
      <c r="AK26" s="652" t="str">
        <f>IF(AJ26="","",LOOKUP(AJ26,Maths!$E$99:$E$104,$F$99:$F$104))</f>
        <v/>
      </c>
      <c r="AL26" s="110"/>
      <c r="AM26" s="393"/>
      <c r="AN26" s="366">
        <f t="shared" si="14"/>
        <v>19</v>
      </c>
      <c r="AO26" s="366" t="str">
        <f t="shared" si="15"/>
        <v>S. Mounika</v>
      </c>
      <c r="AP26" s="319"/>
      <c r="AQ26" s="652" t="str">
        <f>IF(AP26="","",LOOKUP(AP26,Maths!$C$99:$C$104,$D$99:$D$104))</f>
        <v/>
      </c>
      <c r="AR26" s="319"/>
      <c r="AS26" s="652" t="str">
        <f>IF(AR26="","",LOOKUP(AR26,Maths!$C$99:$C$104,$D$99:$D$104))</f>
        <v/>
      </c>
      <c r="AT26" s="319"/>
      <c r="AU26" s="652" t="str">
        <f>IF(AT26="","",LOOKUP(AT26,Maths!$C$99:$C$104,$D$99:$D$104))</f>
        <v/>
      </c>
      <c r="AV26" s="319"/>
      <c r="AW26" s="652" t="str">
        <f>IF(AV26="","",LOOKUP(AV26,Maths!$C$99:$C$104,$D$99:$D$104))</f>
        <v/>
      </c>
      <c r="AX26" s="680" t="str">
        <f t="shared" si="16"/>
        <v/>
      </c>
      <c r="AY26" s="680" t="str">
        <f t="shared" si="17"/>
        <v/>
      </c>
      <c r="AZ26" s="652" t="str">
        <f>IF(AY26="","",LOOKUP(AY26/3*10,Maths!$A$99:$A$104,$B$99:$B$104))</f>
        <v/>
      </c>
      <c r="BA26" s="110"/>
      <c r="BB26" s="393"/>
      <c r="BC26" s="338">
        <f t="shared" si="18"/>
        <v>19</v>
      </c>
      <c r="BD26" s="354" t="str">
        <f t="shared" si="19"/>
        <v>S. Mounika</v>
      </c>
      <c r="BE26" s="319"/>
      <c r="BF26" s="652" t="str">
        <f>IF(BE26="","",LOOKUP(BE26,Maths!$E$99:$E$104,$F$99:$F$104))</f>
        <v/>
      </c>
      <c r="BG26" s="319"/>
      <c r="BH26" s="652" t="str">
        <f>IF(BG26="","",LOOKUP(BG26,Maths!$E$99:$E$104,$F$99:$F$104))</f>
        <v/>
      </c>
      <c r="BI26" s="319"/>
      <c r="BJ26" s="652" t="str">
        <f>IF(BI26="","",LOOKUP(BI26,Maths!$E$99:$E$104,$F$99:$F$104))</f>
        <v/>
      </c>
      <c r="BK26" s="319"/>
      <c r="BL26" s="652" t="str">
        <f>IF(BK26="","",LOOKUP(BK26,Maths!$E$99:$E$104,$F$99:$F$104))</f>
        <v/>
      </c>
      <c r="BM26" s="639" t="str">
        <f t="shared" si="20"/>
        <v/>
      </c>
      <c r="BN26" s="680" t="str">
        <f t="shared" si="21"/>
        <v/>
      </c>
      <c r="BO26" s="652" t="str">
        <f>IF(BN26="","",LOOKUP(BN26,Maths!$E$99:$E$104,$F$99:$F$104))</f>
        <v/>
      </c>
      <c r="BP26" s="324"/>
      <c r="BQ26" s="472"/>
      <c r="BR26" s="368">
        <f t="shared" si="22"/>
        <v>19</v>
      </c>
      <c r="BS26" s="368" t="str">
        <f t="shared" si="23"/>
        <v>S. Mounika</v>
      </c>
      <c r="BT26" s="319"/>
      <c r="BU26" s="319"/>
      <c r="BV26" s="319"/>
      <c r="BW26" s="319"/>
      <c r="BX26" s="319"/>
      <c r="BY26" s="319"/>
      <c r="BZ26" s="319"/>
      <c r="CA26" s="319"/>
      <c r="CB26" s="319"/>
      <c r="CC26" s="319"/>
      <c r="CD26" s="319"/>
      <c r="CE26" s="319"/>
      <c r="CF26" s="319"/>
      <c r="CG26" s="319"/>
      <c r="CH26" s="319"/>
      <c r="CI26" s="319"/>
      <c r="CJ26" s="653" t="str">
        <f t="shared" si="24"/>
        <v/>
      </c>
      <c r="CK26" s="639" t="str">
        <f t="shared" si="25"/>
        <v/>
      </c>
      <c r="CL26" s="652" t="str">
        <f>IF(CK26="","",LOOKUP(CK26,Maths!$E$99:$E$104,$F$99:$F$104))</f>
        <v/>
      </c>
      <c r="CM26" s="393"/>
      <c r="CN26" s="368">
        <f t="shared" si="26"/>
        <v>19</v>
      </c>
      <c r="CO26" s="367" t="str">
        <f t="shared" si="27"/>
        <v>S. Mounika</v>
      </c>
      <c r="CP26" s="319"/>
      <c r="CQ26" s="652" t="str">
        <f>IF(CP26="","",LOOKUP(CP26,Maths!$C$99:$C$104,$D$99:$D$104))</f>
        <v/>
      </c>
      <c r="CR26" s="319"/>
      <c r="CS26" s="652" t="str">
        <f>IF(CR26="","",LOOKUP(CR26,Maths!$C$99:$C$104,$D$99:$D$104))</f>
        <v/>
      </c>
      <c r="CT26" s="319"/>
      <c r="CU26" s="652" t="str">
        <f>IF(CT26="","",LOOKUP(CT26,Maths!$C$99:$C$104,$D$99:$D$104))</f>
        <v/>
      </c>
      <c r="CV26" s="362"/>
      <c r="CW26" s="652" t="str">
        <f>IF(CV26="","",LOOKUP(CV26,Maths!$C$99:$C$104,$D$99:$D$104))</f>
        <v/>
      </c>
      <c r="CX26" s="639" t="str">
        <f t="shared" si="28"/>
        <v/>
      </c>
      <c r="CY26" s="639" t="str">
        <f t="shared" si="29"/>
        <v/>
      </c>
      <c r="CZ26" s="325" t="str">
        <f>IF(CY26="","",LOOKUP(CY26/3*10,Maths!$A$99:$A$104,$B$99:$B$104))</f>
        <v/>
      </c>
      <c r="DA26" s="393"/>
      <c r="DB26" s="306">
        <f t="shared" si="30"/>
        <v>19</v>
      </c>
      <c r="DC26" s="646" t="str">
        <f t="shared" si="31"/>
        <v>S. Mounika</v>
      </c>
      <c r="DD26" s="639" t="str">
        <f t="shared" si="32"/>
        <v/>
      </c>
      <c r="DE26" s="652" t="str">
        <f>IF(DD26="","",LOOKUP(DD26/4*10,Maths!$A$99:$A$104,$B$99:$B$104))</f>
        <v/>
      </c>
      <c r="DF26" s="639" t="str">
        <f t="shared" si="33"/>
        <v/>
      </c>
      <c r="DG26" s="652" t="str">
        <f>IF(DF26="","",LOOKUP(DF26/6*10,Maths!$A$99:$A$104,$B$99:$B$104))</f>
        <v/>
      </c>
      <c r="DH26" s="639" t="str">
        <f t="shared" si="34"/>
        <v/>
      </c>
      <c r="DI26" s="652" t="str">
        <f>IF(DH26="","",LOOKUP(DH26,Maths!$A$99:$A$104,$B$99:$B$104))</f>
        <v/>
      </c>
      <c r="DJ26" s="552"/>
    </row>
    <row r="27" spans="1:114" ht="20.100000000000001" customHeight="1">
      <c r="A27" s="365">
        <f>'Student Profile'!A24</f>
        <v>20</v>
      </c>
      <c r="B27" s="365">
        <f>'Student Profile'!B24</f>
        <v>0</v>
      </c>
      <c r="C27" s="366" t="str">
        <f>IF('Student Profile'!C24="","", 'Student Profile'!C24)</f>
        <v>S. Mounika</v>
      </c>
      <c r="D27" s="319"/>
      <c r="E27" s="652" t="str">
        <f>IF(D27="","",LOOKUP(D27,Maths!$E$99:$E$104,$F$99:$F$104))</f>
        <v/>
      </c>
      <c r="F27" s="319"/>
      <c r="G27" s="652" t="str">
        <f>IF(F27="","",LOOKUP(F27,Maths!$E$99:$E$104,$F$99:$F$104))</f>
        <v/>
      </c>
      <c r="H27" s="319"/>
      <c r="I27" s="652" t="str">
        <f>IF(H27="","",LOOKUP(H27,Maths!$E$99:$E$104,$F$99:$F$104))</f>
        <v/>
      </c>
      <c r="J27" s="319"/>
      <c r="K27" s="652" t="str">
        <f>IF(J27="","",LOOKUP(J27,Maths!$E$99:$E$104,$F$99:$F$104))</f>
        <v/>
      </c>
      <c r="L27" s="680" t="str">
        <f t="shared" si="8"/>
        <v/>
      </c>
      <c r="M27" s="680" t="str">
        <f t="shared" si="9"/>
        <v/>
      </c>
      <c r="N27" s="652" t="str">
        <f>IF(M27="","",LOOKUP(M27,Maths!$E$99:$E$104,$F$99:$F$104))</f>
        <v/>
      </c>
      <c r="O27" s="110"/>
      <c r="P27" s="393"/>
      <c r="Q27" s="366">
        <f t="shared" si="10"/>
        <v>20</v>
      </c>
      <c r="R27" s="366" t="str">
        <f t="shared" si="11"/>
        <v>S. Mounika</v>
      </c>
      <c r="S27" s="319"/>
      <c r="T27" s="319"/>
      <c r="U27" s="319"/>
      <c r="V27" s="319"/>
      <c r="W27" s="319"/>
      <c r="X27" s="319"/>
      <c r="Y27" s="319"/>
      <c r="Z27" s="319"/>
      <c r="AA27" s="319"/>
      <c r="AB27" s="319"/>
      <c r="AC27" s="319"/>
      <c r="AD27" s="319"/>
      <c r="AE27" s="319"/>
      <c r="AF27" s="319"/>
      <c r="AG27" s="319"/>
      <c r="AH27" s="319"/>
      <c r="AI27" s="679" t="str">
        <f t="shared" si="12"/>
        <v/>
      </c>
      <c r="AJ27" s="680" t="str">
        <f t="shared" si="13"/>
        <v/>
      </c>
      <c r="AK27" s="652" t="str">
        <f>IF(AJ27="","",LOOKUP(AJ27,Maths!$E$99:$E$104,$F$99:$F$104))</f>
        <v/>
      </c>
      <c r="AL27" s="110"/>
      <c r="AM27" s="393"/>
      <c r="AN27" s="366">
        <f t="shared" si="14"/>
        <v>20</v>
      </c>
      <c r="AO27" s="366" t="str">
        <f t="shared" si="15"/>
        <v>S. Mounika</v>
      </c>
      <c r="AP27" s="319"/>
      <c r="AQ27" s="652" t="str">
        <f>IF(AP27="","",LOOKUP(AP27,Maths!$C$99:$C$104,$D$99:$D$104))</f>
        <v/>
      </c>
      <c r="AR27" s="319"/>
      <c r="AS27" s="652" t="str">
        <f>IF(AR27="","",LOOKUP(AR27,Maths!$C$99:$C$104,$D$99:$D$104))</f>
        <v/>
      </c>
      <c r="AT27" s="319"/>
      <c r="AU27" s="652" t="str">
        <f>IF(AT27="","",LOOKUP(AT27,Maths!$C$99:$C$104,$D$99:$D$104))</f>
        <v/>
      </c>
      <c r="AV27" s="319"/>
      <c r="AW27" s="652" t="str">
        <f>IF(AV27="","",LOOKUP(AV27,Maths!$C$99:$C$104,$D$99:$D$104))</f>
        <v/>
      </c>
      <c r="AX27" s="680" t="str">
        <f t="shared" si="16"/>
        <v/>
      </c>
      <c r="AY27" s="680" t="str">
        <f t="shared" si="17"/>
        <v/>
      </c>
      <c r="AZ27" s="652" t="str">
        <f>IF(AY27="","",LOOKUP(AY27/3*10,Maths!$A$99:$A$104,$B$99:$B$104))</f>
        <v/>
      </c>
      <c r="BA27" s="110"/>
      <c r="BB27" s="393"/>
      <c r="BC27" s="338">
        <f t="shared" si="18"/>
        <v>20</v>
      </c>
      <c r="BD27" s="354" t="str">
        <f t="shared" si="19"/>
        <v>S. Mounika</v>
      </c>
      <c r="BE27" s="319"/>
      <c r="BF27" s="652" t="str">
        <f>IF(BE27="","",LOOKUP(BE27,Maths!$E$99:$E$104,$F$99:$F$104))</f>
        <v/>
      </c>
      <c r="BG27" s="319"/>
      <c r="BH27" s="652" t="str">
        <f>IF(BG27="","",LOOKUP(BG27,Maths!$E$99:$E$104,$F$99:$F$104))</f>
        <v/>
      </c>
      <c r="BI27" s="319"/>
      <c r="BJ27" s="652" t="str">
        <f>IF(BI27="","",LOOKUP(BI27,Maths!$E$99:$E$104,$F$99:$F$104))</f>
        <v/>
      </c>
      <c r="BK27" s="319"/>
      <c r="BL27" s="652" t="str">
        <f>IF(BK27="","",LOOKUP(BK27,Maths!$E$99:$E$104,$F$99:$F$104))</f>
        <v/>
      </c>
      <c r="BM27" s="639" t="str">
        <f t="shared" si="20"/>
        <v/>
      </c>
      <c r="BN27" s="680" t="str">
        <f t="shared" si="21"/>
        <v/>
      </c>
      <c r="BO27" s="652" t="str">
        <f>IF(BN27="","",LOOKUP(BN27,Maths!$E$99:$E$104,$F$99:$F$104))</f>
        <v/>
      </c>
      <c r="BP27" s="324"/>
      <c r="BQ27" s="472"/>
      <c r="BR27" s="368">
        <f t="shared" si="22"/>
        <v>20</v>
      </c>
      <c r="BS27" s="368" t="str">
        <f t="shared" si="23"/>
        <v>S. Mounika</v>
      </c>
      <c r="BT27" s="319"/>
      <c r="BU27" s="319"/>
      <c r="BV27" s="319"/>
      <c r="BW27" s="319"/>
      <c r="BX27" s="319"/>
      <c r="BY27" s="319"/>
      <c r="BZ27" s="319"/>
      <c r="CA27" s="319"/>
      <c r="CB27" s="319"/>
      <c r="CC27" s="319"/>
      <c r="CD27" s="319"/>
      <c r="CE27" s="319"/>
      <c r="CF27" s="319"/>
      <c r="CG27" s="319"/>
      <c r="CH27" s="319"/>
      <c r="CI27" s="319"/>
      <c r="CJ27" s="653" t="str">
        <f t="shared" si="24"/>
        <v/>
      </c>
      <c r="CK27" s="639" t="str">
        <f t="shared" si="25"/>
        <v/>
      </c>
      <c r="CL27" s="652" t="str">
        <f>IF(CK27="","",LOOKUP(CK27,Maths!$E$99:$E$104,$F$99:$F$104))</f>
        <v/>
      </c>
      <c r="CM27" s="393"/>
      <c r="CN27" s="368">
        <f t="shared" si="26"/>
        <v>20</v>
      </c>
      <c r="CO27" s="367" t="str">
        <f t="shared" si="27"/>
        <v>S. Mounika</v>
      </c>
      <c r="CP27" s="319"/>
      <c r="CQ27" s="652" t="str">
        <f>IF(CP27="","",LOOKUP(CP27,Maths!$C$99:$C$104,$D$99:$D$104))</f>
        <v/>
      </c>
      <c r="CR27" s="319"/>
      <c r="CS27" s="652" t="str">
        <f>IF(CR27="","",LOOKUP(CR27,Maths!$C$99:$C$104,$D$99:$D$104))</f>
        <v/>
      </c>
      <c r="CT27" s="319"/>
      <c r="CU27" s="652" t="str">
        <f>IF(CT27="","",LOOKUP(CT27,Maths!$C$99:$C$104,$D$99:$D$104))</f>
        <v/>
      </c>
      <c r="CV27" s="362"/>
      <c r="CW27" s="652" t="str">
        <f>IF(CV27="","",LOOKUP(CV27,Maths!$C$99:$C$104,$D$99:$D$104))</f>
        <v/>
      </c>
      <c r="CX27" s="639" t="str">
        <f t="shared" si="28"/>
        <v/>
      </c>
      <c r="CY27" s="639" t="str">
        <f t="shared" si="29"/>
        <v/>
      </c>
      <c r="CZ27" s="325" t="str">
        <f>IF(CY27="","",LOOKUP(CY27/3*10,Maths!$A$99:$A$104,$B$99:$B$104))</f>
        <v/>
      </c>
      <c r="DA27" s="393"/>
      <c r="DB27" s="306">
        <f t="shared" si="30"/>
        <v>20</v>
      </c>
      <c r="DC27" s="646" t="str">
        <f t="shared" si="31"/>
        <v>S. Mounika</v>
      </c>
      <c r="DD27" s="639" t="str">
        <f t="shared" si="32"/>
        <v/>
      </c>
      <c r="DE27" s="652" t="str">
        <f>IF(DD27="","",LOOKUP(DD27/4*10,Maths!$A$99:$A$104,$B$99:$B$104))</f>
        <v/>
      </c>
      <c r="DF27" s="639" t="str">
        <f t="shared" si="33"/>
        <v/>
      </c>
      <c r="DG27" s="652" t="str">
        <f>IF(DF27="","",LOOKUP(DF27/6*10,Maths!$A$99:$A$104,$B$99:$B$104))</f>
        <v/>
      </c>
      <c r="DH27" s="639" t="str">
        <f t="shared" si="34"/>
        <v/>
      </c>
      <c r="DI27" s="652" t="str">
        <f>IF(DH27="","",LOOKUP(DH27,Maths!$A$99:$A$104,$B$99:$B$104))</f>
        <v/>
      </c>
      <c r="DJ27" s="552"/>
    </row>
    <row r="28" spans="1:114" ht="20.100000000000001" customHeight="1">
      <c r="A28" s="365">
        <f>'Student Profile'!A25</f>
        <v>21</v>
      </c>
      <c r="B28" s="365">
        <f>'Student Profile'!B25</f>
        <v>0</v>
      </c>
      <c r="C28" s="366" t="str">
        <f>IF('Student Profile'!C25="","", 'Student Profile'!C25)</f>
        <v>S. Mounika</v>
      </c>
      <c r="D28" s="319"/>
      <c r="E28" s="652" t="str">
        <f>IF(D28="","",LOOKUP(D28,Maths!$E$99:$E$104,$F$99:$F$104))</f>
        <v/>
      </c>
      <c r="F28" s="319"/>
      <c r="G28" s="652" t="str">
        <f>IF(F28="","",LOOKUP(F28,Maths!$E$99:$E$104,$F$99:$F$104))</f>
        <v/>
      </c>
      <c r="H28" s="319"/>
      <c r="I28" s="652" t="str">
        <f>IF(H28="","",LOOKUP(H28,Maths!$E$99:$E$104,$F$99:$F$104))</f>
        <v/>
      </c>
      <c r="J28" s="319"/>
      <c r="K28" s="652" t="str">
        <f>IF(J28="","",LOOKUP(J28,Maths!$E$99:$E$104,$F$99:$F$104))</f>
        <v/>
      </c>
      <c r="L28" s="680" t="str">
        <f t="shared" si="8"/>
        <v/>
      </c>
      <c r="M28" s="680" t="str">
        <f t="shared" si="9"/>
        <v/>
      </c>
      <c r="N28" s="652" t="str">
        <f>IF(M28="","",LOOKUP(M28,Maths!$E$99:$E$104,$F$99:$F$104))</f>
        <v/>
      </c>
      <c r="O28" s="110"/>
      <c r="P28" s="393"/>
      <c r="Q28" s="366">
        <f t="shared" si="10"/>
        <v>21</v>
      </c>
      <c r="R28" s="366" t="str">
        <f t="shared" si="11"/>
        <v>S. Mounika</v>
      </c>
      <c r="S28" s="319"/>
      <c r="T28" s="319"/>
      <c r="U28" s="319"/>
      <c r="V28" s="319"/>
      <c r="W28" s="319"/>
      <c r="X28" s="319"/>
      <c r="Y28" s="319"/>
      <c r="Z28" s="319"/>
      <c r="AA28" s="319"/>
      <c r="AB28" s="319"/>
      <c r="AC28" s="319"/>
      <c r="AD28" s="319"/>
      <c r="AE28" s="319"/>
      <c r="AF28" s="319"/>
      <c r="AG28" s="319"/>
      <c r="AH28" s="319"/>
      <c r="AI28" s="679" t="str">
        <f t="shared" si="12"/>
        <v/>
      </c>
      <c r="AJ28" s="680" t="str">
        <f t="shared" si="13"/>
        <v/>
      </c>
      <c r="AK28" s="652" t="str">
        <f>IF(AJ28="","",LOOKUP(AJ28,Maths!$E$99:$E$104,$F$99:$F$104))</f>
        <v/>
      </c>
      <c r="AL28" s="110"/>
      <c r="AM28" s="393"/>
      <c r="AN28" s="366">
        <f t="shared" si="14"/>
        <v>21</v>
      </c>
      <c r="AO28" s="366" t="str">
        <f t="shared" si="15"/>
        <v>S. Mounika</v>
      </c>
      <c r="AP28" s="319"/>
      <c r="AQ28" s="652" t="str">
        <f>IF(AP28="","",LOOKUP(AP28,Maths!$C$99:$C$104,$D$99:$D$104))</f>
        <v/>
      </c>
      <c r="AR28" s="319"/>
      <c r="AS28" s="652" t="str">
        <f>IF(AR28="","",LOOKUP(AR28,Maths!$C$99:$C$104,$D$99:$D$104))</f>
        <v/>
      </c>
      <c r="AT28" s="319"/>
      <c r="AU28" s="652" t="str">
        <f>IF(AT28="","",LOOKUP(AT28,Maths!$C$99:$C$104,$D$99:$D$104))</f>
        <v/>
      </c>
      <c r="AV28" s="319"/>
      <c r="AW28" s="652" t="str">
        <f>IF(AV28="","",LOOKUP(AV28,Maths!$C$99:$C$104,$D$99:$D$104))</f>
        <v/>
      </c>
      <c r="AX28" s="680" t="str">
        <f t="shared" si="16"/>
        <v/>
      </c>
      <c r="AY28" s="680" t="str">
        <f t="shared" si="17"/>
        <v/>
      </c>
      <c r="AZ28" s="652" t="str">
        <f>IF(AY28="","",LOOKUP(AY28/3*10,Maths!$A$99:$A$104,$B$99:$B$104))</f>
        <v/>
      </c>
      <c r="BA28" s="110"/>
      <c r="BB28" s="393"/>
      <c r="BC28" s="338">
        <f t="shared" si="18"/>
        <v>21</v>
      </c>
      <c r="BD28" s="354" t="str">
        <f t="shared" si="19"/>
        <v>S. Mounika</v>
      </c>
      <c r="BE28" s="319"/>
      <c r="BF28" s="652" t="str">
        <f>IF(BE28="","",LOOKUP(BE28,Maths!$E$99:$E$104,$F$99:$F$104))</f>
        <v/>
      </c>
      <c r="BG28" s="319"/>
      <c r="BH28" s="652" t="str">
        <f>IF(BG28="","",LOOKUP(BG28,Maths!$E$99:$E$104,$F$99:$F$104))</f>
        <v/>
      </c>
      <c r="BI28" s="319"/>
      <c r="BJ28" s="652" t="str">
        <f>IF(BI28="","",LOOKUP(BI28,Maths!$E$99:$E$104,$F$99:$F$104))</f>
        <v/>
      </c>
      <c r="BK28" s="319"/>
      <c r="BL28" s="652" t="str">
        <f>IF(BK28="","",LOOKUP(BK28,Maths!$E$99:$E$104,$F$99:$F$104))</f>
        <v/>
      </c>
      <c r="BM28" s="639" t="str">
        <f t="shared" si="20"/>
        <v/>
      </c>
      <c r="BN28" s="680" t="str">
        <f t="shared" si="21"/>
        <v/>
      </c>
      <c r="BO28" s="652" t="str">
        <f>IF(BN28="","",LOOKUP(BN28,Maths!$E$99:$E$104,$F$99:$F$104))</f>
        <v/>
      </c>
      <c r="BP28" s="324"/>
      <c r="BQ28" s="472"/>
      <c r="BR28" s="368">
        <f t="shared" si="22"/>
        <v>21</v>
      </c>
      <c r="BS28" s="368" t="str">
        <f t="shared" si="23"/>
        <v>S. Mounika</v>
      </c>
      <c r="BT28" s="319"/>
      <c r="BU28" s="319"/>
      <c r="BV28" s="319"/>
      <c r="BW28" s="319"/>
      <c r="BX28" s="319"/>
      <c r="BY28" s="319"/>
      <c r="BZ28" s="319"/>
      <c r="CA28" s="319"/>
      <c r="CB28" s="319"/>
      <c r="CC28" s="319"/>
      <c r="CD28" s="319"/>
      <c r="CE28" s="319"/>
      <c r="CF28" s="319"/>
      <c r="CG28" s="319"/>
      <c r="CH28" s="319"/>
      <c r="CI28" s="319"/>
      <c r="CJ28" s="653" t="str">
        <f t="shared" si="24"/>
        <v/>
      </c>
      <c r="CK28" s="639" t="str">
        <f t="shared" si="25"/>
        <v/>
      </c>
      <c r="CL28" s="652" t="str">
        <f>IF(CK28="","",LOOKUP(CK28,Maths!$E$99:$E$104,$F$99:$F$104))</f>
        <v/>
      </c>
      <c r="CM28" s="393"/>
      <c r="CN28" s="368">
        <f t="shared" si="26"/>
        <v>21</v>
      </c>
      <c r="CO28" s="367" t="str">
        <f t="shared" si="27"/>
        <v>S. Mounika</v>
      </c>
      <c r="CP28" s="319"/>
      <c r="CQ28" s="652" t="str">
        <f>IF(CP28="","",LOOKUP(CP28,Maths!$C$99:$C$104,$D$99:$D$104))</f>
        <v/>
      </c>
      <c r="CR28" s="319"/>
      <c r="CS28" s="652" t="str">
        <f>IF(CR28="","",LOOKUP(CR28,Maths!$C$99:$C$104,$D$99:$D$104))</f>
        <v/>
      </c>
      <c r="CT28" s="319"/>
      <c r="CU28" s="652" t="str">
        <f>IF(CT28="","",LOOKUP(CT28,Maths!$C$99:$C$104,$D$99:$D$104))</f>
        <v/>
      </c>
      <c r="CV28" s="362"/>
      <c r="CW28" s="652" t="str">
        <f>IF(CV28="","",LOOKUP(CV28,Maths!$C$99:$C$104,$D$99:$D$104))</f>
        <v/>
      </c>
      <c r="CX28" s="639" t="str">
        <f t="shared" si="28"/>
        <v/>
      </c>
      <c r="CY28" s="639" t="str">
        <f t="shared" si="29"/>
        <v/>
      </c>
      <c r="CZ28" s="325" t="str">
        <f>IF(CY28="","",LOOKUP(CY28/3*10,Maths!$A$99:$A$104,$B$99:$B$104))</f>
        <v/>
      </c>
      <c r="DA28" s="393"/>
      <c r="DB28" s="306">
        <f t="shared" si="30"/>
        <v>21</v>
      </c>
      <c r="DC28" s="646" t="str">
        <f t="shared" si="31"/>
        <v>S. Mounika</v>
      </c>
      <c r="DD28" s="639" t="str">
        <f t="shared" si="32"/>
        <v/>
      </c>
      <c r="DE28" s="652" t="str">
        <f>IF(DD28="","",LOOKUP(DD28/4*10,Maths!$A$99:$A$104,$B$99:$B$104))</f>
        <v/>
      </c>
      <c r="DF28" s="639" t="str">
        <f t="shared" si="33"/>
        <v/>
      </c>
      <c r="DG28" s="652" t="str">
        <f>IF(DF28="","",LOOKUP(DF28/6*10,Maths!$A$99:$A$104,$B$99:$B$104))</f>
        <v/>
      </c>
      <c r="DH28" s="639" t="str">
        <f t="shared" si="34"/>
        <v/>
      </c>
      <c r="DI28" s="652" t="str">
        <f>IF(DH28="","",LOOKUP(DH28,Maths!$A$99:$A$104,$B$99:$B$104))</f>
        <v/>
      </c>
      <c r="DJ28" s="552"/>
    </row>
    <row r="29" spans="1:114" ht="20.100000000000001" customHeight="1">
      <c r="A29" s="365">
        <f>'Student Profile'!A26</f>
        <v>22</v>
      </c>
      <c r="B29" s="365">
        <f>'Student Profile'!B26</f>
        <v>0</v>
      </c>
      <c r="C29" s="366" t="str">
        <f>IF('Student Profile'!C26="","", 'Student Profile'!C26)</f>
        <v>S. Mounika</v>
      </c>
      <c r="D29" s="319"/>
      <c r="E29" s="652" t="str">
        <f>IF(D29="","",LOOKUP(D29,Maths!$E$99:$E$104,$F$99:$F$104))</f>
        <v/>
      </c>
      <c r="F29" s="319"/>
      <c r="G29" s="652" t="str">
        <f>IF(F29="","",LOOKUP(F29,Maths!$E$99:$E$104,$F$99:$F$104))</f>
        <v/>
      </c>
      <c r="H29" s="319"/>
      <c r="I29" s="652" t="str">
        <f>IF(H29="","",LOOKUP(H29,Maths!$E$99:$E$104,$F$99:$F$104))</f>
        <v/>
      </c>
      <c r="J29" s="319"/>
      <c r="K29" s="652" t="str">
        <f>IF(J29="","",LOOKUP(J29,Maths!$E$99:$E$104,$F$99:$F$104))</f>
        <v/>
      </c>
      <c r="L29" s="680" t="str">
        <f t="shared" si="8"/>
        <v/>
      </c>
      <c r="M29" s="680" t="str">
        <f t="shared" si="9"/>
        <v/>
      </c>
      <c r="N29" s="652" t="str">
        <f>IF(M29="","",LOOKUP(M29,Maths!$E$99:$E$104,$F$99:$F$104))</f>
        <v/>
      </c>
      <c r="O29" s="110"/>
      <c r="P29" s="393"/>
      <c r="Q29" s="366">
        <f t="shared" si="10"/>
        <v>22</v>
      </c>
      <c r="R29" s="366" t="str">
        <f t="shared" si="11"/>
        <v>S. Mounika</v>
      </c>
      <c r="S29" s="319"/>
      <c r="T29" s="319"/>
      <c r="U29" s="319"/>
      <c r="V29" s="319"/>
      <c r="W29" s="319"/>
      <c r="X29" s="319"/>
      <c r="Y29" s="319"/>
      <c r="Z29" s="319"/>
      <c r="AA29" s="319"/>
      <c r="AB29" s="319"/>
      <c r="AC29" s="319"/>
      <c r="AD29" s="319"/>
      <c r="AE29" s="319"/>
      <c r="AF29" s="319"/>
      <c r="AG29" s="319"/>
      <c r="AH29" s="319"/>
      <c r="AI29" s="679" t="str">
        <f t="shared" si="12"/>
        <v/>
      </c>
      <c r="AJ29" s="680" t="str">
        <f t="shared" si="13"/>
        <v/>
      </c>
      <c r="AK29" s="652" t="str">
        <f>IF(AJ29="","",LOOKUP(AJ29,Maths!$E$99:$E$104,$F$99:$F$104))</f>
        <v/>
      </c>
      <c r="AL29" s="110"/>
      <c r="AM29" s="393"/>
      <c r="AN29" s="366">
        <f t="shared" si="14"/>
        <v>22</v>
      </c>
      <c r="AO29" s="366" t="str">
        <f t="shared" si="15"/>
        <v>S. Mounika</v>
      </c>
      <c r="AP29" s="319"/>
      <c r="AQ29" s="652" t="str">
        <f>IF(AP29="","",LOOKUP(AP29,Maths!$C$99:$C$104,$D$99:$D$104))</f>
        <v/>
      </c>
      <c r="AR29" s="319"/>
      <c r="AS29" s="652" t="str">
        <f>IF(AR29="","",LOOKUP(AR29,Maths!$C$99:$C$104,$D$99:$D$104))</f>
        <v/>
      </c>
      <c r="AT29" s="319"/>
      <c r="AU29" s="652" t="str">
        <f>IF(AT29="","",LOOKUP(AT29,Maths!$C$99:$C$104,$D$99:$D$104))</f>
        <v/>
      </c>
      <c r="AV29" s="319"/>
      <c r="AW29" s="652" t="str">
        <f>IF(AV29="","",LOOKUP(AV29,Maths!$C$99:$C$104,$D$99:$D$104))</f>
        <v/>
      </c>
      <c r="AX29" s="680" t="str">
        <f t="shared" si="16"/>
        <v/>
      </c>
      <c r="AY29" s="680" t="str">
        <f t="shared" si="17"/>
        <v/>
      </c>
      <c r="AZ29" s="652" t="str">
        <f>IF(AY29="","",LOOKUP(AY29/3*10,Maths!$A$99:$A$104,$B$99:$B$104))</f>
        <v/>
      </c>
      <c r="BA29" s="110"/>
      <c r="BB29" s="393"/>
      <c r="BC29" s="338">
        <f t="shared" si="18"/>
        <v>22</v>
      </c>
      <c r="BD29" s="354" t="str">
        <f t="shared" si="19"/>
        <v>S. Mounika</v>
      </c>
      <c r="BE29" s="319"/>
      <c r="BF29" s="652" t="str">
        <f>IF(BE29="","",LOOKUP(BE29,Maths!$E$99:$E$104,$F$99:$F$104))</f>
        <v/>
      </c>
      <c r="BG29" s="319"/>
      <c r="BH29" s="652" t="str">
        <f>IF(BG29="","",LOOKUP(BG29,Maths!$E$99:$E$104,$F$99:$F$104))</f>
        <v/>
      </c>
      <c r="BI29" s="319"/>
      <c r="BJ29" s="652" t="str">
        <f>IF(BI29="","",LOOKUP(BI29,Maths!$E$99:$E$104,$F$99:$F$104))</f>
        <v/>
      </c>
      <c r="BK29" s="319"/>
      <c r="BL29" s="652" t="str">
        <f>IF(BK29="","",LOOKUP(BK29,Maths!$E$99:$E$104,$F$99:$F$104))</f>
        <v/>
      </c>
      <c r="BM29" s="639" t="str">
        <f t="shared" si="20"/>
        <v/>
      </c>
      <c r="BN29" s="680" t="str">
        <f t="shared" si="21"/>
        <v/>
      </c>
      <c r="BO29" s="652" t="str">
        <f>IF(BN29="","",LOOKUP(BN29,Maths!$E$99:$E$104,$F$99:$F$104))</f>
        <v/>
      </c>
      <c r="BP29" s="324"/>
      <c r="BQ29" s="472"/>
      <c r="BR29" s="368">
        <f t="shared" si="22"/>
        <v>22</v>
      </c>
      <c r="BS29" s="368" t="str">
        <f t="shared" si="23"/>
        <v>S. Mounika</v>
      </c>
      <c r="BT29" s="319"/>
      <c r="BU29" s="319"/>
      <c r="BV29" s="319"/>
      <c r="BW29" s="319"/>
      <c r="BX29" s="319"/>
      <c r="BY29" s="319"/>
      <c r="BZ29" s="319"/>
      <c r="CA29" s="319"/>
      <c r="CB29" s="319"/>
      <c r="CC29" s="319"/>
      <c r="CD29" s="319"/>
      <c r="CE29" s="319"/>
      <c r="CF29" s="319"/>
      <c r="CG29" s="319"/>
      <c r="CH29" s="319"/>
      <c r="CI29" s="319"/>
      <c r="CJ29" s="653" t="str">
        <f t="shared" si="24"/>
        <v/>
      </c>
      <c r="CK29" s="639" t="str">
        <f t="shared" si="25"/>
        <v/>
      </c>
      <c r="CL29" s="652" t="str">
        <f>IF(CK29="","",LOOKUP(CK29,Maths!$E$99:$E$104,$F$99:$F$104))</f>
        <v/>
      </c>
      <c r="CM29" s="393"/>
      <c r="CN29" s="368">
        <f t="shared" si="26"/>
        <v>22</v>
      </c>
      <c r="CO29" s="367" t="str">
        <f t="shared" si="27"/>
        <v>S. Mounika</v>
      </c>
      <c r="CP29" s="319"/>
      <c r="CQ29" s="652" t="str">
        <f>IF(CP29="","",LOOKUP(CP29,Maths!$C$99:$C$104,$D$99:$D$104))</f>
        <v/>
      </c>
      <c r="CR29" s="319"/>
      <c r="CS29" s="652" t="str">
        <f>IF(CR29="","",LOOKUP(CR29,Maths!$C$99:$C$104,$D$99:$D$104))</f>
        <v/>
      </c>
      <c r="CT29" s="319"/>
      <c r="CU29" s="652" t="str">
        <f>IF(CT29="","",LOOKUP(CT29,Maths!$C$99:$C$104,$D$99:$D$104))</f>
        <v/>
      </c>
      <c r="CV29" s="362"/>
      <c r="CW29" s="652" t="str">
        <f>IF(CV29="","",LOOKUP(CV29,Maths!$C$99:$C$104,$D$99:$D$104))</f>
        <v/>
      </c>
      <c r="CX29" s="639" t="str">
        <f t="shared" si="28"/>
        <v/>
      </c>
      <c r="CY29" s="639" t="str">
        <f t="shared" si="29"/>
        <v/>
      </c>
      <c r="CZ29" s="325" t="str">
        <f>IF(CY29="","",LOOKUP(CY29/3*10,Maths!$A$99:$A$104,$B$99:$B$104))</f>
        <v/>
      </c>
      <c r="DA29" s="393"/>
      <c r="DB29" s="306">
        <f t="shared" si="30"/>
        <v>22</v>
      </c>
      <c r="DC29" s="646" t="str">
        <f t="shared" si="31"/>
        <v>S. Mounika</v>
      </c>
      <c r="DD29" s="639" t="str">
        <f t="shared" si="32"/>
        <v/>
      </c>
      <c r="DE29" s="652" t="str">
        <f>IF(DD29="","",LOOKUP(DD29/4*10,Maths!$A$99:$A$104,$B$99:$B$104))</f>
        <v/>
      </c>
      <c r="DF29" s="639" t="str">
        <f t="shared" si="33"/>
        <v/>
      </c>
      <c r="DG29" s="652" t="str">
        <f>IF(DF29="","",LOOKUP(DF29/6*10,Maths!$A$99:$A$104,$B$99:$B$104))</f>
        <v/>
      </c>
      <c r="DH29" s="639" t="str">
        <f t="shared" si="34"/>
        <v/>
      </c>
      <c r="DI29" s="652" t="str">
        <f>IF(DH29="","",LOOKUP(DH29,Maths!$A$99:$A$104,$B$99:$B$104))</f>
        <v/>
      </c>
      <c r="DJ29" s="552"/>
    </row>
    <row r="30" spans="1:114" ht="20.100000000000001" customHeight="1">
      <c r="A30" s="365">
        <f>'Student Profile'!A27</f>
        <v>23</v>
      </c>
      <c r="B30" s="365">
        <f>'Student Profile'!B27</f>
        <v>0</v>
      </c>
      <c r="C30" s="366" t="str">
        <f>IF('Student Profile'!C27="","", 'Student Profile'!C27)</f>
        <v>S. Mounika</v>
      </c>
      <c r="D30" s="319"/>
      <c r="E30" s="652" t="str">
        <f>IF(D30="","",LOOKUP(D30,Maths!$E$99:$E$104,$F$99:$F$104))</f>
        <v/>
      </c>
      <c r="F30" s="319"/>
      <c r="G30" s="652" t="str">
        <f>IF(F30="","",LOOKUP(F30,Maths!$E$99:$E$104,$F$99:$F$104))</f>
        <v/>
      </c>
      <c r="H30" s="319"/>
      <c r="I30" s="652" t="str">
        <f>IF(H30="","",LOOKUP(H30,Maths!$E$99:$E$104,$F$99:$F$104))</f>
        <v/>
      </c>
      <c r="J30" s="319"/>
      <c r="K30" s="652" t="str">
        <f>IF(J30="","",LOOKUP(J30,Maths!$E$99:$E$104,$F$99:$F$104))</f>
        <v/>
      </c>
      <c r="L30" s="680" t="str">
        <f t="shared" si="8"/>
        <v/>
      </c>
      <c r="M30" s="680" t="str">
        <f t="shared" si="9"/>
        <v/>
      </c>
      <c r="N30" s="652" t="str">
        <f>IF(M30="","",LOOKUP(M30,Maths!$E$99:$E$104,$F$99:$F$104))</f>
        <v/>
      </c>
      <c r="O30" s="110"/>
      <c r="P30" s="393"/>
      <c r="Q30" s="366">
        <f t="shared" si="10"/>
        <v>23</v>
      </c>
      <c r="R30" s="366" t="str">
        <f t="shared" si="11"/>
        <v>S. Mounika</v>
      </c>
      <c r="S30" s="319"/>
      <c r="T30" s="319"/>
      <c r="U30" s="319"/>
      <c r="V30" s="319"/>
      <c r="W30" s="319"/>
      <c r="X30" s="319"/>
      <c r="Y30" s="319"/>
      <c r="Z30" s="319"/>
      <c r="AA30" s="319"/>
      <c r="AB30" s="319"/>
      <c r="AC30" s="319"/>
      <c r="AD30" s="319"/>
      <c r="AE30" s="319"/>
      <c r="AF30" s="319"/>
      <c r="AG30" s="319"/>
      <c r="AH30" s="319"/>
      <c r="AI30" s="679" t="str">
        <f t="shared" si="12"/>
        <v/>
      </c>
      <c r="AJ30" s="680" t="str">
        <f t="shared" si="13"/>
        <v/>
      </c>
      <c r="AK30" s="652" t="str">
        <f>IF(AJ30="","",LOOKUP(AJ30,Maths!$E$99:$E$104,$F$99:$F$104))</f>
        <v/>
      </c>
      <c r="AL30" s="110"/>
      <c r="AM30" s="393"/>
      <c r="AN30" s="366">
        <f t="shared" si="14"/>
        <v>23</v>
      </c>
      <c r="AO30" s="366" t="str">
        <f t="shared" si="15"/>
        <v>S. Mounika</v>
      </c>
      <c r="AP30" s="319"/>
      <c r="AQ30" s="652" t="str">
        <f>IF(AP30="","",LOOKUP(AP30,Maths!$C$99:$C$104,$D$99:$D$104))</f>
        <v/>
      </c>
      <c r="AR30" s="319"/>
      <c r="AS30" s="652" t="str">
        <f>IF(AR30="","",LOOKUP(AR30,Maths!$C$99:$C$104,$D$99:$D$104))</f>
        <v/>
      </c>
      <c r="AT30" s="319"/>
      <c r="AU30" s="652" t="str">
        <f>IF(AT30="","",LOOKUP(AT30,Maths!$C$99:$C$104,$D$99:$D$104))</f>
        <v/>
      </c>
      <c r="AV30" s="319"/>
      <c r="AW30" s="652" t="str">
        <f>IF(AV30="","",LOOKUP(AV30,Maths!$C$99:$C$104,$D$99:$D$104))</f>
        <v/>
      </c>
      <c r="AX30" s="680" t="str">
        <f t="shared" si="16"/>
        <v/>
      </c>
      <c r="AY30" s="680" t="str">
        <f t="shared" si="17"/>
        <v/>
      </c>
      <c r="AZ30" s="652" t="str">
        <f>IF(AY30="","",LOOKUP(AY30/3*10,Maths!$A$99:$A$104,$B$99:$B$104))</f>
        <v/>
      </c>
      <c r="BA30" s="110"/>
      <c r="BB30" s="393"/>
      <c r="BC30" s="338">
        <f t="shared" si="18"/>
        <v>23</v>
      </c>
      <c r="BD30" s="354" t="str">
        <f t="shared" si="19"/>
        <v>S. Mounika</v>
      </c>
      <c r="BE30" s="319"/>
      <c r="BF30" s="652" t="str">
        <f>IF(BE30="","",LOOKUP(BE30,Maths!$E$99:$E$104,$F$99:$F$104))</f>
        <v/>
      </c>
      <c r="BG30" s="319"/>
      <c r="BH30" s="652" t="str">
        <f>IF(BG30="","",LOOKUP(BG30,Maths!$E$99:$E$104,$F$99:$F$104))</f>
        <v/>
      </c>
      <c r="BI30" s="319"/>
      <c r="BJ30" s="652" t="str">
        <f>IF(BI30="","",LOOKUP(BI30,Maths!$E$99:$E$104,$F$99:$F$104))</f>
        <v/>
      </c>
      <c r="BK30" s="319"/>
      <c r="BL30" s="652" t="str">
        <f>IF(BK30="","",LOOKUP(BK30,Maths!$E$99:$E$104,$F$99:$F$104))</f>
        <v/>
      </c>
      <c r="BM30" s="639" t="str">
        <f t="shared" si="20"/>
        <v/>
      </c>
      <c r="BN30" s="680" t="str">
        <f t="shared" si="21"/>
        <v/>
      </c>
      <c r="BO30" s="652" t="str">
        <f>IF(BN30="","",LOOKUP(BN30,Maths!$E$99:$E$104,$F$99:$F$104))</f>
        <v/>
      </c>
      <c r="BP30" s="324"/>
      <c r="BQ30" s="472"/>
      <c r="BR30" s="368">
        <f t="shared" si="22"/>
        <v>23</v>
      </c>
      <c r="BS30" s="368" t="str">
        <f t="shared" si="23"/>
        <v>S. Mounika</v>
      </c>
      <c r="BT30" s="319"/>
      <c r="BU30" s="319"/>
      <c r="BV30" s="319"/>
      <c r="BW30" s="319"/>
      <c r="BX30" s="319"/>
      <c r="BY30" s="319"/>
      <c r="BZ30" s="319"/>
      <c r="CA30" s="319"/>
      <c r="CB30" s="319"/>
      <c r="CC30" s="319"/>
      <c r="CD30" s="319"/>
      <c r="CE30" s="319"/>
      <c r="CF30" s="319"/>
      <c r="CG30" s="319"/>
      <c r="CH30" s="319"/>
      <c r="CI30" s="319"/>
      <c r="CJ30" s="653" t="str">
        <f t="shared" si="24"/>
        <v/>
      </c>
      <c r="CK30" s="639" t="str">
        <f t="shared" si="25"/>
        <v/>
      </c>
      <c r="CL30" s="652" t="str">
        <f>IF(CK30="","",LOOKUP(CK30,Maths!$E$99:$E$104,$F$99:$F$104))</f>
        <v/>
      </c>
      <c r="CM30" s="393"/>
      <c r="CN30" s="368">
        <f t="shared" si="26"/>
        <v>23</v>
      </c>
      <c r="CO30" s="367" t="str">
        <f t="shared" si="27"/>
        <v>S. Mounika</v>
      </c>
      <c r="CP30" s="319"/>
      <c r="CQ30" s="652" t="str">
        <f>IF(CP30="","",LOOKUP(CP30,Maths!$C$99:$C$104,$D$99:$D$104))</f>
        <v/>
      </c>
      <c r="CR30" s="319"/>
      <c r="CS30" s="652" t="str">
        <f>IF(CR30="","",LOOKUP(CR30,Maths!$C$99:$C$104,$D$99:$D$104))</f>
        <v/>
      </c>
      <c r="CT30" s="319"/>
      <c r="CU30" s="652" t="str">
        <f>IF(CT30="","",LOOKUP(CT30,Maths!$C$99:$C$104,$D$99:$D$104))</f>
        <v/>
      </c>
      <c r="CV30" s="362"/>
      <c r="CW30" s="652" t="str">
        <f>IF(CV30="","",LOOKUP(CV30,Maths!$C$99:$C$104,$D$99:$D$104))</f>
        <v/>
      </c>
      <c r="CX30" s="639" t="str">
        <f t="shared" si="28"/>
        <v/>
      </c>
      <c r="CY30" s="639" t="str">
        <f t="shared" si="29"/>
        <v/>
      </c>
      <c r="CZ30" s="325" t="str">
        <f>IF(CY30="","",LOOKUP(CY30/3*10,Maths!$A$99:$A$104,$B$99:$B$104))</f>
        <v/>
      </c>
      <c r="DA30" s="393"/>
      <c r="DB30" s="306">
        <f t="shared" si="30"/>
        <v>23</v>
      </c>
      <c r="DC30" s="646" t="str">
        <f t="shared" si="31"/>
        <v>S. Mounika</v>
      </c>
      <c r="DD30" s="639" t="str">
        <f t="shared" si="32"/>
        <v/>
      </c>
      <c r="DE30" s="652" t="str">
        <f>IF(DD30="","",LOOKUP(DD30/4*10,Maths!$A$99:$A$104,$B$99:$B$104))</f>
        <v/>
      </c>
      <c r="DF30" s="639" t="str">
        <f t="shared" si="33"/>
        <v/>
      </c>
      <c r="DG30" s="652" t="str">
        <f>IF(DF30="","",LOOKUP(DF30/6*10,Maths!$A$99:$A$104,$B$99:$B$104))</f>
        <v/>
      </c>
      <c r="DH30" s="639" t="str">
        <f t="shared" si="34"/>
        <v/>
      </c>
      <c r="DI30" s="652" t="str">
        <f>IF(DH30="","",LOOKUP(DH30,Maths!$A$99:$A$104,$B$99:$B$104))</f>
        <v/>
      </c>
      <c r="DJ30" s="552"/>
    </row>
    <row r="31" spans="1:114" ht="20.100000000000001" customHeight="1">
      <c r="A31" s="365">
        <f>'Student Profile'!A28</f>
        <v>24</v>
      </c>
      <c r="B31" s="365">
        <f>'Student Profile'!B28</f>
        <v>0</v>
      </c>
      <c r="C31" s="366" t="str">
        <f>IF('Student Profile'!C28="","", 'Student Profile'!C28)</f>
        <v>S. Mounika</v>
      </c>
      <c r="D31" s="319"/>
      <c r="E31" s="652" t="str">
        <f>IF(D31="","",LOOKUP(D31,Maths!$E$99:$E$104,$F$99:$F$104))</f>
        <v/>
      </c>
      <c r="F31" s="319"/>
      <c r="G31" s="652" t="str">
        <f>IF(F31="","",LOOKUP(F31,Maths!$E$99:$E$104,$F$99:$F$104))</f>
        <v/>
      </c>
      <c r="H31" s="319"/>
      <c r="I31" s="652" t="str">
        <f>IF(H31="","",LOOKUP(H31,Maths!$E$99:$E$104,$F$99:$F$104))</f>
        <v/>
      </c>
      <c r="J31" s="319"/>
      <c r="K31" s="652" t="str">
        <f>IF(J31="","",LOOKUP(J31,Maths!$E$99:$E$104,$F$99:$F$104))</f>
        <v/>
      </c>
      <c r="L31" s="680" t="str">
        <f t="shared" si="8"/>
        <v/>
      </c>
      <c r="M31" s="680" t="str">
        <f t="shared" si="9"/>
        <v/>
      </c>
      <c r="N31" s="652" t="str">
        <f>IF(M31="","",LOOKUP(M31,Maths!$E$99:$E$104,$F$99:$F$104))</f>
        <v/>
      </c>
      <c r="O31" s="110"/>
      <c r="P31" s="393"/>
      <c r="Q31" s="366">
        <f t="shared" si="10"/>
        <v>24</v>
      </c>
      <c r="R31" s="366" t="str">
        <f t="shared" si="11"/>
        <v>S. Mounika</v>
      </c>
      <c r="S31" s="319"/>
      <c r="T31" s="319"/>
      <c r="U31" s="319"/>
      <c r="V31" s="319"/>
      <c r="W31" s="319"/>
      <c r="X31" s="319"/>
      <c r="Y31" s="319"/>
      <c r="Z31" s="319"/>
      <c r="AA31" s="319"/>
      <c r="AB31" s="319"/>
      <c r="AC31" s="319"/>
      <c r="AD31" s="319"/>
      <c r="AE31" s="319"/>
      <c r="AF31" s="319"/>
      <c r="AG31" s="319"/>
      <c r="AH31" s="319"/>
      <c r="AI31" s="679" t="str">
        <f t="shared" si="12"/>
        <v/>
      </c>
      <c r="AJ31" s="680" t="str">
        <f t="shared" si="13"/>
        <v/>
      </c>
      <c r="AK31" s="652" t="str">
        <f>IF(AJ31="","",LOOKUP(AJ31,Maths!$E$99:$E$104,$F$99:$F$104))</f>
        <v/>
      </c>
      <c r="AL31" s="110"/>
      <c r="AM31" s="393"/>
      <c r="AN31" s="366">
        <f t="shared" si="14"/>
        <v>24</v>
      </c>
      <c r="AO31" s="366" t="str">
        <f t="shared" si="15"/>
        <v>S. Mounika</v>
      </c>
      <c r="AP31" s="319"/>
      <c r="AQ31" s="652" t="str">
        <f>IF(AP31="","",LOOKUP(AP31,Maths!$C$99:$C$104,$D$99:$D$104))</f>
        <v/>
      </c>
      <c r="AR31" s="319"/>
      <c r="AS31" s="652" t="str">
        <f>IF(AR31="","",LOOKUP(AR31,Maths!$C$99:$C$104,$D$99:$D$104))</f>
        <v/>
      </c>
      <c r="AT31" s="319"/>
      <c r="AU31" s="652" t="str">
        <f>IF(AT31="","",LOOKUP(AT31,Maths!$C$99:$C$104,$D$99:$D$104))</f>
        <v/>
      </c>
      <c r="AV31" s="319"/>
      <c r="AW31" s="652" t="str">
        <f>IF(AV31="","",LOOKUP(AV31,Maths!$C$99:$C$104,$D$99:$D$104))</f>
        <v/>
      </c>
      <c r="AX31" s="680" t="str">
        <f t="shared" si="16"/>
        <v/>
      </c>
      <c r="AY31" s="680" t="str">
        <f t="shared" si="17"/>
        <v/>
      </c>
      <c r="AZ31" s="652" t="str">
        <f>IF(AY31="","",LOOKUP(AY31/3*10,Maths!$A$99:$A$104,$B$99:$B$104))</f>
        <v/>
      </c>
      <c r="BA31" s="110"/>
      <c r="BB31" s="393"/>
      <c r="BC31" s="338">
        <f t="shared" si="18"/>
        <v>24</v>
      </c>
      <c r="BD31" s="354" t="str">
        <f t="shared" si="19"/>
        <v>S. Mounika</v>
      </c>
      <c r="BE31" s="319"/>
      <c r="BF31" s="652" t="str">
        <f>IF(BE31="","",LOOKUP(BE31,Maths!$E$99:$E$104,$F$99:$F$104))</f>
        <v/>
      </c>
      <c r="BG31" s="319"/>
      <c r="BH31" s="652" t="str">
        <f>IF(BG31="","",LOOKUP(BG31,Maths!$E$99:$E$104,$F$99:$F$104))</f>
        <v/>
      </c>
      <c r="BI31" s="319"/>
      <c r="BJ31" s="652" t="str">
        <f>IF(BI31="","",LOOKUP(BI31,Maths!$E$99:$E$104,$F$99:$F$104))</f>
        <v/>
      </c>
      <c r="BK31" s="319"/>
      <c r="BL31" s="652" t="str">
        <f>IF(BK31="","",LOOKUP(BK31,Maths!$E$99:$E$104,$F$99:$F$104))</f>
        <v/>
      </c>
      <c r="BM31" s="639" t="str">
        <f t="shared" si="20"/>
        <v/>
      </c>
      <c r="BN31" s="680" t="str">
        <f t="shared" si="21"/>
        <v/>
      </c>
      <c r="BO31" s="652" t="str">
        <f>IF(BN31="","",LOOKUP(BN31,Maths!$E$99:$E$104,$F$99:$F$104))</f>
        <v/>
      </c>
      <c r="BP31" s="324"/>
      <c r="BQ31" s="472"/>
      <c r="BR31" s="368">
        <f t="shared" si="22"/>
        <v>24</v>
      </c>
      <c r="BS31" s="368" t="str">
        <f t="shared" si="23"/>
        <v>S. Mounika</v>
      </c>
      <c r="BT31" s="319"/>
      <c r="BU31" s="319"/>
      <c r="BV31" s="319"/>
      <c r="BW31" s="319"/>
      <c r="BX31" s="319"/>
      <c r="BY31" s="319"/>
      <c r="BZ31" s="319"/>
      <c r="CA31" s="319"/>
      <c r="CB31" s="319"/>
      <c r="CC31" s="319"/>
      <c r="CD31" s="319"/>
      <c r="CE31" s="319"/>
      <c r="CF31" s="319"/>
      <c r="CG31" s="319"/>
      <c r="CH31" s="319"/>
      <c r="CI31" s="319"/>
      <c r="CJ31" s="653" t="str">
        <f t="shared" si="24"/>
        <v/>
      </c>
      <c r="CK31" s="639" t="str">
        <f t="shared" si="25"/>
        <v/>
      </c>
      <c r="CL31" s="652" t="str">
        <f>IF(CK31="","",LOOKUP(CK31,Maths!$E$99:$E$104,$F$99:$F$104))</f>
        <v/>
      </c>
      <c r="CM31" s="393"/>
      <c r="CN31" s="368">
        <f t="shared" si="26"/>
        <v>24</v>
      </c>
      <c r="CO31" s="367" t="str">
        <f t="shared" si="27"/>
        <v>S. Mounika</v>
      </c>
      <c r="CP31" s="319"/>
      <c r="CQ31" s="652" t="str">
        <f>IF(CP31="","",LOOKUP(CP31,Maths!$C$99:$C$104,$D$99:$D$104))</f>
        <v/>
      </c>
      <c r="CR31" s="319"/>
      <c r="CS31" s="652" t="str">
        <f>IF(CR31="","",LOOKUP(CR31,Maths!$C$99:$C$104,$D$99:$D$104))</f>
        <v/>
      </c>
      <c r="CT31" s="319"/>
      <c r="CU31" s="652" t="str">
        <f>IF(CT31="","",LOOKUP(CT31,Maths!$C$99:$C$104,$D$99:$D$104))</f>
        <v/>
      </c>
      <c r="CV31" s="362"/>
      <c r="CW31" s="652" t="str">
        <f>IF(CV31="","",LOOKUP(CV31,Maths!$C$99:$C$104,$D$99:$D$104))</f>
        <v/>
      </c>
      <c r="CX31" s="639" t="str">
        <f t="shared" si="28"/>
        <v/>
      </c>
      <c r="CY31" s="639" t="str">
        <f t="shared" si="29"/>
        <v/>
      </c>
      <c r="CZ31" s="325" t="str">
        <f>IF(CY31="","",LOOKUP(CY31/3*10,Maths!$A$99:$A$104,$B$99:$B$104))</f>
        <v/>
      </c>
      <c r="DA31" s="393"/>
      <c r="DB31" s="306">
        <f t="shared" si="30"/>
        <v>24</v>
      </c>
      <c r="DC31" s="646" t="str">
        <f t="shared" si="31"/>
        <v>S. Mounika</v>
      </c>
      <c r="DD31" s="639" t="str">
        <f t="shared" si="32"/>
        <v/>
      </c>
      <c r="DE31" s="652" t="str">
        <f>IF(DD31="","",LOOKUP(DD31/4*10,Maths!$A$99:$A$104,$B$99:$B$104))</f>
        <v/>
      </c>
      <c r="DF31" s="639" t="str">
        <f t="shared" si="33"/>
        <v/>
      </c>
      <c r="DG31" s="652" t="str">
        <f>IF(DF31="","",LOOKUP(DF31/6*10,Maths!$A$99:$A$104,$B$99:$B$104))</f>
        <v/>
      </c>
      <c r="DH31" s="639" t="str">
        <f t="shared" si="34"/>
        <v/>
      </c>
      <c r="DI31" s="652" t="str">
        <f>IF(DH31="","",LOOKUP(DH31,Maths!$A$99:$A$104,$B$99:$B$104))</f>
        <v/>
      </c>
      <c r="DJ31" s="552"/>
    </row>
    <row r="32" spans="1:114" ht="20.100000000000001" customHeight="1">
      <c r="A32" s="365">
        <f>'Student Profile'!A29</f>
        <v>25</v>
      </c>
      <c r="B32" s="365">
        <f>'Student Profile'!B29</f>
        <v>0</v>
      </c>
      <c r="C32" s="366" t="str">
        <f>IF('Student Profile'!C29="","", 'Student Profile'!C29)</f>
        <v>S. Mounika</v>
      </c>
      <c r="D32" s="319"/>
      <c r="E32" s="652" t="str">
        <f>IF(D32="","",LOOKUP(D32,Maths!$E$99:$E$104,$F$99:$F$104))</f>
        <v/>
      </c>
      <c r="F32" s="319"/>
      <c r="G32" s="652" t="str">
        <f>IF(F32="","",LOOKUP(F32,Maths!$E$99:$E$104,$F$99:$F$104))</f>
        <v/>
      </c>
      <c r="H32" s="319"/>
      <c r="I32" s="652" t="str">
        <f>IF(H32="","",LOOKUP(H32,Maths!$E$99:$E$104,$F$99:$F$104))</f>
        <v/>
      </c>
      <c r="J32" s="319"/>
      <c r="K32" s="652" t="str">
        <f>IF(J32="","",LOOKUP(J32,Maths!$E$99:$E$104,$F$99:$F$104))</f>
        <v/>
      </c>
      <c r="L32" s="680" t="str">
        <f t="shared" si="8"/>
        <v/>
      </c>
      <c r="M32" s="680" t="str">
        <f t="shared" si="9"/>
        <v/>
      </c>
      <c r="N32" s="652" t="str">
        <f>IF(M32="","",LOOKUP(M32,Maths!$E$99:$E$104,$F$99:$F$104))</f>
        <v/>
      </c>
      <c r="O32" s="110"/>
      <c r="P32" s="393"/>
      <c r="Q32" s="366">
        <f t="shared" si="10"/>
        <v>25</v>
      </c>
      <c r="R32" s="366" t="str">
        <f t="shared" si="11"/>
        <v>S. Mounika</v>
      </c>
      <c r="S32" s="319"/>
      <c r="T32" s="319"/>
      <c r="U32" s="319"/>
      <c r="V32" s="319"/>
      <c r="W32" s="319"/>
      <c r="X32" s="319"/>
      <c r="Y32" s="319"/>
      <c r="Z32" s="319"/>
      <c r="AA32" s="319"/>
      <c r="AB32" s="319"/>
      <c r="AC32" s="319"/>
      <c r="AD32" s="319"/>
      <c r="AE32" s="319"/>
      <c r="AF32" s="319"/>
      <c r="AG32" s="319"/>
      <c r="AH32" s="319"/>
      <c r="AI32" s="679" t="str">
        <f t="shared" si="12"/>
        <v/>
      </c>
      <c r="AJ32" s="680" t="str">
        <f t="shared" si="13"/>
        <v/>
      </c>
      <c r="AK32" s="652" t="str">
        <f>IF(AJ32="","",LOOKUP(AJ32,Maths!$E$99:$E$104,$F$99:$F$104))</f>
        <v/>
      </c>
      <c r="AL32" s="110"/>
      <c r="AM32" s="393"/>
      <c r="AN32" s="366">
        <f t="shared" si="14"/>
        <v>25</v>
      </c>
      <c r="AO32" s="366" t="str">
        <f t="shared" si="15"/>
        <v>S. Mounika</v>
      </c>
      <c r="AP32" s="319"/>
      <c r="AQ32" s="652" t="str">
        <f>IF(AP32="","",LOOKUP(AP32,Maths!$C$99:$C$104,$D$99:$D$104))</f>
        <v/>
      </c>
      <c r="AR32" s="319"/>
      <c r="AS32" s="652" t="str">
        <f>IF(AR32="","",LOOKUP(AR32,Maths!$C$99:$C$104,$D$99:$D$104))</f>
        <v/>
      </c>
      <c r="AT32" s="319"/>
      <c r="AU32" s="652" t="str">
        <f>IF(AT32="","",LOOKUP(AT32,Maths!$C$99:$C$104,$D$99:$D$104))</f>
        <v/>
      </c>
      <c r="AV32" s="319"/>
      <c r="AW32" s="652" t="str">
        <f>IF(AV32="","",LOOKUP(AV32,Maths!$C$99:$C$104,$D$99:$D$104))</f>
        <v/>
      </c>
      <c r="AX32" s="680" t="str">
        <f t="shared" si="16"/>
        <v/>
      </c>
      <c r="AY32" s="680" t="str">
        <f t="shared" si="17"/>
        <v/>
      </c>
      <c r="AZ32" s="652" t="str">
        <f>IF(AY32="","",LOOKUP(AY32/3*10,Maths!$A$99:$A$104,$B$99:$B$104))</f>
        <v/>
      </c>
      <c r="BA32" s="110"/>
      <c r="BB32" s="393"/>
      <c r="BC32" s="338">
        <f t="shared" si="18"/>
        <v>25</v>
      </c>
      <c r="BD32" s="354" t="str">
        <f t="shared" si="19"/>
        <v>S. Mounika</v>
      </c>
      <c r="BE32" s="319"/>
      <c r="BF32" s="652" t="str">
        <f>IF(BE32="","",LOOKUP(BE32,Maths!$E$99:$E$104,$F$99:$F$104))</f>
        <v/>
      </c>
      <c r="BG32" s="319"/>
      <c r="BH32" s="652" t="str">
        <f>IF(BG32="","",LOOKUP(BG32,Maths!$E$99:$E$104,$F$99:$F$104))</f>
        <v/>
      </c>
      <c r="BI32" s="319"/>
      <c r="BJ32" s="652" t="str">
        <f>IF(BI32="","",LOOKUP(BI32,Maths!$E$99:$E$104,$F$99:$F$104))</f>
        <v/>
      </c>
      <c r="BK32" s="319"/>
      <c r="BL32" s="652" t="str">
        <f>IF(BK32="","",LOOKUP(BK32,Maths!$E$99:$E$104,$F$99:$F$104))</f>
        <v/>
      </c>
      <c r="BM32" s="639" t="str">
        <f t="shared" si="20"/>
        <v/>
      </c>
      <c r="BN32" s="680" t="str">
        <f t="shared" si="21"/>
        <v/>
      </c>
      <c r="BO32" s="652" t="str">
        <f>IF(BN32="","",LOOKUP(BN32,Maths!$E$99:$E$104,$F$99:$F$104))</f>
        <v/>
      </c>
      <c r="BP32" s="324"/>
      <c r="BQ32" s="472"/>
      <c r="BR32" s="368">
        <f t="shared" si="22"/>
        <v>25</v>
      </c>
      <c r="BS32" s="368" t="str">
        <f t="shared" si="23"/>
        <v>S. Mounika</v>
      </c>
      <c r="BT32" s="319"/>
      <c r="BU32" s="319"/>
      <c r="BV32" s="319"/>
      <c r="BW32" s="319"/>
      <c r="BX32" s="319"/>
      <c r="BY32" s="319"/>
      <c r="BZ32" s="319"/>
      <c r="CA32" s="319"/>
      <c r="CB32" s="319"/>
      <c r="CC32" s="319"/>
      <c r="CD32" s="319"/>
      <c r="CE32" s="319"/>
      <c r="CF32" s="319"/>
      <c r="CG32" s="319"/>
      <c r="CH32" s="319"/>
      <c r="CI32" s="319"/>
      <c r="CJ32" s="653" t="str">
        <f t="shared" si="24"/>
        <v/>
      </c>
      <c r="CK32" s="639" t="str">
        <f t="shared" si="25"/>
        <v/>
      </c>
      <c r="CL32" s="652" t="str">
        <f>IF(CK32="","",LOOKUP(CK32,Maths!$E$99:$E$104,$F$99:$F$104))</f>
        <v/>
      </c>
      <c r="CM32" s="393"/>
      <c r="CN32" s="368">
        <f t="shared" si="26"/>
        <v>25</v>
      </c>
      <c r="CO32" s="367" t="str">
        <f t="shared" si="27"/>
        <v>S. Mounika</v>
      </c>
      <c r="CP32" s="319"/>
      <c r="CQ32" s="652" t="str">
        <f>IF(CP32="","",LOOKUP(CP32,Maths!$C$99:$C$104,$D$99:$D$104))</f>
        <v/>
      </c>
      <c r="CR32" s="319"/>
      <c r="CS32" s="652" t="str">
        <f>IF(CR32="","",LOOKUP(CR32,Maths!$C$99:$C$104,$D$99:$D$104))</f>
        <v/>
      </c>
      <c r="CT32" s="319"/>
      <c r="CU32" s="652" t="str">
        <f>IF(CT32="","",LOOKUP(CT32,Maths!$C$99:$C$104,$D$99:$D$104))</f>
        <v/>
      </c>
      <c r="CV32" s="362"/>
      <c r="CW32" s="652" t="str">
        <f>IF(CV32="","",LOOKUP(CV32,Maths!$C$99:$C$104,$D$99:$D$104))</f>
        <v/>
      </c>
      <c r="CX32" s="639" t="str">
        <f t="shared" si="28"/>
        <v/>
      </c>
      <c r="CY32" s="639" t="str">
        <f t="shared" si="29"/>
        <v/>
      </c>
      <c r="CZ32" s="325" t="str">
        <f>IF(CY32="","",LOOKUP(CY32/3*10,Maths!$A$99:$A$104,$B$99:$B$104))</f>
        <v/>
      </c>
      <c r="DA32" s="393"/>
      <c r="DB32" s="306">
        <f t="shared" si="30"/>
        <v>25</v>
      </c>
      <c r="DC32" s="646" t="str">
        <f t="shared" si="31"/>
        <v>S. Mounika</v>
      </c>
      <c r="DD32" s="639" t="str">
        <f t="shared" si="32"/>
        <v/>
      </c>
      <c r="DE32" s="652" t="str">
        <f>IF(DD32="","",LOOKUP(DD32/4*10,Maths!$A$99:$A$104,$B$99:$B$104))</f>
        <v/>
      </c>
      <c r="DF32" s="639" t="str">
        <f t="shared" si="33"/>
        <v/>
      </c>
      <c r="DG32" s="652" t="str">
        <f>IF(DF32="","",LOOKUP(DF32/6*10,Maths!$A$99:$A$104,$B$99:$B$104))</f>
        <v/>
      </c>
      <c r="DH32" s="639" t="str">
        <f t="shared" si="34"/>
        <v/>
      </c>
      <c r="DI32" s="652" t="str">
        <f>IF(DH32="","",LOOKUP(DH32,Maths!$A$99:$A$104,$B$99:$B$104))</f>
        <v/>
      </c>
      <c r="DJ32" s="552"/>
    </row>
    <row r="33" spans="1:114" ht="20.100000000000001" customHeight="1">
      <c r="A33" s="365">
        <f>'Student Profile'!A30</f>
        <v>26</v>
      </c>
      <c r="B33" s="365">
        <f>'Student Profile'!B30</f>
        <v>0</v>
      </c>
      <c r="C33" s="366" t="str">
        <f>IF('Student Profile'!C30="","", 'Student Profile'!C30)</f>
        <v>S. Mounika</v>
      </c>
      <c r="D33" s="319"/>
      <c r="E33" s="652" t="str">
        <f>IF(D33="","",LOOKUP(D33,Maths!$E$99:$E$104,$F$99:$F$104))</f>
        <v/>
      </c>
      <c r="F33" s="319"/>
      <c r="G33" s="652" t="str">
        <f>IF(F33="","",LOOKUP(F33,Maths!$E$99:$E$104,$F$99:$F$104))</f>
        <v/>
      </c>
      <c r="H33" s="319"/>
      <c r="I33" s="652" t="str">
        <f>IF(H33="","",LOOKUP(H33,Maths!$E$99:$E$104,$F$99:$F$104))</f>
        <v/>
      </c>
      <c r="J33" s="319"/>
      <c r="K33" s="652" t="str">
        <f>IF(J33="","",LOOKUP(J33,Maths!$E$99:$E$104,$F$99:$F$104))</f>
        <v/>
      </c>
      <c r="L33" s="680" t="str">
        <f t="shared" si="8"/>
        <v/>
      </c>
      <c r="M33" s="680" t="str">
        <f t="shared" si="9"/>
        <v/>
      </c>
      <c r="N33" s="652" t="str">
        <f>IF(M33="","",LOOKUP(M33,Maths!$E$99:$E$104,$F$99:$F$104))</f>
        <v/>
      </c>
      <c r="O33" s="110"/>
      <c r="P33" s="393"/>
      <c r="Q33" s="366">
        <f t="shared" si="10"/>
        <v>26</v>
      </c>
      <c r="R33" s="366" t="str">
        <f t="shared" si="11"/>
        <v>S. Mounika</v>
      </c>
      <c r="S33" s="319"/>
      <c r="T33" s="319"/>
      <c r="U33" s="319"/>
      <c r="V33" s="319"/>
      <c r="W33" s="319"/>
      <c r="X33" s="319"/>
      <c r="Y33" s="319"/>
      <c r="Z33" s="319"/>
      <c r="AA33" s="319"/>
      <c r="AB33" s="319"/>
      <c r="AC33" s="319"/>
      <c r="AD33" s="319"/>
      <c r="AE33" s="319"/>
      <c r="AF33" s="319"/>
      <c r="AG33" s="319"/>
      <c r="AH33" s="319"/>
      <c r="AI33" s="679" t="str">
        <f t="shared" si="12"/>
        <v/>
      </c>
      <c r="AJ33" s="680" t="str">
        <f t="shared" si="13"/>
        <v/>
      </c>
      <c r="AK33" s="652" t="str">
        <f>IF(AJ33="","",LOOKUP(AJ33,Maths!$E$99:$E$104,$F$99:$F$104))</f>
        <v/>
      </c>
      <c r="AL33" s="110"/>
      <c r="AM33" s="393"/>
      <c r="AN33" s="366">
        <f t="shared" si="14"/>
        <v>26</v>
      </c>
      <c r="AO33" s="366" t="str">
        <f t="shared" si="15"/>
        <v>S. Mounika</v>
      </c>
      <c r="AP33" s="319"/>
      <c r="AQ33" s="652" t="str">
        <f>IF(AP33="","",LOOKUP(AP33,Maths!$C$99:$C$104,$D$99:$D$104))</f>
        <v/>
      </c>
      <c r="AR33" s="319"/>
      <c r="AS33" s="652" t="str">
        <f>IF(AR33="","",LOOKUP(AR33,Maths!$C$99:$C$104,$D$99:$D$104))</f>
        <v/>
      </c>
      <c r="AT33" s="319"/>
      <c r="AU33" s="652" t="str">
        <f>IF(AT33="","",LOOKUP(AT33,Maths!$C$99:$C$104,$D$99:$D$104))</f>
        <v/>
      </c>
      <c r="AV33" s="319"/>
      <c r="AW33" s="652" t="str">
        <f>IF(AV33="","",LOOKUP(AV33,Maths!$C$99:$C$104,$D$99:$D$104))</f>
        <v/>
      </c>
      <c r="AX33" s="680" t="str">
        <f t="shared" si="16"/>
        <v/>
      </c>
      <c r="AY33" s="680" t="str">
        <f t="shared" si="17"/>
        <v/>
      </c>
      <c r="AZ33" s="652" t="str">
        <f>IF(AY33="","",LOOKUP(AY33/3*10,Maths!$A$99:$A$104,$B$99:$B$104))</f>
        <v/>
      </c>
      <c r="BA33" s="110"/>
      <c r="BB33" s="393"/>
      <c r="BC33" s="338">
        <f t="shared" si="18"/>
        <v>26</v>
      </c>
      <c r="BD33" s="354" t="str">
        <f t="shared" si="19"/>
        <v>S. Mounika</v>
      </c>
      <c r="BE33" s="319"/>
      <c r="BF33" s="652" t="str">
        <f>IF(BE33="","",LOOKUP(BE33,Maths!$E$99:$E$104,$F$99:$F$104))</f>
        <v/>
      </c>
      <c r="BG33" s="319"/>
      <c r="BH33" s="652" t="str">
        <f>IF(BG33="","",LOOKUP(BG33,Maths!$E$99:$E$104,$F$99:$F$104))</f>
        <v/>
      </c>
      <c r="BI33" s="319"/>
      <c r="BJ33" s="652" t="str">
        <f>IF(BI33="","",LOOKUP(BI33,Maths!$E$99:$E$104,$F$99:$F$104))</f>
        <v/>
      </c>
      <c r="BK33" s="319"/>
      <c r="BL33" s="652" t="str">
        <f>IF(BK33="","",LOOKUP(BK33,Maths!$E$99:$E$104,$F$99:$F$104))</f>
        <v/>
      </c>
      <c r="BM33" s="639" t="str">
        <f t="shared" si="20"/>
        <v/>
      </c>
      <c r="BN33" s="680" t="str">
        <f t="shared" si="21"/>
        <v/>
      </c>
      <c r="BO33" s="652" t="str">
        <f>IF(BN33="","",LOOKUP(BN33,Maths!$E$99:$E$104,$F$99:$F$104))</f>
        <v/>
      </c>
      <c r="BP33" s="324"/>
      <c r="BQ33" s="472"/>
      <c r="BR33" s="368">
        <f t="shared" si="22"/>
        <v>26</v>
      </c>
      <c r="BS33" s="368" t="str">
        <f t="shared" si="23"/>
        <v>S. Mounika</v>
      </c>
      <c r="BT33" s="319"/>
      <c r="BU33" s="319"/>
      <c r="BV33" s="319"/>
      <c r="BW33" s="319"/>
      <c r="BX33" s="319"/>
      <c r="BY33" s="319"/>
      <c r="BZ33" s="319"/>
      <c r="CA33" s="319"/>
      <c r="CB33" s="319"/>
      <c r="CC33" s="319"/>
      <c r="CD33" s="319"/>
      <c r="CE33" s="319"/>
      <c r="CF33" s="319"/>
      <c r="CG33" s="319"/>
      <c r="CH33" s="319"/>
      <c r="CI33" s="319"/>
      <c r="CJ33" s="653" t="str">
        <f t="shared" si="24"/>
        <v/>
      </c>
      <c r="CK33" s="639" t="str">
        <f t="shared" si="25"/>
        <v/>
      </c>
      <c r="CL33" s="652" t="str">
        <f>IF(CK33="","",LOOKUP(CK33,Maths!$E$99:$E$104,$F$99:$F$104))</f>
        <v/>
      </c>
      <c r="CM33" s="393"/>
      <c r="CN33" s="368">
        <f t="shared" si="26"/>
        <v>26</v>
      </c>
      <c r="CO33" s="367" t="str">
        <f t="shared" si="27"/>
        <v>S. Mounika</v>
      </c>
      <c r="CP33" s="319"/>
      <c r="CQ33" s="652" t="str">
        <f>IF(CP33="","",LOOKUP(CP33,Maths!$C$99:$C$104,$D$99:$D$104))</f>
        <v/>
      </c>
      <c r="CR33" s="319"/>
      <c r="CS33" s="652" t="str">
        <f>IF(CR33="","",LOOKUP(CR33,Maths!$C$99:$C$104,$D$99:$D$104))</f>
        <v/>
      </c>
      <c r="CT33" s="319"/>
      <c r="CU33" s="652" t="str">
        <f>IF(CT33="","",LOOKUP(CT33,Maths!$C$99:$C$104,$D$99:$D$104))</f>
        <v/>
      </c>
      <c r="CV33" s="362"/>
      <c r="CW33" s="652" t="str">
        <f>IF(CV33="","",LOOKUP(CV33,Maths!$C$99:$C$104,$D$99:$D$104))</f>
        <v/>
      </c>
      <c r="CX33" s="639" t="str">
        <f t="shared" si="28"/>
        <v/>
      </c>
      <c r="CY33" s="639" t="str">
        <f t="shared" si="29"/>
        <v/>
      </c>
      <c r="CZ33" s="325" t="str">
        <f>IF(CY33="","",LOOKUP(CY33/3*10,Maths!$A$99:$A$104,$B$99:$B$104))</f>
        <v/>
      </c>
      <c r="DA33" s="393"/>
      <c r="DB33" s="306">
        <f t="shared" si="30"/>
        <v>26</v>
      </c>
      <c r="DC33" s="646" t="str">
        <f t="shared" si="31"/>
        <v>S. Mounika</v>
      </c>
      <c r="DD33" s="639" t="str">
        <f t="shared" si="32"/>
        <v/>
      </c>
      <c r="DE33" s="652" t="str">
        <f>IF(DD33="","",LOOKUP(DD33/4*10,Maths!$A$99:$A$104,$B$99:$B$104))</f>
        <v/>
      </c>
      <c r="DF33" s="639" t="str">
        <f t="shared" si="33"/>
        <v/>
      </c>
      <c r="DG33" s="652" t="str">
        <f>IF(DF33="","",LOOKUP(DF33/6*10,Maths!$A$99:$A$104,$B$99:$B$104))</f>
        <v/>
      </c>
      <c r="DH33" s="639" t="str">
        <f t="shared" si="34"/>
        <v/>
      </c>
      <c r="DI33" s="652" t="str">
        <f>IF(DH33="","",LOOKUP(DH33,Maths!$A$99:$A$104,$B$99:$B$104))</f>
        <v/>
      </c>
      <c r="DJ33" s="552"/>
    </row>
    <row r="34" spans="1:114" ht="20.100000000000001" customHeight="1">
      <c r="A34" s="365">
        <f>'Student Profile'!A31</f>
        <v>27</v>
      </c>
      <c r="B34" s="365">
        <f>'Student Profile'!B31</f>
        <v>0</v>
      </c>
      <c r="C34" s="366" t="str">
        <f>IF('Student Profile'!C31="","", 'Student Profile'!C31)</f>
        <v>S. Mounika</v>
      </c>
      <c r="D34" s="319"/>
      <c r="E34" s="652" t="str">
        <f>IF(D34="","",LOOKUP(D34,Maths!$E$99:$E$104,$F$99:$F$104))</f>
        <v/>
      </c>
      <c r="F34" s="319"/>
      <c r="G34" s="652" t="str">
        <f>IF(F34="","",LOOKUP(F34,Maths!$E$99:$E$104,$F$99:$F$104))</f>
        <v/>
      </c>
      <c r="H34" s="319"/>
      <c r="I34" s="652" t="str">
        <f>IF(H34="","",LOOKUP(H34,Maths!$E$99:$E$104,$F$99:$F$104))</f>
        <v/>
      </c>
      <c r="J34" s="319"/>
      <c r="K34" s="652" t="str">
        <f>IF(J34="","",LOOKUP(J34,Maths!$E$99:$E$104,$F$99:$F$104))</f>
        <v/>
      </c>
      <c r="L34" s="680" t="str">
        <f t="shared" si="8"/>
        <v/>
      </c>
      <c r="M34" s="680" t="str">
        <f t="shared" si="9"/>
        <v/>
      </c>
      <c r="N34" s="652" t="str">
        <f>IF(M34="","",LOOKUP(M34,Maths!$E$99:$E$104,$F$99:$F$104))</f>
        <v/>
      </c>
      <c r="O34" s="110"/>
      <c r="P34" s="393"/>
      <c r="Q34" s="366">
        <f t="shared" si="10"/>
        <v>27</v>
      </c>
      <c r="R34" s="366" t="str">
        <f t="shared" si="11"/>
        <v>S. Mounika</v>
      </c>
      <c r="S34" s="319"/>
      <c r="T34" s="319"/>
      <c r="U34" s="319"/>
      <c r="V34" s="319"/>
      <c r="W34" s="319"/>
      <c r="X34" s="319"/>
      <c r="Y34" s="319"/>
      <c r="Z34" s="319"/>
      <c r="AA34" s="319"/>
      <c r="AB34" s="319"/>
      <c r="AC34" s="319"/>
      <c r="AD34" s="319"/>
      <c r="AE34" s="319"/>
      <c r="AF34" s="319"/>
      <c r="AG34" s="319"/>
      <c r="AH34" s="319"/>
      <c r="AI34" s="679" t="str">
        <f t="shared" si="12"/>
        <v/>
      </c>
      <c r="AJ34" s="680" t="str">
        <f t="shared" si="13"/>
        <v/>
      </c>
      <c r="AK34" s="652" t="str">
        <f>IF(AJ34="","",LOOKUP(AJ34,Maths!$E$99:$E$104,$F$99:$F$104))</f>
        <v/>
      </c>
      <c r="AL34" s="110"/>
      <c r="AM34" s="393"/>
      <c r="AN34" s="366">
        <f t="shared" si="14"/>
        <v>27</v>
      </c>
      <c r="AO34" s="366" t="str">
        <f t="shared" si="15"/>
        <v>S. Mounika</v>
      </c>
      <c r="AP34" s="319"/>
      <c r="AQ34" s="652" t="str">
        <f>IF(AP34="","",LOOKUP(AP34,Maths!$C$99:$C$104,$D$99:$D$104))</f>
        <v/>
      </c>
      <c r="AR34" s="319"/>
      <c r="AS34" s="652" t="str">
        <f>IF(AR34="","",LOOKUP(AR34,Maths!$C$99:$C$104,$D$99:$D$104))</f>
        <v/>
      </c>
      <c r="AT34" s="319"/>
      <c r="AU34" s="652" t="str">
        <f>IF(AT34="","",LOOKUP(AT34,Maths!$C$99:$C$104,$D$99:$D$104))</f>
        <v/>
      </c>
      <c r="AV34" s="319"/>
      <c r="AW34" s="652" t="str">
        <f>IF(AV34="","",LOOKUP(AV34,Maths!$C$99:$C$104,$D$99:$D$104))</f>
        <v/>
      </c>
      <c r="AX34" s="680" t="str">
        <f t="shared" si="16"/>
        <v/>
      </c>
      <c r="AY34" s="680" t="str">
        <f t="shared" si="17"/>
        <v/>
      </c>
      <c r="AZ34" s="652" t="str">
        <f>IF(AY34="","",LOOKUP(AY34/3*10,Maths!$A$99:$A$104,$B$99:$B$104))</f>
        <v/>
      </c>
      <c r="BA34" s="110"/>
      <c r="BB34" s="393"/>
      <c r="BC34" s="338">
        <f t="shared" si="18"/>
        <v>27</v>
      </c>
      <c r="BD34" s="354" t="str">
        <f t="shared" si="19"/>
        <v>S. Mounika</v>
      </c>
      <c r="BE34" s="319"/>
      <c r="BF34" s="652" t="str">
        <f>IF(BE34="","",LOOKUP(BE34,Maths!$E$99:$E$104,$F$99:$F$104))</f>
        <v/>
      </c>
      <c r="BG34" s="319"/>
      <c r="BH34" s="652" t="str">
        <f>IF(BG34="","",LOOKUP(BG34,Maths!$E$99:$E$104,$F$99:$F$104))</f>
        <v/>
      </c>
      <c r="BI34" s="319"/>
      <c r="BJ34" s="652" t="str">
        <f>IF(BI34="","",LOOKUP(BI34,Maths!$E$99:$E$104,$F$99:$F$104))</f>
        <v/>
      </c>
      <c r="BK34" s="319"/>
      <c r="BL34" s="652" t="str">
        <f>IF(BK34="","",LOOKUP(BK34,Maths!$E$99:$E$104,$F$99:$F$104))</f>
        <v/>
      </c>
      <c r="BM34" s="639" t="str">
        <f t="shared" si="20"/>
        <v/>
      </c>
      <c r="BN34" s="680" t="str">
        <f t="shared" si="21"/>
        <v/>
      </c>
      <c r="BO34" s="652" t="str">
        <f>IF(BN34="","",LOOKUP(BN34,Maths!$E$99:$E$104,$F$99:$F$104))</f>
        <v/>
      </c>
      <c r="BP34" s="324"/>
      <c r="BQ34" s="472"/>
      <c r="BR34" s="368">
        <f t="shared" si="22"/>
        <v>27</v>
      </c>
      <c r="BS34" s="368" t="str">
        <f t="shared" si="23"/>
        <v>S. Mounika</v>
      </c>
      <c r="BT34" s="319"/>
      <c r="BU34" s="319"/>
      <c r="BV34" s="319"/>
      <c r="BW34" s="319"/>
      <c r="BX34" s="319"/>
      <c r="BY34" s="319"/>
      <c r="BZ34" s="319"/>
      <c r="CA34" s="319"/>
      <c r="CB34" s="319"/>
      <c r="CC34" s="319"/>
      <c r="CD34" s="319"/>
      <c r="CE34" s="319"/>
      <c r="CF34" s="319"/>
      <c r="CG34" s="319"/>
      <c r="CH34" s="319"/>
      <c r="CI34" s="319"/>
      <c r="CJ34" s="653" t="str">
        <f t="shared" si="24"/>
        <v/>
      </c>
      <c r="CK34" s="639" t="str">
        <f t="shared" si="25"/>
        <v/>
      </c>
      <c r="CL34" s="652" t="str">
        <f>IF(CK34="","",LOOKUP(CK34,Maths!$E$99:$E$104,$F$99:$F$104))</f>
        <v/>
      </c>
      <c r="CM34" s="393"/>
      <c r="CN34" s="368">
        <f t="shared" si="26"/>
        <v>27</v>
      </c>
      <c r="CO34" s="367" t="str">
        <f t="shared" si="27"/>
        <v>S. Mounika</v>
      </c>
      <c r="CP34" s="319"/>
      <c r="CQ34" s="652" t="str">
        <f>IF(CP34="","",LOOKUP(CP34,Maths!$C$99:$C$104,$D$99:$D$104))</f>
        <v/>
      </c>
      <c r="CR34" s="319"/>
      <c r="CS34" s="652" t="str">
        <f>IF(CR34="","",LOOKUP(CR34,Maths!$C$99:$C$104,$D$99:$D$104))</f>
        <v/>
      </c>
      <c r="CT34" s="319"/>
      <c r="CU34" s="652" t="str">
        <f>IF(CT34="","",LOOKUP(CT34,Maths!$C$99:$C$104,$D$99:$D$104))</f>
        <v/>
      </c>
      <c r="CV34" s="362"/>
      <c r="CW34" s="652" t="str">
        <f>IF(CV34="","",LOOKUP(CV34,Maths!$C$99:$C$104,$D$99:$D$104))</f>
        <v/>
      </c>
      <c r="CX34" s="639" t="str">
        <f t="shared" si="28"/>
        <v/>
      </c>
      <c r="CY34" s="639" t="str">
        <f t="shared" si="29"/>
        <v/>
      </c>
      <c r="CZ34" s="325" t="str">
        <f>IF(CY34="","",LOOKUP(CY34/3*10,Maths!$A$99:$A$104,$B$99:$B$104))</f>
        <v/>
      </c>
      <c r="DA34" s="393"/>
      <c r="DB34" s="306">
        <f t="shared" si="30"/>
        <v>27</v>
      </c>
      <c r="DC34" s="646" t="str">
        <f t="shared" si="31"/>
        <v>S. Mounika</v>
      </c>
      <c r="DD34" s="639" t="str">
        <f t="shared" si="32"/>
        <v/>
      </c>
      <c r="DE34" s="652" t="str">
        <f>IF(DD34="","",LOOKUP(DD34/4*10,Maths!$A$99:$A$104,$B$99:$B$104))</f>
        <v/>
      </c>
      <c r="DF34" s="639" t="str">
        <f t="shared" si="33"/>
        <v/>
      </c>
      <c r="DG34" s="652" t="str">
        <f>IF(DF34="","",LOOKUP(DF34/6*10,Maths!$A$99:$A$104,$B$99:$B$104))</f>
        <v/>
      </c>
      <c r="DH34" s="639" t="str">
        <f t="shared" si="34"/>
        <v/>
      </c>
      <c r="DI34" s="652" t="str">
        <f>IF(DH34="","",LOOKUP(DH34,Maths!$A$99:$A$104,$B$99:$B$104))</f>
        <v/>
      </c>
      <c r="DJ34" s="552"/>
    </row>
    <row r="35" spans="1:114" ht="20.100000000000001" customHeight="1">
      <c r="A35" s="365">
        <f>'Student Profile'!A32</f>
        <v>28</v>
      </c>
      <c r="B35" s="365">
        <f>'Student Profile'!B32</f>
        <v>0</v>
      </c>
      <c r="C35" s="366" t="str">
        <f>IF('Student Profile'!C32="","", 'Student Profile'!C32)</f>
        <v>S. Mounika</v>
      </c>
      <c r="D35" s="319"/>
      <c r="E35" s="652" t="str">
        <f>IF(D35="","",LOOKUP(D35,Maths!$E$99:$E$104,$F$99:$F$104))</f>
        <v/>
      </c>
      <c r="F35" s="319"/>
      <c r="G35" s="652" t="str">
        <f>IF(F35="","",LOOKUP(F35,Maths!$E$99:$E$104,$F$99:$F$104))</f>
        <v/>
      </c>
      <c r="H35" s="319"/>
      <c r="I35" s="652" t="str">
        <f>IF(H35="","",LOOKUP(H35,Maths!$E$99:$E$104,$F$99:$F$104))</f>
        <v/>
      </c>
      <c r="J35" s="319"/>
      <c r="K35" s="652" t="str">
        <f>IF(J35="","",LOOKUP(J35,Maths!$E$99:$E$104,$F$99:$F$104))</f>
        <v/>
      </c>
      <c r="L35" s="680" t="str">
        <f t="shared" si="8"/>
        <v/>
      </c>
      <c r="M35" s="680" t="str">
        <f t="shared" si="9"/>
        <v/>
      </c>
      <c r="N35" s="652" t="str">
        <f>IF(M35="","",LOOKUP(M35,Maths!$E$99:$E$104,$F$99:$F$104))</f>
        <v/>
      </c>
      <c r="O35" s="110"/>
      <c r="P35" s="393"/>
      <c r="Q35" s="366">
        <f t="shared" si="10"/>
        <v>28</v>
      </c>
      <c r="R35" s="366" t="str">
        <f t="shared" si="11"/>
        <v>S. Mounika</v>
      </c>
      <c r="S35" s="319"/>
      <c r="T35" s="319"/>
      <c r="U35" s="319"/>
      <c r="V35" s="319"/>
      <c r="W35" s="319"/>
      <c r="X35" s="319"/>
      <c r="Y35" s="319"/>
      <c r="Z35" s="319"/>
      <c r="AA35" s="319"/>
      <c r="AB35" s="319"/>
      <c r="AC35" s="319"/>
      <c r="AD35" s="319"/>
      <c r="AE35" s="319"/>
      <c r="AF35" s="319"/>
      <c r="AG35" s="319"/>
      <c r="AH35" s="319"/>
      <c r="AI35" s="679" t="str">
        <f t="shared" si="12"/>
        <v/>
      </c>
      <c r="AJ35" s="680" t="str">
        <f t="shared" si="13"/>
        <v/>
      </c>
      <c r="AK35" s="652" t="str">
        <f>IF(AJ35="","",LOOKUP(AJ35,Maths!$E$99:$E$104,$F$99:$F$104))</f>
        <v/>
      </c>
      <c r="AL35" s="110"/>
      <c r="AM35" s="393"/>
      <c r="AN35" s="366">
        <f t="shared" si="14"/>
        <v>28</v>
      </c>
      <c r="AO35" s="366" t="str">
        <f t="shared" si="15"/>
        <v>S. Mounika</v>
      </c>
      <c r="AP35" s="319"/>
      <c r="AQ35" s="652" t="str">
        <f>IF(AP35="","",LOOKUP(AP35,Maths!$C$99:$C$104,$D$99:$D$104))</f>
        <v/>
      </c>
      <c r="AR35" s="319"/>
      <c r="AS35" s="652" t="str">
        <f>IF(AR35="","",LOOKUP(AR35,Maths!$C$99:$C$104,$D$99:$D$104))</f>
        <v/>
      </c>
      <c r="AT35" s="319"/>
      <c r="AU35" s="652" t="str">
        <f>IF(AT35="","",LOOKUP(AT35,Maths!$C$99:$C$104,$D$99:$D$104))</f>
        <v/>
      </c>
      <c r="AV35" s="319"/>
      <c r="AW35" s="652" t="str">
        <f>IF(AV35="","",LOOKUP(AV35,Maths!$C$99:$C$104,$D$99:$D$104))</f>
        <v/>
      </c>
      <c r="AX35" s="680" t="str">
        <f t="shared" si="16"/>
        <v/>
      </c>
      <c r="AY35" s="680" t="str">
        <f t="shared" si="17"/>
        <v/>
      </c>
      <c r="AZ35" s="652" t="str">
        <f>IF(AY35="","",LOOKUP(AY35/3*10,Maths!$A$99:$A$104,$B$99:$B$104))</f>
        <v/>
      </c>
      <c r="BA35" s="110"/>
      <c r="BB35" s="393"/>
      <c r="BC35" s="338">
        <f t="shared" si="18"/>
        <v>28</v>
      </c>
      <c r="BD35" s="354" t="str">
        <f t="shared" si="19"/>
        <v>S. Mounika</v>
      </c>
      <c r="BE35" s="319"/>
      <c r="BF35" s="652" t="str">
        <f>IF(BE35="","",LOOKUP(BE35,Maths!$E$99:$E$104,$F$99:$F$104))</f>
        <v/>
      </c>
      <c r="BG35" s="319"/>
      <c r="BH35" s="652" t="str">
        <f>IF(BG35="","",LOOKUP(BG35,Maths!$E$99:$E$104,$F$99:$F$104))</f>
        <v/>
      </c>
      <c r="BI35" s="319"/>
      <c r="BJ35" s="652" t="str">
        <f>IF(BI35="","",LOOKUP(BI35,Maths!$E$99:$E$104,$F$99:$F$104))</f>
        <v/>
      </c>
      <c r="BK35" s="319"/>
      <c r="BL35" s="652" t="str">
        <f>IF(BK35="","",LOOKUP(BK35,Maths!$E$99:$E$104,$F$99:$F$104))</f>
        <v/>
      </c>
      <c r="BM35" s="639" t="str">
        <f t="shared" si="20"/>
        <v/>
      </c>
      <c r="BN35" s="680" t="str">
        <f t="shared" si="21"/>
        <v/>
      </c>
      <c r="BO35" s="652" t="str">
        <f>IF(BN35="","",LOOKUP(BN35,Maths!$E$99:$E$104,$F$99:$F$104))</f>
        <v/>
      </c>
      <c r="BP35" s="324"/>
      <c r="BQ35" s="472"/>
      <c r="BR35" s="368">
        <f t="shared" si="22"/>
        <v>28</v>
      </c>
      <c r="BS35" s="368" t="str">
        <f t="shared" si="23"/>
        <v>S. Mounika</v>
      </c>
      <c r="BT35" s="319"/>
      <c r="BU35" s="319"/>
      <c r="BV35" s="319"/>
      <c r="BW35" s="319"/>
      <c r="BX35" s="319"/>
      <c r="BY35" s="319"/>
      <c r="BZ35" s="319"/>
      <c r="CA35" s="319"/>
      <c r="CB35" s="319"/>
      <c r="CC35" s="319"/>
      <c r="CD35" s="319"/>
      <c r="CE35" s="319"/>
      <c r="CF35" s="319"/>
      <c r="CG35" s="319"/>
      <c r="CH35" s="319"/>
      <c r="CI35" s="319"/>
      <c r="CJ35" s="653" t="str">
        <f t="shared" si="24"/>
        <v/>
      </c>
      <c r="CK35" s="639" t="str">
        <f t="shared" si="25"/>
        <v/>
      </c>
      <c r="CL35" s="652" t="str">
        <f>IF(CK35="","",LOOKUP(CK35,Maths!$E$99:$E$104,$F$99:$F$104))</f>
        <v/>
      </c>
      <c r="CM35" s="393"/>
      <c r="CN35" s="368">
        <f t="shared" si="26"/>
        <v>28</v>
      </c>
      <c r="CO35" s="367" t="str">
        <f t="shared" si="27"/>
        <v>S. Mounika</v>
      </c>
      <c r="CP35" s="319"/>
      <c r="CQ35" s="652" t="str">
        <f>IF(CP35="","",LOOKUP(CP35,Maths!$C$99:$C$104,$D$99:$D$104))</f>
        <v/>
      </c>
      <c r="CR35" s="319"/>
      <c r="CS35" s="652" t="str">
        <f>IF(CR35="","",LOOKUP(CR35,Maths!$C$99:$C$104,$D$99:$D$104))</f>
        <v/>
      </c>
      <c r="CT35" s="319"/>
      <c r="CU35" s="652" t="str">
        <f>IF(CT35="","",LOOKUP(CT35,Maths!$C$99:$C$104,$D$99:$D$104))</f>
        <v/>
      </c>
      <c r="CV35" s="362"/>
      <c r="CW35" s="652" t="str">
        <f>IF(CV35="","",LOOKUP(CV35,Maths!$C$99:$C$104,$D$99:$D$104))</f>
        <v/>
      </c>
      <c r="CX35" s="639" t="str">
        <f t="shared" si="28"/>
        <v/>
      </c>
      <c r="CY35" s="639" t="str">
        <f t="shared" si="29"/>
        <v/>
      </c>
      <c r="CZ35" s="325" t="str">
        <f>IF(CY35="","",LOOKUP(CY35/3*10,Maths!$A$99:$A$104,$B$99:$B$104))</f>
        <v/>
      </c>
      <c r="DA35" s="393"/>
      <c r="DB35" s="306">
        <f t="shared" si="30"/>
        <v>28</v>
      </c>
      <c r="DC35" s="646" t="str">
        <f t="shared" si="31"/>
        <v>S. Mounika</v>
      </c>
      <c r="DD35" s="639" t="str">
        <f t="shared" si="32"/>
        <v/>
      </c>
      <c r="DE35" s="652" t="str">
        <f>IF(DD35="","",LOOKUP(DD35/4*10,Maths!$A$99:$A$104,$B$99:$B$104))</f>
        <v/>
      </c>
      <c r="DF35" s="639" t="str">
        <f t="shared" si="33"/>
        <v/>
      </c>
      <c r="DG35" s="652" t="str">
        <f>IF(DF35="","",LOOKUP(DF35/6*10,Maths!$A$99:$A$104,$B$99:$B$104))</f>
        <v/>
      </c>
      <c r="DH35" s="639" t="str">
        <f t="shared" si="34"/>
        <v/>
      </c>
      <c r="DI35" s="652" t="str">
        <f>IF(DH35="","",LOOKUP(DH35,Maths!$A$99:$A$104,$B$99:$B$104))</f>
        <v/>
      </c>
      <c r="DJ35" s="552"/>
    </row>
    <row r="36" spans="1:114" ht="20.100000000000001" customHeight="1">
      <c r="A36" s="365">
        <f>'Student Profile'!A33</f>
        <v>29</v>
      </c>
      <c r="B36" s="365">
        <f>'Student Profile'!B33</f>
        <v>0</v>
      </c>
      <c r="C36" s="366" t="str">
        <f>IF('Student Profile'!C33="","", 'Student Profile'!C33)</f>
        <v>S. Mounika</v>
      </c>
      <c r="D36" s="319"/>
      <c r="E36" s="652" t="str">
        <f>IF(D36="","",LOOKUP(D36,Maths!$E$99:$E$104,$F$99:$F$104))</f>
        <v/>
      </c>
      <c r="F36" s="319"/>
      <c r="G36" s="652" t="str">
        <f>IF(F36="","",LOOKUP(F36,Maths!$E$99:$E$104,$F$99:$F$104))</f>
        <v/>
      </c>
      <c r="H36" s="319"/>
      <c r="I36" s="652" t="str">
        <f>IF(H36="","",LOOKUP(H36,Maths!$E$99:$E$104,$F$99:$F$104))</f>
        <v/>
      </c>
      <c r="J36" s="319"/>
      <c r="K36" s="652" t="str">
        <f>IF(J36="","",LOOKUP(J36,Maths!$E$99:$E$104,$F$99:$F$104))</f>
        <v/>
      </c>
      <c r="L36" s="680" t="str">
        <f t="shared" si="8"/>
        <v/>
      </c>
      <c r="M36" s="680" t="str">
        <f t="shared" si="9"/>
        <v/>
      </c>
      <c r="N36" s="652" t="str">
        <f>IF(M36="","",LOOKUP(M36,Maths!$E$99:$E$104,$F$99:$F$104))</f>
        <v/>
      </c>
      <c r="O36" s="110"/>
      <c r="P36" s="393"/>
      <c r="Q36" s="366">
        <f t="shared" si="10"/>
        <v>29</v>
      </c>
      <c r="R36" s="366" t="str">
        <f t="shared" si="11"/>
        <v>S. Mounika</v>
      </c>
      <c r="S36" s="319"/>
      <c r="T36" s="319"/>
      <c r="U36" s="319"/>
      <c r="V36" s="319"/>
      <c r="W36" s="319"/>
      <c r="X36" s="319"/>
      <c r="Y36" s="319"/>
      <c r="Z36" s="319"/>
      <c r="AA36" s="319"/>
      <c r="AB36" s="319"/>
      <c r="AC36" s="319"/>
      <c r="AD36" s="319"/>
      <c r="AE36" s="319"/>
      <c r="AF36" s="319"/>
      <c r="AG36" s="319"/>
      <c r="AH36" s="319"/>
      <c r="AI36" s="679" t="str">
        <f t="shared" si="12"/>
        <v/>
      </c>
      <c r="AJ36" s="680" t="str">
        <f t="shared" si="13"/>
        <v/>
      </c>
      <c r="AK36" s="652" t="str">
        <f>IF(AJ36="","",LOOKUP(AJ36,Maths!$E$99:$E$104,$F$99:$F$104))</f>
        <v/>
      </c>
      <c r="AL36" s="110"/>
      <c r="AM36" s="393"/>
      <c r="AN36" s="366">
        <f t="shared" si="14"/>
        <v>29</v>
      </c>
      <c r="AO36" s="366" t="str">
        <f t="shared" si="15"/>
        <v>S. Mounika</v>
      </c>
      <c r="AP36" s="319"/>
      <c r="AQ36" s="652" t="str">
        <f>IF(AP36="","",LOOKUP(AP36,Maths!$C$99:$C$104,$D$99:$D$104))</f>
        <v/>
      </c>
      <c r="AR36" s="319"/>
      <c r="AS36" s="652" t="str">
        <f>IF(AR36="","",LOOKUP(AR36,Maths!$C$99:$C$104,$D$99:$D$104))</f>
        <v/>
      </c>
      <c r="AT36" s="319"/>
      <c r="AU36" s="652" t="str">
        <f>IF(AT36="","",LOOKUP(AT36,Maths!$C$99:$C$104,$D$99:$D$104))</f>
        <v/>
      </c>
      <c r="AV36" s="319"/>
      <c r="AW36" s="652" t="str">
        <f>IF(AV36="","",LOOKUP(AV36,Maths!$C$99:$C$104,$D$99:$D$104))</f>
        <v/>
      </c>
      <c r="AX36" s="680" t="str">
        <f t="shared" si="16"/>
        <v/>
      </c>
      <c r="AY36" s="680" t="str">
        <f t="shared" si="17"/>
        <v/>
      </c>
      <c r="AZ36" s="652" t="str">
        <f>IF(AY36="","",LOOKUP(AY36/3*10,Maths!$A$99:$A$104,$B$99:$B$104))</f>
        <v/>
      </c>
      <c r="BA36" s="110"/>
      <c r="BB36" s="393"/>
      <c r="BC36" s="338">
        <f t="shared" si="18"/>
        <v>29</v>
      </c>
      <c r="BD36" s="354" t="str">
        <f t="shared" si="19"/>
        <v>S. Mounika</v>
      </c>
      <c r="BE36" s="319"/>
      <c r="BF36" s="652" t="str">
        <f>IF(BE36="","",LOOKUP(BE36,Maths!$E$99:$E$104,$F$99:$F$104))</f>
        <v/>
      </c>
      <c r="BG36" s="319"/>
      <c r="BH36" s="652" t="str">
        <f>IF(BG36="","",LOOKUP(BG36,Maths!$E$99:$E$104,$F$99:$F$104))</f>
        <v/>
      </c>
      <c r="BI36" s="319"/>
      <c r="BJ36" s="652" t="str">
        <f>IF(BI36="","",LOOKUP(BI36,Maths!$E$99:$E$104,$F$99:$F$104))</f>
        <v/>
      </c>
      <c r="BK36" s="319"/>
      <c r="BL36" s="652" t="str">
        <f>IF(BK36="","",LOOKUP(BK36,Maths!$E$99:$E$104,$F$99:$F$104))</f>
        <v/>
      </c>
      <c r="BM36" s="639" t="str">
        <f t="shared" si="20"/>
        <v/>
      </c>
      <c r="BN36" s="680" t="str">
        <f t="shared" si="21"/>
        <v/>
      </c>
      <c r="BO36" s="652" t="str">
        <f>IF(BN36="","",LOOKUP(BN36,Maths!$E$99:$E$104,$F$99:$F$104))</f>
        <v/>
      </c>
      <c r="BP36" s="324"/>
      <c r="BQ36" s="472"/>
      <c r="BR36" s="368">
        <f t="shared" si="22"/>
        <v>29</v>
      </c>
      <c r="BS36" s="368" t="str">
        <f t="shared" si="23"/>
        <v>S. Mounika</v>
      </c>
      <c r="BT36" s="319"/>
      <c r="BU36" s="319"/>
      <c r="BV36" s="319"/>
      <c r="BW36" s="319"/>
      <c r="BX36" s="319"/>
      <c r="BY36" s="319"/>
      <c r="BZ36" s="319"/>
      <c r="CA36" s="319"/>
      <c r="CB36" s="319"/>
      <c r="CC36" s="319"/>
      <c r="CD36" s="319"/>
      <c r="CE36" s="319"/>
      <c r="CF36" s="319"/>
      <c r="CG36" s="319"/>
      <c r="CH36" s="319"/>
      <c r="CI36" s="319"/>
      <c r="CJ36" s="653" t="str">
        <f t="shared" si="24"/>
        <v/>
      </c>
      <c r="CK36" s="639" t="str">
        <f t="shared" si="25"/>
        <v/>
      </c>
      <c r="CL36" s="652" t="str">
        <f>IF(CK36="","",LOOKUP(CK36,Maths!$E$99:$E$104,$F$99:$F$104))</f>
        <v/>
      </c>
      <c r="CM36" s="393"/>
      <c r="CN36" s="368">
        <f t="shared" si="26"/>
        <v>29</v>
      </c>
      <c r="CO36" s="367" t="str">
        <f t="shared" si="27"/>
        <v>S. Mounika</v>
      </c>
      <c r="CP36" s="319"/>
      <c r="CQ36" s="652" t="str">
        <f>IF(CP36="","",LOOKUP(CP36,Maths!$C$99:$C$104,$D$99:$D$104))</f>
        <v/>
      </c>
      <c r="CR36" s="319"/>
      <c r="CS36" s="652" t="str">
        <f>IF(CR36="","",LOOKUP(CR36,Maths!$C$99:$C$104,$D$99:$D$104))</f>
        <v/>
      </c>
      <c r="CT36" s="319"/>
      <c r="CU36" s="652" t="str">
        <f>IF(CT36="","",LOOKUP(CT36,Maths!$C$99:$C$104,$D$99:$D$104))</f>
        <v/>
      </c>
      <c r="CV36" s="362"/>
      <c r="CW36" s="652" t="str">
        <f>IF(CV36="","",LOOKUP(CV36,Maths!$C$99:$C$104,$D$99:$D$104))</f>
        <v/>
      </c>
      <c r="CX36" s="639" t="str">
        <f t="shared" si="28"/>
        <v/>
      </c>
      <c r="CY36" s="639" t="str">
        <f t="shared" si="29"/>
        <v/>
      </c>
      <c r="CZ36" s="325" t="str">
        <f>IF(CY36="","",LOOKUP(CY36/3*10,Maths!$A$99:$A$104,$B$99:$B$104))</f>
        <v/>
      </c>
      <c r="DA36" s="393"/>
      <c r="DB36" s="306">
        <f t="shared" si="30"/>
        <v>29</v>
      </c>
      <c r="DC36" s="646" t="str">
        <f t="shared" si="31"/>
        <v>S. Mounika</v>
      </c>
      <c r="DD36" s="639" t="str">
        <f t="shared" si="32"/>
        <v/>
      </c>
      <c r="DE36" s="652" t="str">
        <f>IF(DD36="","",LOOKUP(DD36/4*10,Maths!$A$99:$A$104,$B$99:$B$104))</f>
        <v/>
      </c>
      <c r="DF36" s="639" t="str">
        <f t="shared" si="33"/>
        <v/>
      </c>
      <c r="DG36" s="652" t="str">
        <f>IF(DF36="","",LOOKUP(DF36/6*10,Maths!$A$99:$A$104,$B$99:$B$104))</f>
        <v/>
      </c>
      <c r="DH36" s="639" t="str">
        <f t="shared" si="34"/>
        <v/>
      </c>
      <c r="DI36" s="652" t="str">
        <f>IF(DH36="","",LOOKUP(DH36,Maths!$A$99:$A$104,$B$99:$B$104))</f>
        <v/>
      </c>
      <c r="DJ36" s="552"/>
    </row>
    <row r="37" spans="1:114" ht="20.100000000000001" customHeight="1">
      <c r="A37" s="365">
        <f>'Student Profile'!A34</f>
        <v>30</v>
      </c>
      <c r="B37" s="365">
        <f>'Student Profile'!B34</f>
        <v>0</v>
      </c>
      <c r="C37" s="366" t="str">
        <f>IF('Student Profile'!C34="","", 'Student Profile'!C34)</f>
        <v>S. Mounika</v>
      </c>
      <c r="D37" s="319"/>
      <c r="E37" s="652" t="str">
        <f>IF(D37="","",LOOKUP(D37,Maths!$E$99:$E$104,$F$99:$F$104))</f>
        <v/>
      </c>
      <c r="F37" s="319"/>
      <c r="G37" s="652" t="str">
        <f>IF(F37="","",LOOKUP(F37,Maths!$E$99:$E$104,$F$99:$F$104))</f>
        <v/>
      </c>
      <c r="H37" s="319"/>
      <c r="I37" s="652" t="str">
        <f>IF(H37="","",LOOKUP(H37,Maths!$E$99:$E$104,$F$99:$F$104))</f>
        <v/>
      </c>
      <c r="J37" s="319"/>
      <c r="K37" s="652" t="str">
        <f>IF(J37="","",LOOKUP(J37,Maths!$E$99:$E$104,$F$99:$F$104))</f>
        <v/>
      </c>
      <c r="L37" s="680" t="str">
        <f t="shared" si="8"/>
        <v/>
      </c>
      <c r="M37" s="680" t="str">
        <f t="shared" si="9"/>
        <v/>
      </c>
      <c r="N37" s="652" t="str">
        <f>IF(M37="","",LOOKUP(M37,Maths!$E$99:$E$104,$F$99:$F$104))</f>
        <v/>
      </c>
      <c r="O37" s="110"/>
      <c r="P37" s="393"/>
      <c r="Q37" s="366">
        <f t="shared" si="10"/>
        <v>30</v>
      </c>
      <c r="R37" s="366" t="str">
        <f t="shared" si="11"/>
        <v>S. Mounika</v>
      </c>
      <c r="S37" s="319"/>
      <c r="T37" s="319"/>
      <c r="U37" s="319"/>
      <c r="V37" s="319"/>
      <c r="W37" s="319"/>
      <c r="X37" s="319"/>
      <c r="Y37" s="319"/>
      <c r="Z37" s="319"/>
      <c r="AA37" s="319"/>
      <c r="AB37" s="319"/>
      <c r="AC37" s="319"/>
      <c r="AD37" s="319"/>
      <c r="AE37" s="319"/>
      <c r="AF37" s="319"/>
      <c r="AG37" s="319"/>
      <c r="AH37" s="319"/>
      <c r="AI37" s="679" t="str">
        <f t="shared" si="12"/>
        <v/>
      </c>
      <c r="AJ37" s="680" t="str">
        <f t="shared" si="13"/>
        <v/>
      </c>
      <c r="AK37" s="652" t="str">
        <f>IF(AJ37="","",LOOKUP(AJ37,Maths!$E$99:$E$104,$F$99:$F$104))</f>
        <v/>
      </c>
      <c r="AL37" s="110"/>
      <c r="AM37" s="393"/>
      <c r="AN37" s="366">
        <f t="shared" si="14"/>
        <v>30</v>
      </c>
      <c r="AO37" s="366" t="str">
        <f t="shared" si="15"/>
        <v>S. Mounika</v>
      </c>
      <c r="AP37" s="319"/>
      <c r="AQ37" s="652" t="str">
        <f>IF(AP37="","",LOOKUP(AP37,Maths!$C$99:$C$104,$D$99:$D$104))</f>
        <v/>
      </c>
      <c r="AR37" s="319"/>
      <c r="AS37" s="652" t="str">
        <f>IF(AR37="","",LOOKUP(AR37,Maths!$C$99:$C$104,$D$99:$D$104))</f>
        <v/>
      </c>
      <c r="AT37" s="319"/>
      <c r="AU37" s="652" t="str">
        <f>IF(AT37="","",LOOKUP(AT37,Maths!$C$99:$C$104,$D$99:$D$104))</f>
        <v/>
      </c>
      <c r="AV37" s="319"/>
      <c r="AW37" s="652" t="str">
        <f>IF(AV37="","",LOOKUP(AV37,Maths!$C$99:$C$104,$D$99:$D$104))</f>
        <v/>
      </c>
      <c r="AX37" s="680" t="str">
        <f t="shared" si="16"/>
        <v/>
      </c>
      <c r="AY37" s="680" t="str">
        <f t="shared" si="17"/>
        <v/>
      </c>
      <c r="AZ37" s="652" t="str">
        <f>IF(AY37="","",LOOKUP(AY37/3*10,Maths!$A$99:$A$104,$B$99:$B$104))</f>
        <v/>
      </c>
      <c r="BA37" s="110"/>
      <c r="BB37" s="393"/>
      <c r="BC37" s="338">
        <f t="shared" si="18"/>
        <v>30</v>
      </c>
      <c r="BD37" s="354" t="str">
        <f t="shared" si="19"/>
        <v>S. Mounika</v>
      </c>
      <c r="BE37" s="319"/>
      <c r="BF37" s="652" t="str">
        <f>IF(BE37="","",LOOKUP(BE37,Maths!$E$99:$E$104,$F$99:$F$104))</f>
        <v/>
      </c>
      <c r="BG37" s="319"/>
      <c r="BH37" s="652" t="str">
        <f>IF(BG37="","",LOOKUP(BG37,Maths!$E$99:$E$104,$F$99:$F$104))</f>
        <v/>
      </c>
      <c r="BI37" s="319"/>
      <c r="BJ37" s="652" t="str">
        <f>IF(BI37="","",LOOKUP(BI37,Maths!$E$99:$E$104,$F$99:$F$104))</f>
        <v/>
      </c>
      <c r="BK37" s="319"/>
      <c r="BL37" s="652" t="str">
        <f>IF(BK37="","",LOOKUP(BK37,Maths!$E$99:$E$104,$F$99:$F$104))</f>
        <v/>
      </c>
      <c r="BM37" s="639" t="str">
        <f t="shared" si="20"/>
        <v/>
      </c>
      <c r="BN37" s="680" t="str">
        <f t="shared" si="21"/>
        <v/>
      </c>
      <c r="BO37" s="652" t="str">
        <f>IF(BN37="","",LOOKUP(BN37,Maths!$E$99:$E$104,$F$99:$F$104))</f>
        <v/>
      </c>
      <c r="BP37" s="324"/>
      <c r="BQ37" s="472"/>
      <c r="BR37" s="368">
        <f t="shared" si="22"/>
        <v>30</v>
      </c>
      <c r="BS37" s="368" t="str">
        <f t="shared" si="23"/>
        <v>S. Mounika</v>
      </c>
      <c r="BT37" s="319"/>
      <c r="BU37" s="319"/>
      <c r="BV37" s="319"/>
      <c r="BW37" s="319"/>
      <c r="BX37" s="319"/>
      <c r="BY37" s="319"/>
      <c r="BZ37" s="319"/>
      <c r="CA37" s="319"/>
      <c r="CB37" s="319"/>
      <c r="CC37" s="319"/>
      <c r="CD37" s="319"/>
      <c r="CE37" s="319"/>
      <c r="CF37" s="319"/>
      <c r="CG37" s="319"/>
      <c r="CH37" s="319"/>
      <c r="CI37" s="319"/>
      <c r="CJ37" s="653" t="str">
        <f t="shared" si="24"/>
        <v/>
      </c>
      <c r="CK37" s="639" t="str">
        <f t="shared" si="25"/>
        <v/>
      </c>
      <c r="CL37" s="652" t="str">
        <f>IF(CK37="","",LOOKUP(CK37,Maths!$E$99:$E$104,$F$99:$F$104))</f>
        <v/>
      </c>
      <c r="CM37" s="393"/>
      <c r="CN37" s="368">
        <f t="shared" si="26"/>
        <v>30</v>
      </c>
      <c r="CO37" s="367" t="str">
        <f t="shared" si="27"/>
        <v>S. Mounika</v>
      </c>
      <c r="CP37" s="319"/>
      <c r="CQ37" s="652" t="str">
        <f>IF(CP37="","",LOOKUP(CP37,Maths!$C$99:$C$104,$D$99:$D$104))</f>
        <v/>
      </c>
      <c r="CR37" s="319"/>
      <c r="CS37" s="652" t="str">
        <f>IF(CR37="","",LOOKUP(CR37,Maths!$C$99:$C$104,$D$99:$D$104))</f>
        <v/>
      </c>
      <c r="CT37" s="319"/>
      <c r="CU37" s="652" t="str">
        <f>IF(CT37="","",LOOKUP(CT37,Maths!$C$99:$C$104,$D$99:$D$104))</f>
        <v/>
      </c>
      <c r="CV37" s="362"/>
      <c r="CW37" s="652" t="str">
        <f>IF(CV37="","",LOOKUP(CV37,Maths!$C$99:$C$104,$D$99:$D$104))</f>
        <v/>
      </c>
      <c r="CX37" s="639" t="str">
        <f t="shared" si="28"/>
        <v/>
      </c>
      <c r="CY37" s="639" t="str">
        <f t="shared" si="29"/>
        <v/>
      </c>
      <c r="CZ37" s="325" t="str">
        <f>IF(CY37="","",LOOKUP(CY37/3*10,Maths!$A$99:$A$104,$B$99:$B$104))</f>
        <v/>
      </c>
      <c r="DA37" s="393"/>
      <c r="DB37" s="306">
        <f t="shared" si="30"/>
        <v>30</v>
      </c>
      <c r="DC37" s="646" t="str">
        <f t="shared" si="31"/>
        <v>S. Mounika</v>
      </c>
      <c r="DD37" s="639" t="str">
        <f t="shared" si="32"/>
        <v/>
      </c>
      <c r="DE37" s="652" t="str">
        <f>IF(DD37="","",LOOKUP(DD37/4*10,Maths!$A$99:$A$104,$B$99:$B$104))</f>
        <v/>
      </c>
      <c r="DF37" s="639" t="str">
        <f t="shared" si="33"/>
        <v/>
      </c>
      <c r="DG37" s="652" t="str">
        <f>IF(DF37="","",LOOKUP(DF37/6*10,Maths!$A$99:$A$104,$B$99:$B$104))</f>
        <v/>
      </c>
      <c r="DH37" s="639" t="str">
        <f t="shared" si="34"/>
        <v/>
      </c>
      <c r="DI37" s="652" t="str">
        <f>IF(DH37="","",LOOKUP(DH37,Maths!$A$99:$A$104,$B$99:$B$104))</f>
        <v/>
      </c>
      <c r="DJ37" s="552"/>
    </row>
    <row r="38" spans="1:114" ht="20.100000000000001" customHeight="1">
      <c r="A38" s="365">
        <f>'Student Profile'!A35</f>
        <v>31</v>
      </c>
      <c r="B38" s="365">
        <f>'Student Profile'!B35</f>
        <v>0</v>
      </c>
      <c r="C38" s="366" t="str">
        <f>IF('Student Profile'!C35="","", 'Student Profile'!C35)</f>
        <v>S. Mounika</v>
      </c>
      <c r="D38" s="319"/>
      <c r="E38" s="652" t="str">
        <f>IF(D38="","",LOOKUP(D38,Maths!$E$99:$E$104,$F$99:$F$104))</f>
        <v/>
      </c>
      <c r="F38" s="319"/>
      <c r="G38" s="652" t="str">
        <f>IF(F38="","",LOOKUP(F38,Maths!$E$99:$E$104,$F$99:$F$104))</f>
        <v/>
      </c>
      <c r="H38" s="319"/>
      <c r="I38" s="652" t="str">
        <f>IF(H38="","",LOOKUP(H38,Maths!$E$99:$E$104,$F$99:$F$104))</f>
        <v/>
      </c>
      <c r="J38" s="319"/>
      <c r="K38" s="652" t="str">
        <f>IF(J38="","",LOOKUP(J38,Maths!$E$99:$E$104,$F$99:$F$104))</f>
        <v/>
      </c>
      <c r="L38" s="680" t="str">
        <f t="shared" si="8"/>
        <v/>
      </c>
      <c r="M38" s="680" t="str">
        <f t="shared" si="9"/>
        <v/>
      </c>
      <c r="N38" s="652" t="str">
        <f>IF(M38="","",LOOKUP(M38,Maths!$E$99:$E$104,$F$99:$F$104))</f>
        <v/>
      </c>
      <c r="O38" s="110"/>
      <c r="P38" s="393"/>
      <c r="Q38" s="366">
        <f t="shared" si="10"/>
        <v>31</v>
      </c>
      <c r="R38" s="366" t="str">
        <f t="shared" si="11"/>
        <v>S. Mounika</v>
      </c>
      <c r="S38" s="319"/>
      <c r="T38" s="319"/>
      <c r="U38" s="319"/>
      <c r="V38" s="319"/>
      <c r="W38" s="319"/>
      <c r="X38" s="319"/>
      <c r="Y38" s="319"/>
      <c r="Z38" s="319"/>
      <c r="AA38" s="319"/>
      <c r="AB38" s="319"/>
      <c r="AC38" s="319"/>
      <c r="AD38" s="319"/>
      <c r="AE38" s="319"/>
      <c r="AF38" s="319"/>
      <c r="AG38" s="319"/>
      <c r="AH38" s="319"/>
      <c r="AI38" s="679" t="str">
        <f t="shared" si="12"/>
        <v/>
      </c>
      <c r="AJ38" s="680" t="str">
        <f t="shared" si="13"/>
        <v/>
      </c>
      <c r="AK38" s="652" t="str">
        <f>IF(AJ38="","",LOOKUP(AJ38,Maths!$E$99:$E$104,$F$99:$F$104))</f>
        <v/>
      </c>
      <c r="AL38" s="110"/>
      <c r="AM38" s="393"/>
      <c r="AN38" s="366">
        <f t="shared" si="14"/>
        <v>31</v>
      </c>
      <c r="AO38" s="366" t="str">
        <f t="shared" si="15"/>
        <v>S. Mounika</v>
      </c>
      <c r="AP38" s="319"/>
      <c r="AQ38" s="652" t="str">
        <f>IF(AP38="","",LOOKUP(AP38,Maths!$C$99:$C$104,$D$99:$D$104))</f>
        <v/>
      </c>
      <c r="AR38" s="319"/>
      <c r="AS38" s="652" t="str">
        <f>IF(AR38="","",LOOKUP(AR38,Maths!$C$99:$C$104,$D$99:$D$104))</f>
        <v/>
      </c>
      <c r="AT38" s="319"/>
      <c r="AU38" s="652" t="str">
        <f>IF(AT38="","",LOOKUP(AT38,Maths!$C$99:$C$104,$D$99:$D$104))</f>
        <v/>
      </c>
      <c r="AV38" s="319"/>
      <c r="AW38" s="652" t="str">
        <f>IF(AV38="","",LOOKUP(AV38,Maths!$C$99:$C$104,$D$99:$D$104))</f>
        <v/>
      </c>
      <c r="AX38" s="680" t="str">
        <f t="shared" si="16"/>
        <v/>
      </c>
      <c r="AY38" s="680" t="str">
        <f t="shared" si="17"/>
        <v/>
      </c>
      <c r="AZ38" s="652" t="str">
        <f>IF(AY38="","",LOOKUP(AY38/3*10,Maths!$A$99:$A$104,$B$99:$B$104))</f>
        <v/>
      </c>
      <c r="BA38" s="110"/>
      <c r="BB38" s="393"/>
      <c r="BC38" s="338">
        <f t="shared" si="18"/>
        <v>31</v>
      </c>
      <c r="BD38" s="354" t="str">
        <f t="shared" si="19"/>
        <v>S. Mounika</v>
      </c>
      <c r="BE38" s="319"/>
      <c r="BF38" s="652" t="str">
        <f>IF(BE38="","",LOOKUP(BE38,Maths!$E$99:$E$104,$F$99:$F$104))</f>
        <v/>
      </c>
      <c r="BG38" s="319"/>
      <c r="BH38" s="652" t="str">
        <f>IF(BG38="","",LOOKUP(BG38,Maths!$E$99:$E$104,$F$99:$F$104))</f>
        <v/>
      </c>
      <c r="BI38" s="319"/>
      <c r="BJ38" s="652" t="str">
        <f>IF(BI38="","",LOOKUP(BI38,Maths!$E$99:$E$104,$F$99:$F$104))</f>
        <v/>
      </c>
      <c r="BK38" s="319"/>
      <c r="BL38" s="652" t="str">
        <f>IF(BK38="","",LOOKUP(BK38,Maths!$E$99:$E$104,$F$99:$F$104))</f>
        <v/>
      </c>
      <c r="BM38" s="639" t="str">
        <f t="shared" si="20"/>
        <v/>
      </c>
      <c r="BN38" s="680" t="str">
        <f t="shared" si="21"/>
        <v/>
      </c>
      <c r="BO38" s="652" t="str">
        <f>IF(BN38="","",LOOKUP(BN38,Maths!$E$99:$E$104,$F$99:$F$104))</f>
        <v/>
      </c>
      <c r="BP38" s="324"/>
      <c r="BQ38" s="472"/>
      <c r="BR38" s="368">
        <f t="shared" si="22"/>
        <v>31</v>
      </c>
      <c r="BS38" s="368" t="str">
        <f t="shared" si="23"/>
        <v>S. Mounika</v>
      </c>
      <c r="BT38" s="319"/>
      <c r="BU38" s="319"/>
      <c r="BV38" s="319"/>
      <c r="BW38" s="319"/>
      <c r="BX38" s="319"/>
      <c r="BY38" s="319"/>
      <c r="BZ38" s="319"/>
      <c r="CA38" s="319"/>
      <c r="CB38" s="319"/>
      <c r="CC38" s="319"/>
      <c r="CD38" s="319"/>
      <c r="CE38" s="319"/>
      <c r="CF38" s="319"/>
      <c r="CG38" s="319"/>
      <c r="CH38" s="319"/>
      <c r="CI38" s="319"/>
      <c r="CJ38" s="653" t="str">
        <f t="shared" si="24"/>
        <v/>
      </c>
      <c r="CK38" s="639" t="str">
        <f t="shared" si="25"/>
        <v/>
      </c>
      <c r="CL38" s="652" t="str">
        <f>IF(CK38="","",LOOKUP(CK38,Maths!$E$99:$E$104,$F$99:$F$104))</f>
        <v/>
      </c>
      <c r="CM38" s="393"/>
      <c r="CN38" s="368">
        <f t="shared" si="26"/>
        <v>31</v>
      </c>
      <c r="CO38" s="367" t="str">
        <f t="shared" si="27"/>
        <v>S. Mounika</v>
      </c>
      <c r="CP38" s="319"/>
      <c r="CQ38" s="652" t="str">
        <f>IF(CP38="","",LOOKUP(CP38,Maths!$C$99:$C$104,$D$99:$D$104))</f>
        <v/>
      </c>
      <c r="CR38" s="319"/>
      <c r="CS38" s="652" t="str">
        <f>IF(CR38="","",LOOKUP(CR38,Maths!$C$99:$C$104,$D$99:$D$104))</f>
        <v/>
      </c>
      <c r="CT38" s="319"/>
      <c r="CU38" s="652" t="str">
        <f>IF(CT38="","",LOOKUP(CT38,Maths!$C$99:$C$104,$D$99:$D$104))</f>
        <v/>
      </c>
      <c r="CV38" s="362"/>
      <c r="CW38" s="652" t="str">
        <f>IF(CV38="","",LOOKUP(CV38,Maths!$C$99:$C$104,$D$99:$D$104))</f>
        <v/>
      </c>
      <c r="CX38" s="639" t="str">
        <f t="shared" si="28"/>
        <v/>
      </c>
      <c r="CY38" s="639" t="str">
        <f t="shared" si="29"/>
        <v/>
      </c>
      <c r="CZ38" s="325" t="str">
        <f>IF(CY38="","",LOOKUP(CY38/3*10,Maths!$A$99:$A$104,$B$99:$B$104))</f>
        <v/>
      </c>
      <c r="DA38" s="393"/>
      <c r="DB38" s="306">
        <f t="shared" si="30"/>
        <v>31</v>
      </c>
      <c r="DC38" s="646" t="str">
        <f t="shared" si="31"/>
        <v>S. Mounika</v>
      </c>
      <c r="DD38" s="639" t="str">
        <f t="shared" si="32"/>
        <v/>
      </c>
      <c r="DE38" s="652" t="str">
        <f>IF(DD38="","",LOOKUP(DD38/4*10,Maths!$A$99:$A$104,$B$99:$B$104))</f>
        <v/>
      </c>
      <c r="DF38" s="639" t="str">
        <f t="shared" si="33"/>
        <v/>
      </c>
      <c r="DG38" s="652" t="str">
        <f>IF(DF38="","",LOOKUP(DF38/6*10,Maths!$A$99:$A$104,$B$99:$B$104))</f>
        <v/>
      </c>
      <c r="DH38" s="639" t="str">
        <f t="shared" si="34"/>
        <v/>
      </c>
      <c r="DI38" s="652" t="str">
        <f>IF(DH38="","",LOOKUP(DH38,Maths!$A$99:$A$104,$B$99:$B$104))</f>
        <v/>
      </c>
      <c r="DJ38" s="552"/>
    </row>
    <row r="39" spans="1:114" ht="20.100000000000001" customHeight="1">
      <c r="A39" s="365">
        <f>'Student Profile'!A36</f>
        <v>32</v>
      </c>
      <c r="B39" s="365">
        <f>'Student Profile'!B36</f>
        <v>0</v>
      </c>
      <c r="C39" s="366" t="str">
        <f>IF('Student Profile'!C36="","", 'Student Profile'!C36)</f>
        <v>S. Mounika</v>
      </c>
      <c r="D39" s="319"/>
      <c r="E39" s="652" t="str">
        <f>IF(D39="","",LOOKUP(D39,Maths!$E$99:$E$104,$F$99:$F$104))</f>
        <v/>
      </c>
      <c r="F39" s="319"/>
      <c r="G39" s="652" t="str">
        <f>IF(F39="","",LOOKUP(F39,Maths!$E$99:$E$104,$F$99:$F$104))</f>
        <v/>
      </c>
      <c r="H39" s="319"/>
      <c r="I39" s="652" t="str">
        <f>IF(H39="","",LOOKUP(H39,Maths!$E$99:$E$104,$F$99:$F$104))</f>
        <v/>
      </c>
      <c r="J39" s="319"/>
      <c r="K39" s="652" t="str">
        <f>IF(J39="","",LOOKUP(J39,Maths!$E$99:$E$104,$F$99:$F$104))</f>
        <v/>
      </c>
      <c r="L39" s="680" t="str">
        <f t="shared" si="8"/>
        <v/>
      </c>
      <c r="M39" s="680" t="str">
        <f t="shared" si="9"/>
        <v/>
      </c>
      <c r="N39" s="652" t="str">
        <f>IF(M39="","",LOOKUP(M39,Maths!$E$99:$E$104,$F$99:$F$104))</f>
        <v/>
      </c>
      <c r="O39" s="110"/>
      <c r="P39" s="393"/>
      <c r="Q39" s="366">
        <f t="shared" si="10"/>
        <v>32</v>
      </c>
      <c r="R39" s="366" t="str">
        <f t="shared" si="11"/>
        <v>S. Mounika</v>
      </c>
      <c r="S39" s="319"/>
      <c r="T39" s="319"/>
      <c r="U39" s="319"/>
      <c r="V39" s="319"/>
      <c r="W39" s="319"/>
      <c r="X39" s="319"/>
      <c r="Y39" s="319"/>
      <c r="Z39" s="319"/>
      <c r="AA39" s="319"/>
      <c r="AB39" s="319"/>
      <c r="AC39" s="319"/>
      <c r="AD39" s="319"/>
      <c r="AE39" s="319"/>
      <c r="AF39" s="319"/>
      <c r="AG39" s="319"/>
      <c r="AH39" s="319"/>
      <c r="AI39" s="679" t="str">
        <f t="shared" si="12"/>
        <v/>
      </c>
      <c r="AJ39" s="680" t="str">
        <f t="shared" si="13"/>
        <v/>
      </c>
      <c r="AK39" s="652" t="str">
        <f>IF(AJ39="","",LOOKUP(AJ39,Maths!$E$99:$E$104,$F$99:$F$104))</f>
        <v/>
      </c>
      <c r="AL39" s="110"/>
      <c r="AM39" s="393"/>
      <c r="AN39" s="366">
        <f t="shared" si="14"/>
        <v>32</v>
      </c>
      <c r="AO39" s="366" t="str">
        <f t="shared" si="15"/>
        <v>S. Mounika</v>
      </c>
      <c r="AP39" s="319"/>
      <c r="AQ39" s="652" t="str">
        <f>IF(AP39="","",LOOKUP(AP39,Maths!$C$99:$C$104,$D$99:$D$104))</f>
        <v/>
      </c>
      <c r="AR39" s="319"/>
      <c r="AS39" s="652" t="str">
        <f>IF(AR39="","",LOOKUP(AR39,Maths!$C$99:$C$104,$D$99:$D$104))</f>
        <v/>
      </c>
      <c r="AT39" s="319"/>
      <c r="AU39" s="652" t="str">
        <f>IF(AT39="","",LOOKUP(AT39,Maths!$C$99:$C$104,$D$99:$D$104))</f>
        <v/>
      </c>
      <c r="AV39" s="319"/>
      <c r="AW39" s="652" t="str">
        <f>IF(AV39="","",LOOKUP(AV39,Maths!$C$99:$C$104,$D$99:$D$104))</f>
        <v/>
      </c>
      <c r="AX39" s="680" t="str">
        <f t="shared" si="16"/>
        <v/>
      </c>
      <c r="AY39" s="680" t="str">
        <f t="shared" si="17"/>
        <v/>
      </c>
      <c r="AZ39" s="652" t="str">
        <f>IF(AY39="","",LOOKUP(AY39/3*10,Maths!$A$99:$A$104,$B$99:$B$104))</f>
        <v/>
      </c>
      <c r="BA39" s="110"/>
      <c r="BB39" s="393"/>
      <c r="BC39" s="338">
        <f t="shared" si="18"/>
        <v>32</v>
      </c>
      <c r="BD39" s="354" t="str">
        <f t="shared" si="19"/>
        <v>S. Mounika</v>
      </c>
      <c r="BE39" s="319"/>
      <c r="BF39" s="652" t="str">
        <f>IF(BE39="","",LOOKUP(BE39,Maths!$E$99:$E$104,$F$99:$F$104))</f>
        <v/>
      </c>
      <c r="BG39" s="319"/>
      <c r="BH39" s="652" t="str">
        <f>IF(BG39="","",LOOKUP(BG39,Maths!$E$99:$E$104,$F$99:$F$104))</f>
        <v/>
      </c>
      <c r="BI39" s="319"/>
      <c r="BJ39" s="652" t="str">
        <f>IF(BI39="","",LOOKUP(BI39,Maths!$E$99:$E$104,$F$99:$F$104))</f>
        <v/>
      </c>
      <c r="BK39" s="319"/>
      <c r="BL39" s="652" t="str">
        <f>IF(BK39="","",LOOKUP(BK39,Maths!$E$99:$E$104,$F$99:$F$104))</f>
        <v/>
      </c>
      <c r="BM39" s="639" t="str">
        <f t="shared" si="20"/>
        <v/>
      </c>
      <c r="BN39" s="680" t="str">
        <f t="shared" si="21"/>
        <v/>
      </c>
      <c r="BO39" s="652" t="str">
        <f>IF(BN39="","",LOOKUP(BN39,Maths!$E$99:$E$104,$F$99:$F$104))</f>
        <v/>
      </c>
      <c r="BP39" s="324"/>
      <c r="BQ39" s="472"/>
      <c r="BR39" s="368">
        <f t="shared" si="22"/>
        <v>32</v>
      </c>
      <c r="BS39" s="368" t="str">
        <f t="shared" si="23"/>
        <v>S. Mounika</v>
      </c>
      <c r="BT39" s="319"/>
      <c r="BU39" s="319"/>
      <c r="BV39" s="319"/>
      <c r="BW39" s="319"/>
      <c r="BX39" s="319"/>
      <c r="BY39" s="319"/>
      <c r="BZ39" s="319"/>
      <c r="CA39" s="319"/>
      <c r="CB39" s="319"/>
      <c r="CC39" s="319"/>
      <c r="CD39" s="319"/>
      <c r="CE39" s="319"/>
      <c r="CF39" s="319"/>
      <c r="CG39" s="319"/>
      <c r="CH39" s="319"/>
      <c r="CI39" s="319"/>
      <c r="CJ39" s="653" t="str">
        <f t="shared" si="24"/>
        <v/>
      </c>
      <c r="CK39" s="639" t="str">
        <f t="shared" si="25"/>
        <v/>
      </c>
      <c r="CL39" s="652" t="str">
        <f>IF(CK39="","",LOOKUP(CK39,Maths!$E$99:$E$104,$F$99:$F$104))</f>
        <v/>
      </c>
      <c r="CM39" s="393"/>
      <c r="CN39" s="368">
        <f t="shared" si="26"/>
        <v>32</v>
      </c>
      <c r="CO39" s="367" t="str">
        <f t="shared" si="27"/>
        <v>S. Mounika</v>
      </c>
      <c r="CP39" s="319"/>
      <c r="CQ39" s="652" t="str">
        <f>IF(CP39="","",LOOKUP(CP39,Maths!$C$99:$C$104,$D$99:$D$104))</f>
        <v/>
      </c>
      <c r="CR39" s="319"/>
      <c r="CS39" s="652" t="str">
        <f>IF(CR39="","",LOOKUP(CR39,Maths!$C$99:$C$104,$D$99:$D$104))</f>
        <v/>
      </c>
      <c r="CT39" s="319"/>
      <c r="CU39" s="652" t="str">
        <f>IF(CT39="","",LOOKUP(CT39,Maths!$C$99:$C$104,$D$99:$D$104))</f>
        <v/>
      </c>
      <c r="CV39" s="362"/>
      <c r="CW39" s="652" t="str">
        <f>IF(CV39="","",LOOKUP(CV39,Maths!$C$99:$C$104,$D$99:$D$104))</f>
        <v/>
      </c>
      <c r="CX39" s="639" t="str">
        <f t="shared" si="28"/>
        <v/>
      </c>
      <c r="CY39" s="639" t="str">
        <f t="shared" si="29"/>
        <v/>
      </c>
      <c r="CZ39" s="325" t="str">
        <f>IF(CY39="","",LOOKUP(CY39/3*10,Maths!$A$99:$A$104,$B$99:$B$104))</f>
        <v/>
      </c>
      <c r="DA39" s="393"/>
      <c r="DB39" s="306">
        <f t="shared" si="30"/>
        <v>32</v>
      </c>
      <c r="DC39" s="646" t="str">
        <f t="shared" si="31"/>
        <v>S. Mounika</v>
      </c>
      <c r="DD39" s="639" t="str">
        <f t="shared" si="32"/>
        <v/>
      </c>
      <c r="DE39" s="652" t="str">
        <f>IF(DD39="","",LOOKUP(DD39/4*10,Maths!$A$99:$A$104,$B$99:$B$104))</f>
        <v/>
      </c>
      <c r="DF39" s="639" t="str">
        <f t="shared" si="33"/>
        <v/>
      </c>
      <c r="DG39" s="652" t="str">
        <f>IF(DF39="","",LOOKUP(DF39/6*10,Maths!$A$99:$A$104,$B$99:$B$104))</f>
        <v/>
      </c>
      <c r="DH39" s="639" t="str">
        <f t="shared" si="34"/>
        <v/>
      </c>
      <c r="DI39" s="652" t="str">
        <f>IF(DH39="","",LOOKUP(DH39,Maths!$A$99:$A$104,$B$99:$B$104))</f>
        <v/>
      </c>
      <c r="DJ39" s="552"/>
    </row>
    <row r="40" spans="1:114" ht="20.100000000000001" customHeight="1">
      <c r="A40" s="365">
        <f>'Student Profile'!A37</f>
        <v>33</v>
      </c>
      <c r="B40" s="365">
        <f>'Student Profile'!B37</f>
        <v>0</v>
      </c>
      <c r="C40" s="366" t="str">
        <f>IF('Student Profile'!C37="","", 'Student Profile'!C37)</f>
        <v>S. Mounika</v>
      </c>
      <c r="D40" s="319"/>
      <c r="E40" s="652" t="str">
        <f>IF(D40="","",LOOKUP(D40,Maths!$E$99:$E$104,$F$99:$F$104))</f>
        <v/>
      </c>
      <c r="F40" s="319"/>
      <c r="G40" s="652" t="str">
        <f>IF(F40="","",LOOKUP(F40,Maths!$E$99:$E$104,$F$99:$F$104))</f>
        <v/>
      </c>
      <c r="H40" s="319"/>
      <c r="I40" s="652" t="str">
        <f>IF(H40="","",LOOKUP(H40,Maths!$E$99:$E$104,$F$99:$F$104))</f>
        <v/>
      </c>
      <c r="J40" s="319"/>
      <c r="K40" s="652" t="str">
        <f>IF(J40="","",LOOKUP(J40,Maths!$E$99:$E$104,$F$99:$F$104))</f>
        <v/>
      </c>
      <c r="L40" s="680" t="str">
        <f t="shared" si="8"/>
        <v/>
      </c>
      <c r="M40" s="680" t="str">
        <f t="shared" si="9"/>
        <v/>
      </c>
      <c r="N40" s="652" t="str">
        <f>IF(M40="","",LOOKUP(M40,Maths!$E$99:$E$104,$F$99:$F$104))</f>
        <v/>
      </c>
      <c r="O40" s="110"/>
      <c r="P40" s="393"/>
      <c r="Q40" s="366">
        <f t="shared" si="10"/>
        <v>33</v>
      </c>
      <c r="R40" s="366" t="str">
        <f t="shared" si="11"/>
        <v>S. Mounika</v>
      </c>
      <c r="S40" s="319"/>
      <c r="T40" s="319"/>
      <c r="U40" s="319"/>
      <c r="V40" s="319"/>
      <c r="W40" s="319"/>
      <c r="X40" s="319"/>
      <c r="Y40" s="319"/>
      <c r="Z40" s="319"/>
      <c r="AA40" s="319"/>
      <c r="AB40" s="319"/>
      <c r="AC40" s="319"/>
      <c r="AD40" s="319"/>
      <c r="AE40" s="319"/>
      <c r="AF40" s="319"/>
      <c r="AG40" s="319"/>
      <c r="AH40" s="319"/>
      <c r="AI40" s="679" t="str">
        <f t="shared" si="12"/>
        <v/>
      </c>
      <c r="AJ40" s="680" t="str">
        <f t="shared" si="13"/>
        <v/>
      </c>
      <c r="AK40" s="652" t="str">
        <f>IF(AJ40="","",LOOKUP(AJ40,Maths!$E$99:$E$104,$F$99:$F$104))</f>
        <v/>
      </c>
      <c r="AL40" s="110"/>
      <c r="AM40" s="393"/>
      <c r="AN40" s="366">
        <f t="shared" si="14"/>
        <v>33</v>
      </c>
      <c r="AO40" s="366" t="str">
        <f t="shared" si="15"/>
        <v>S. Mounika</v>
      </c>
      <c r="AP40" s="319"/>
      <c r="AQ40" s="652" t="str">
        <f>IF(AP40="","",LOOKUP(AP40,Maths!$C$99:$C$104,$D$99:$D$104))</f>
        <v/>
      </c>
      <c r="AR40" s="319"/>
      <c r="AS40" s="652" t="str">
        <f>IF(AR40="","",LOOKUP(AR40,Maths!$C$99:$C$104,$D$99:$D$104))</f>
        <v/>
      </c>
      <c r="AT40" s="319"/>
      <c r="AU40" s="652" t="str">
        <f>IF(AT40="","",LOOKUP(AT40,Maths!$C$99:$C$104,$D$99:$D$104))</f>
        <v/>
      </c>
      <c r="AV40" s="319"/>
      <c r="AW40" s="652" t="str">
        <f>IF(AV40="","",LOOKUP(AV40,Maths!$C$99:$C$104,$D$99:$D$104))</f>
        <v/>
      </c>
      <c r="AX40" s="680" t="str">
        <f t="shared" si="16"/>
        <v/>
      </c>
      <c r="AY40" s="680" t="str">
        <f t="shared" si="17"/>
        <v/>
      </c>
      <c r="AZ40" s="652" t="str">
        <f>IF(AY40="","",LOOKUP(AY40/3*10,Maths!$A$99:$A$104,$B$99:$B$104))</f>
        <v/>
      </c>
      <c r="BA40" s="110"/>
      <c r="BB40" s="393"/>
      <c r="BC40" s="338">
        <f t="shared" si="18"/>
        <v>33</v>
      </c>
      <c r="BD40" s="354" t="str">
        <f t="shared" si="19"/>
        <v>S. Mounika</v>
      </c>
      <c r="BE40" s="319"/>
      <c r="BF40" s="652" t="str">
        <f>IF(BE40="","",LOOKUP(BE40,Maths!$E$99:$E$104,$F$99:$F$104))</f>
        <v/>
      </c>
      <c r="BG40" s="319"/>
      <c r="BH40" s="652" t="str">
        <f>IF(BG40="","",LOOKUP(BG40,Maths!$E$99:$E$104,$F$99:$F$104))</f>
        <v/>
      </c>
      <c r="BI40" s="319"/>
      <c r="BJ40" s="652" t="str">
        <f>IF(BI40="","",LOOKUP(BI40,Maths!$E$99:$E$104,$F$99:$F$104))</f>
        <v/>
      </c>
      <c r="BK40" s="319"/>
      <c r="BL40" s="652" t="str">
        <f>IF(BK40="","",LOOKUP(BK40,Maths!$E$99:$E$104,$F$99:$F$104))</f>
        <v/>
      </c>
      <c r="BM40" s="639" t="str">
        <f t="shared" si="20"/>
        <v/>
      </c>
      <c r="BN40" s="680" t="str">
        <f t="shared" si="21"/>
        <v/>
      </c>
      <c r="BO40" s="652" t="str">
        <f>IF(BN40="","",LOOKUP(BN40,Maths!$E$99:$E$104,$F$99:$F$104))</f>
        <v/>
      </c>
      <c r="BP40" s="324"/>
      <c r="BQ40" s="472"/>
      <c r="BR40" s="368">
        <f t="shared" si="22"/>
        <v>33</v>
      </c>
      <c r="BS40" s="368" t="str">
        <f t="shared" si="23"/>
        <v>S. Mounika</v>
      </c>
      <c r="BT40" s="319"/>
      <c r="BU40" s="319"/>
      <c r="BV40" s="319"/>
      <c r="BW40" s="319"/>
      <c r="BX40" s="319"/>
      <c r="BY40" s="319"/>
      <c r="BZ40" s="319"/>
      <c r="CA40" s="319"/>
      <c r="CB40" s="319"/>
      <c r="CC40" s="319"/>
      <c r="CD40" s="319"/>
      <c r="CE40" s="319"/>
      <c r="CF40" s="319"/>
      <c r="CG40" s="319"/>
      <c r="CH40" s="319"/>
      <c r="CI40" s="319"/>
      <c r="CJ40" s="653" t="str">
        <f t="shared" si="24"/>
        <v/>
      </c>
      <c r="CK40" s="639" t="str">
        <f t="shared" si="25"/>
        <v/>
      </c>
      <c r="CL40" s="652" t="str">
        <f>IF(CK40="","",LOOKUP(CK40,Maths!$E$99:$E$104,$F$99:$F$104))</f>
        <v/>
      </c>
      <c r="CM40" s="393"/>
      <c r="CN40" s="368">
        <f t="shared" si="26"/>
        <v>33</v>
      </c>
      <c r="CO40" s="367" t="str">
        <f t="shared" si="27"/>
        <v>S. Mounika</v>
      </c>
      <c r="CP40" s="319"/>
      <c r="CQ40" s="652" t="str">
        <f>IF(CP40="","",LOOKUP(CP40,Maths!$C$99:$C$104,$D$99:$D$104))</f>
        <v/>
      </c>
      <c r="CR40" s="319"/>
      <c r="CS40" s="652" t="str">
        <f>IF(CR40="","",LOOKUP(CR40,Maths!$C$99:$C$104,$D$99:$D$104))</f>
        <v/>
      </c>
      <c r="CT40" s="319"/>
      <c r="CU40" s="652" t="str">
        <f>IF(CT40="","",LOOKUP(CT40,Maths!$C$99:$C$104,$D$99:$D$104))</f>
        <v/>
      </c>
      <c r="CV40" s="362"/>
      <c r="CW40" s="652" t="str">
        <f>IF(CV40="","",LOOKUP(CV40,Maths!$C$99:$C$104,$D$99:$D$104))</f>
        <v/>
      </c>
      <c r="CX40" s="639" t="str">
        <f t="shared" si="28"/>
        <v/>
      </c>
      <c r="CY40" s="639" t="str">
        <f t="shared" si="29"/>
        <v/>
      </c>
      <c r="CZ40" s="325" t="str">
        <f>IF(CY40="","",LOOKUP(CY40/3*10,Maths!$A$99:$A$104,$B$99:$B$104))</f>
        <v/>
      </c>
      <c r="DA40" s="393"/>
      <c r="DB40" s="306">
        <f t="shared" si="30"/>
        <v>33</v>
      </c>
      <c r="DC40" s="646" t="str">
        <f t="shared" si="31"/>
        <v>S. Mounika</v>
      </c>
      <c r="DD40" s="639" t="str">
        <f t="shared" si="32"/>
        <v/>
      </c>
      <c r="DE40" s="652" t="str">
        <f>IF(DD40="","",LOOKUP(DD40/4*10,Maths!$A$99:$A$104,$B$99:$B$104))</f>
        <v/>
      </c>
      <c r="DF40" s="639" t="str">
        <f t="shared" si="33"/>
        <v/>
      </c>
      <c r="DG40" s="652" t="str">
        <f>IF(DF40="","",LOOKUP(DF40/6*10,Maths!$A$99:$A$104,$B$99:$B$104))</f>
        <v/>
      </c>
      <c r="DH40" s="639" t="str">
        <f t="shared" si="34"/>
        <v/>
      </c>
      <c r="DI40" s="652" t="str">
        <f>IF(DH40="","",LOOKUP(DH40,Maths!$A$99:$A$104,$B$99:$B$104))</f>
        <v/>
      </c>
      <c r="DJ40" s="552"/>
    </row>
    <row r="41" spans="1:114" ht="20.100000000000001" customHeight="1">
      <c r="A41" s="365">
        <f>'Student Profile'!A38</f>
        <v>34</v>
      </c>
      <c r="B41" s="365">
        <f>'Student Profile'!B38</f>
        <v>0</v>
      </c>
      <c r="C41" s="366" t="str">
        <f>IF('Student Profile'!C38="","", 'Student Profile'!C38)</f>
        <v>S. Mounika</v>
      </c>
      <c r="D41" s="319"/>
      <c r="E41" s="652" t="str">
        <f>IF(D41="","",LOOKUP(D41,Maths!$E$99:$E$104,$F$99:$F$104))</f>
        <v/>
      </c>
      <c r="F41" s="319"/>
      <c r="G41" s="652" t="str">
        <f>IF(F41="","",LOOKUP(F41,Maths!$E$99:$E$104,$F$99:$F$104))</f>
        <v/>
      </c>
      <c r="H41" s="319"/>
      <c r="I41" s="652" t="str">
        <f>IF(H41="","",LOOKUP(H41,Maths!$E$99:$E$104,$F$99:$F$104))</f>
        <v/>
      </c>
      <c r="J41" s="319"/>
      <c r="K41" s="652" t="str">
        <f>IF(J41="","",LOOKUP(J41,Maths!$E$99:$E$104,$F$99:$F$104))</f>
        <v/>
      </c>
      <c r="L41" s="680" t="str">
        <f t="shared" si="8"/>
        <v/>
      </c>
      <c r="M41" s="680" t="str">
        <f t="shared" si="9"/>
        <v/>
      </c>
      <c r="N41" s="652" t="str">
        <f>IF(M41="","",LOOKUP(M41,Maths!$E$99:$E$104,$F$99:$F$104))</f>
        <v/>
      </c>
      <c r="O41" s="110"/>
      <c r="P41" s="393"/>
      <c r="Q41" s="366">
        <f t="shared" si="10"/>
        <v>34</v>
      </c>
      <c r="R41" s="366" t="str">
        <f t="shared" si="11"/>
        <v>S. Mounika</v>
      </c>
      <c r="S41" s="319"/>
      <c r="T41" s="319"/>
      <c r="U41" s="319"/>
      <c r="V41" s="319"/>
      <c r="W41" s="319"/>
      <c r="X41" s="319"/>
      <c r="Y41" s="319"/>
      <c r="Z41" s="319"/>
      <c r="AA41" s="319"/>
      <c r="AB41" s="319"/>
      <c r="AC41" s="319"/>
      <c r="AD41" s="319"/>
      <c r="AE41" s="319"/>
      <c r="AF41" s="319"/>
      <c r="AG41" s="319"/>
      <c r="AH41" s="319"/>
      <c r="AI41" s="679" t="str">
        <f t="shared" si="12"/>
        <v/>
      </c>
      <c r="AJ41" s="680" t="str">
        <f t="shared" si="13"/>
        <v/>
      </c>
      <c r="AK41" s="652" t="str">
        <f>IF(AJ41="","",LOOKUP(AJ41,Maths!$E$99:$E$104,$F$99:$F$104))</f>
        <v/>
      </c>
      <c r="AL41" s="110"/>
      <c r="AM41" s="393"/>
      <c r="AN41" s="366">
        <f t="shared" si="14"/>
        <v>34</v>
      </c>
      <c r="AO41" s="366" t="str">
        <f t="shared" si="15"/>
        <v>S. Mounika</v>
      </c>
      <c r="AP41" s="319"/>
      <c r="AQ41" s="652" t="str">
        <f>IF(AP41="","",LOOKUP(AP41,Maths!$C$99:$C$104,$D$99:$D$104))</f>
        <v/>
      </c>
      <c r="AR41" s="319"/>
      <c r="AS41" s="652" t="str">
        <f>IF(AR41="","",LOOKUP(AR41,Maths!$C$99:$C$104,$D$99:$D$104))</f>
        <v/>
      </c>
      <c r="AT41" s="319"/>
      <c r="AU41" s="652" t="str">
        <f>IF(AT41="","",LOOKUP(AT41,Maths!$C$99:$C$104,$D$99:$D$104))</f>
        <v/>
      </c>
      <c r="AV41" s="319"/>
      <c r="AW41" s="652" t="str">
        <f>IF(AV41="","",LOOKUP(AV41,Maths!$C$99:$C$104,$D$99:$D$104))</f>
        <v/>
      </c>
      <c r="AX41" s="680" t="str">
        <f t="shared" si="16"/>
        <v/>
      </c>
      <c r="AY41" s="680" t="str">
        <f t="shared" si="17"/>
        <v/>
      </c>
      <c r="AZ41" s="652" t="str">
        <f>IF(AY41="","",LOOKUP(AY41/3*10,Maths!$A$99:$A$104,$B$99:$B$104))</f>
        <v/>
      </c>
      <c r="BA41" s="110"/>
      <c r="BB41" s="393"/>
      <c r="BC41" s="338">
        <f t="shared" si="18"/>
        <v>34</v>
      </c>
      <c r="BD41" s="354" t="str">
        <f t="shared" si="19"/>
        <v>S. Mounika</v>
      </c>
      <c r="BE41" s="319"/>
      <c r="BF41" s="652" t="str">
        <f>IF(BE41="","",LOOKUP(BE41,Maths!$E$99:$E$104,$F$99:$F$104))</f>
        <v/>
      </c>
      <c r="BG41" s="319"/>
      <c r="BH41" s="652" t="str">
        <f>IF(BG41="","",LOOKUP(BG41,Maths!$E$99:$E$104,$F$99:$F$104))</f>
        <v/>
      </c>
      <c r="BI41" s="319"/>
      <c r="BJ41" s="652" t="str">
        <f>IF(BI41="","",LOOKUP(BI41,Maths!$E$99:$E$104,$F$99:$F$104))</f>
        <v/>
      </c>
      <c r="BK41" s="319"/>
      <c r="BL41" s="652" t="str">
        <f>IF(BK41="","",LOOKUP(BK41,Maths!$E$99:$E$104,$F$99:$F$104))</f>
        <v/>
      </c>
      <c r="BM41" s="639" t="str">
        <f t="shared" si="20"/>
        <v/>
      </c>
      <c r="BN41" s="680" t="str">
        <f t="shared" si="21"/>
        <v/>
      </c>
      <c r="BO41" s="652" t="str">
        <f>IF(BN41="","",LOOKUP(BN41,Maths!$E$99:$E$104,$F$99:$F$104))</f>
        <v/>
      </c>
      <c r="BP41" s="324"/>
      <c r="BQ41" s="472"/>
      <c r="BR41" s="368">
        <f t="shared" si="22"/>
        <v>34</v>
      </c>
      <c r="BS41" s="368" t="str">
        <f t="shared" si="23"/>
        <v>S. Mounika</v>
      </c>
      <c r="BT41" s="319"/>
      <c r="BU41" s="319"/>
      <c r="BV41" s="319"/>
      <c r="BW41" s="319"/>
      <c r="BX41" s="319"/>
      <c r="BY41" s="319"/>
      <c r="BZ41" s="319"/>
      <c r="CA41" s="319"/>
      <c r="CB41" s="319"/>
      <c r="CC41" s="319"/>
      <c r="CD41" s="319"/>
      <c r="CE41" s="319"/>
      <c r="CF41" s="319"/>
      <c r="CG41" s="319"/>
      <c r="CH41" s="319"/>
      <c r="CI41" s="319"/>
      <c r="CJ41" s="653" t="str">
        <f t="shared" si="24"/>
        <v/>
      </c>
      <c r="CK41" s="639" t="str">
        <f t="shared" si="25"/>
        <v/>
      </c>
      <c r="CL41" s="652" t="str">
        <f>IF(CK41="","",LOOKUP(CK41,Maths!$E$99:$E$104,$F$99:$F$104))</f>
        <v/>
      </c>
      <c r="CM41" s="393"/>
      <c r="CN41" s="368">
        <f t="shared" si="26"/>
        <v>34</v>
      </c>
      <c r="CO41" s="367" t="str">
        <f t="shared" si="27"/>
        <v>S. Mounika</v>
      </c>
      <c r="CP41" s="319"/>
      <c r="CQ41" s="652" t="str">
        <f>IF(CP41="","",LOOKUP(CP41,Maths!$C$99:$C$104,$D$99:$D$104))</f>
        <v/>
      </c>
      <c r="CR41" s="319"/>
      <c r="CS41" s="652" t="str">
        <f>IF(CR41="","",LOOKUP(CR41,Maths!$C$99:$C$104,$D$99:$D$104))</f>
        <v/>
      </c>
      <c r="CT41" s="319"/>
      <c r="CU41" s="652" t="str">
        <f>IF(CT41="","",LOOKUP(CT41,Maths!$C$99:$C$104,$D$99:$D$104))</f>
        <v/>
      </c>
      <c r="CV41" s="362"/>
      <c r="CW41" s="652" t="str">
        <f>IF(CV41="","",LOOKUP(CV41,Maths!$C$99:$C$104,$D$99:$D$104))</f>
        <v/>
      </c>
      <c r="CX41" s="639" t="str">
        <f t="shared" si="28"/>
        <v/>
      </c>
      <c r="CY41" s="639" t="str">
        <f t="shared" si="29"/>
        <v/>
      </c>
      <c r="CZ41" s="325" t="str">
        <f>IF(CY41="","",LOOKUP(CY41/3*10,Maths!$A$99:$A$104,$B$99:$B$104))</f>
        <v/>
      </c>
      <c r="DA41" s="393"/>
      <c r="DB41" s="306">
        <f t="shared" si="30"/>
        <v>34</v>
      </c>
      <c r="DC41" s="646" t="str">
        <f t="shared" si="31"/>
        <v>S. Mounika</v>
      </c>
      <c r="DD41" s="639" t="str">
        <f t="shared" si="32"/>
        <v/>
      </c>
      <c r="DE41" s="652" t="str">
        <f>IF(DD41="","",LOOKUP(DD41/4*10,Maths!$A$99:$A$104,$B$99:$B$104))</f>
        <v/>
      </c>
      <c r="DF41" s="639" t="str">
        <f t="shared" si="33"/>
        <v/>
      </c>
      <c r="DG41" s="652" t="str">
        <f>IF(DF41="","",LOOKUP(DF41/6*10,Maths!$A$99:$A$104,$B$99:$B$104))</f>
        <v/>
      </c>
      <c r="DH41" s="639" t="str">
        <f t="shared" si="34"/>
        <v/>
      </c>
      <c r="DI41" s="652" t="str">
        <f>IF(DH41="","",LOOKUP(DH41,Maths!$A$99:$A$104,$B$99:$B$104))</f>
        <v/>
      </c>
      <c r="DJ41" s="552"/>
    </row>
    <row r="42" spans="1:114" ht="20.100000000000001" customHeight="1">
      <c r="A42" s="365">
        <f>'Student Profile'!A39</f>
        <v>35</v>
      </c>
      <c r="B42" s="365">
        <f>'Student Profile'!B39</f>
        <v>0</v>
      </c>
      <c r="C42" s="366" t="str">
        <f>IF('Student Profile'!C39="","", 'Student Profile'!C39)</f>
        <v>S. Mounika</v>
      </c>
      <c r="D42" s="319"/>
      <c r="E42" s="652" t="str">
        <f>IF(D42="","",LOOKUP(D42,Maths!$E$99:$E$104,$F$99:$F$104))</f>
        <v/>
      </c>
      <c r="F42" s="319"/>
      <c r="G42" s="652" t="str">
        <f>IF(F42="","",LOOKUP(F42,Maths!$E$99:$E$104,$F$99:$F$104))</f>
        <v/>
      </c>
      <c r="H42" s="319"/>
      <c r="I42" s="652" t="str">
        <f>IF(H42="","",LOOKUP(H42,Maths!$E$99:$E$104,$F$99:$F$104))</f>
        <v/>
      </c>
      <c r="J42" s="319"/>
      <c r="K42" s="652" t="str">
        <f>IF(J42="","",LOOKUP(J42,Maths!$E$99:$E$104,$F$99:$F$104))</f>
        <v/>
      </c>
      <c r="L42" s="680" t="str">
        <f t="shared" si="8"/>
        <v/>
      </c>
      <c r="M42" s="680" t="str">
        <f t="shared" si="9"/>
        <v/>
      </c>
      <c r="N42" s="652" t="str">
        <f>IF(M42="","",LOOKUP(M42,Maths!$E$99:$E$104,$F$99:$F$104))</f>
        <v/>
      </c>
      <c r="O42" s="110"/>
      <c r="P42" s="393"/>
      <c r="Q42" s="366">
        <f t="shared" si="10"/>
        <v>35</v>
      </c>
      <c r="R42" s="366" t="str">
        <f t="shared" si="11"/>
        <v>S. Mounika</v>
      </c>
      <c r="S42" s="319"/>
      <c r="T42" s="319"/>
      <c r="U42" s="319"/>
      <c r="V42" s="319"/>
      <c r="W42" s="319"/>
      <c r="X42" s="319"/>
      <c r="Y42" s="319"/>
      <c r="Z42" s="319"/>
      <c r="AA42" s="319"/>
      <c r="AB42" s="319"/>
      <c r="AC42" s="319"/>
      <c r="AD42" s="319"/>
      <c r="AE42" s="319"/>
      <c r="AF42" s="319"/>
      <c r="AG42" s="319"/>
      <c r="AH42" s="319"/>
      <c r="AI42" s="679" t="str">
        <f t="shared" si="12"/>
        <v/>
      </c>
      <c r="AJ42" s="680" t="str">
        <f t="shared" si="13"/>
        <v/>
      </c>
      <c r="AK42" s="652" t="str">
        <f>IF(AJ42="","",LOOKUP(AJ42,Maths!$E$99:$E$104,$F$99:$F$104))</f>
        <v/>
      </c>
      <c r="AL42" s="110"/>
      <c r="AM42" s="393"/>
      <c r="AN42" s="366">
        <f t="shared" si="14"/>
        <v>35</v>
      </c>
      <c r="AO42" s="366" t="str">
        <f t="shared" si="15"/>
        <v>S. Mounika</v>
      </c>
      <c r="AP42" s="319"/>
      <c r="AQ42" s="652" t="str">
        <f>IF(AP42="","",LOOKUP(AP42,Maths!$C$99:$C$104,$D$99:$D$104))</f>
        <v/>
      </c>
      <c r="AR42" s="319"/>
      <c r="AS42" s="652" t="str">
        <f>IF(AR42="","",LOOKUP(AR42,Maths!$C$99:$C$104,$D$99:$D$104))</f>
        <v/>
      </c>
      <c r="AT42" s="319"/>
      <c r="AU42" s="652" t="str">
        <f>IF(AT42="","",LOOKUP(AT42,Maths!$C$99:$C$104,$D$99:$D$104))</f>
        <v/>
      </c>
      <c r="AV42" s="319"/>
      <c r="AW42" s="652" t="str">
        <f>IF(AV42="","",LOOKUP(AV42,Maths!$C$99:$C$104,$D$99:$D$104))</f>
        <v/>
      </c>
      <c r="AX42" s="680" t="str">
        <f t="shared" si="16"/>
        <v/>
      </c>
      <c r="AY42" s="680" t="str">
        <f t="shared" si="17"/>
        <v/>
      </c>
      <c r="AZ42" s="652" t="str">
        <f>IF(AY42="","",LOOKUP(AY42/3*10,Maths!$A$99:$A$104,$B$99:$B$104))</f>
        <v/>
      </c>
      <c r="BA42" s="110"/>
      <c r="BB42" s="393"/>
      <c r="BC42" s="338">
        <f t="shared" si="18"/>
        <v>35</v>
      </c>
      <c r="BD42" s="354" t="str">
        <f t="shared" si="19"/>
        <v>S. Mounika</v>
      </c>
      <c r="BE42" s="319"/>
      <c r="BF42" s="652" t="str">
        <f>IF(BE42="","",LOOKUP(BE42,Maths!$E$99:$E$104,$F$99:$F$104))</f>
        <v/>
      </c>
      <c r="BG42" s="319"/>
      <c r="BH42" s="652" t="str">
        <f>IF(BG42="","",LOOKUP(BG42,Maths!$E$99:$E$104,$F$99:$F$104))</f>
        <v/>
      </c>
      <c r="BI42" s="319"/>
      <c r="BJ42" s="652" t="str">
        <f>IF(BI42="","",LOOKUP(BI42,Maths!$E$99:$E$104,$F$99:$F$104))</f>
        <v/>
      </c>
      <c r="BK42" s="319"/>
      <c r="BL42" s="652" t="str">
        <f>IF(BK42="","",LOOKUP(BK42,Maths!$E$99:$E$104,$F$99:$F$104))</f>
        <v/>
      </c>
      <c r="BM42" s="639" t="str">
        <f t="shared" si="20"/>
        <v/>
      </c>
      <c r="BN42" s="680" t="str">
        <f t="shared" si="21"/>
        <v/>
      </c>
      <c r="BO42" s="652" t="str">
        <f>IF(BN42="","",LOOKUP(BN42,Maths!$E$99:$E$104,$F$99:$F$104))</f>
        <v/>
      </c>
      <c r="BP42" s="324"/>
      <c r="BQ42" s="472"/>
      <c r="BR42" s="368">
        <f t="shared" si="22"/>
        <v>35</v>
      </c>
      <c r="BS42" s="368" t="str">
        <f t="shared" si="23"/>
        <v>S. Mounika</v>
      </c>
      <c r="BT42" s="319"/>
      <c r="BU42" s="319"/>
      <c r="BV42" s="319"/>
      <c r="BW42" s="319"/>
      <c r="BX42" s="319"/>
      <c r="BY42" s="319"/>
      <c r="BZ42" s="319"/>
      <c r="CA42" s="319"/>
      <c r="CB42" s="319"/>
      <c r="CC42" s="319"/>
      <c r="CD42" s="319"/>
      <c r="CE42" s="319"/>
      <c r="CF42" s="319"/>
      <c r="CG42" s="319"/>
      <c r="CH42" s="319"/>
      <c r="CI42" s="319"/>
      <c r="CJ42" s="653" t="str">
        <f t="shared" si="24"/>
        <v/>
      </c>
      <c r="CK42" s="639" t="str">
        <f t="shared" si="25"/>
        <v/>
      </c>
      <c r="CL42" s="652" t="str">
        <f>IF(CK42="","",LOOKUP(CK42,Maths!$E$99:$E$104,$F$99:$F$104))</f>
        <v/>
      </c>
      <c r="CM42" s="393"/>
      <c r="CN42" s="368">
        <f t="shared" si="26"/>
        <v>35</v>
      </c>
      <c r="CO42" s="367" t="str">
        <f t="shared" si="27"/>
        <v>S. Mounika</v>
      </c>
      <c r="CP42" s="319"/>
      <c r="CQ42" s="652" t="str">
        <f>IF(CP42="","",LOOKUP(CP42,Maths!$C$99:$C$104,$D$99:$D$104))</f>
        <v/>
      </c>
      <c r="CR42" s="319"/>
      <c r="CS42" s="652" t="str">
        <f>IF(CR42="","",LOOKUP(CR42,Maths!$C$99:$C$104,$D$99:$D$104))</f>
        <v/>
      </c>
      <c r="CT42" s="319"/>
      <c r="CU42" s="652" t="str">
        <f>IF(CT42="","",LOOKUP(CT42,Maths!$C$99:$C$104,$D$99:$D$104))</f>
        <v/>
      </c>
      <c r="CV42" s="362"/>
      <c r="CW42" s="652" t="str">
        <f>IF(CV42="","",LOOKUP(CV42,Maths!$C$99:$C$104,$D$99:$D$104))</f>
        <v/>
      </c>
      <c r="CX42" s="639" t="str">
        <f t="shared" si="28"/>
        <v/>
      </c>
      <c r="CY42" s="639" t="str">
        <f t="shared" si="29"/>
        <v/>
      </c>
      <c r="CZ42" s="325" t="str">
        <f>IF(CY42="","",LOOKUP(CY42/3*10,Maths!$A$99:$A$104,$B$99:$B$104))</f>
        <v/>
      </c>
      <c r="DA42" s="393"/>
      <c r="DB42" s="306">
        <f t="shared" si="30"/>
        <v>35</v>
      </c>
      <c r="DC42" s="646" t="str">
        <f t="shared" si="31"/>
        <v>S. Mounika</v>
      </c>
      <c r="DD42" s="639" t="str">
        <f t="shared" si="32"/>
        <v/>
      </c>
      <c r="DE42" s="652" t="str">
        <f>IF(DD42="","",LOOKUP(DD42/4*10,Maths!$A$99:$A$104,$B$99:$B$104))</f>
        <v/>
      </c>
      <c r="DF42" s="639" t="str">
        <f t="shared" si="33"/>
        <v/>
      </c>
      <c r="DG42" s="652" t="str">
        <f>IF(DF42="","",LOOKUP(DF42/6*10,Maths!$A$99:$A$104,$B$99:$B$104))</f>
        <v/>
      </c>
      <c r="DH42" s="639" t="str">
        <f t="shared" si="34"/>
        <v/>
      </c>
      <c r="DI42" s="652" t="str">
        <f>IF(DH42="","",LOOKUP(DH42,Maths!$A$99:$A$104,$B$99:$B$104))</f>
        <v/>
      </c>
      <c r="DJ42" s="552"/>
    </row>
    <row r="43" spans="1:114" ht="20.100000000000001" customHeight="1">
      <c r="A43" s="365">
        <f>'Student Profile'!A40</f>
        <v>36</v>
      </c>
      <c r="B43" s="365">
        <f>'Student Profile'!B40</f>
        <v>0</v>
      </c>
      <c r="C43" s="366" t="str">
        <f>IF('Student Profile'!C40="","", 'Student Profile'!C40)</f>
        <v>S. Mounika</v>
      </c>
      <c r="D43" s="319"/>
      <c r="E43" s="652" t="str">
        <f>IF(D43="","",LOOKUP(D43,Maths!$E$99:$E$104,$F$99:$F$104))</f>
        <v/>
      </c>
      <c r="F43" s="319"/>
      <c r="G43" s="652" t="str">
        <f>IF(F43="","",LOOKUP(F43,Maths!$E$99:$E$104,$F$99:$F$104))</f>
        <v/>
      </c>
      <c r="H43" s="319"/>
      <c r="I43" s="652" t="str">
        <f>IF(H43="","",LOOKUP(H43,Maths!$E$99:$E$104,$F$99:$F$104))</f>
        <v/>
      </c>
      <c r="J43" s="319"/>
      <c r="K43" s="652" t="str">
        <f>IF(J43="","",LOOKUP(J43,Maths!$E$99:$E$104,$F$99:$F$104))</f>
        <v/>
      </c>
      <c r="L43" s="680" t="str">
        <f t="shared" si="8"/>
        <v/>
      </c>
      <c r="M43" s="680" t="str">
        <f t="shared" si="9"/>
        <v/>
      </c>
      <c r="N43" s="652" t="str">
        <f>IF(M43="","",LOOKUP(M43,Maths!$E$99:$E$104,$F$99:$F$104))</f>
        <v/>
      </c>
      <c r="O43" s="110"/>
      <c r="P43" s="393"/>
      <c r="Q43" s="366">
        <f t="shared" si="10"/>
        <v>36</v>
      </c>
      <c r="R43" s="366" t="str">
        <f t="shared" si="11"/>
        <v>S. Mounika</v>
      </c>
      <c r="S43" s="319"/>
      <c r="T43" s="319"/>
      <c r="U43" s="319"/>
      <c r="V43" s="319"/>
      <c r="W43" s="319"/>
      <c r="X43" s="319"/>
      <c r="Y43" s="319"/>
      <c r="Z43" s="319"/>
      <c r="AA43" s="319"/>
      <c r="AB43" s="319"/>
      <c r="AC43" s="319"/>
      <c r="AD43" s="319"/>
      <c r="AE43" s="319"/>
      <c r="AF43" s="319"/>
      <c r="AG43" s="319"/>
      <c r="AH43" s="319"/>
      <c r="AI43" s="679" t="str">
        <f t="shared" si="12"/>
        <v/>
      </c>
      <c r="AJ43" s="680" t="str">
        <f t="shared" si="13"/>
        <v/>
      </c>
      <c r="AK43" s="652" t="str">
        <f>IF(AJ43="","",LOOKUP(AJ43,Maths!$E$99:$E$104,$F$99:$F$104))</f>
        <v/>
      </c>
      <c r="AL43" s="110"/>
      <c r="AM43" s="393"/>
      <c r="AN43" s="366">
        <f t="shared" si="14"/>
        <v>36</v>
      </c>
      <c r="AO43" s="366" t="str">
        <f t="shared" si="15"/>
        <v>S. Mounika</v>
      </c>
      <c r="AP43" s="319"/>
      <c r="AQ43" s="652" t="str">
        <f>IF(AP43="","",LOOKUP(AP43,Maths!$C$99:$C$104,$D$99:$D$104))</f>
        <v/>
      </c>
      <c r="AR43" s="319"/>
      <c r="AS43" s="652" t="str">
        <f>IF(AR43="","",LOOKUP(AR43,Maths!$C$99:$C$104,$D$99:$D$104))</f>
        <v/>
      </c>
      <c r="AT43" s="319"/>
      <c r="AU43" s="652" t="str">
        <f>IF(AT43="","",LOOKUP(AT43,Maths!$C$99:$C$104,$D$99:$D$104))</f>
        <v/>
      </c>
      <c r="AV43" s="319"/>
      <c r="AW43" s="652" t="str">
        <f>IF(AV43="","",LOOKUP(AV43,Maths!$C$99:$C$104,$D$99:$D$104))</f>
        <v/>
      </c>
      <c r="AX43" s="680" t="str">
        <f t="shared" si="16"/>
        <v/>
      </c>
      <c r="AY43" s="680" t="str">
        <f t="shared" si="17"/>
        <v/>
      </c>
      <c r="AZ43" s="652" t="str">
        <f>IF(AY43="","",LOOKUP(AY43/3*10,Maths!$A$99:$A$104,$B$99:$B$104))</f>
        <v/>
      </c>
      <c r="BA43" s="110"/>
      <c r="BB43" s="393"/>
      <c r="BC43" s="338">
        <f t="shared" si="18"/>
        <v>36</v>
      </c>
      <c r="BD43" s="354" t="str">
        <f t="shared" si="19"/>
        <v>S. Mounika</v>
      </c>
      <c r="BE43" s="319"/>
      <c r="BF43" s="652" t="str">
        <f>IF(BE43="","",LOOKUP(BE43,Maths!$E$99:$E$104,$F$99:$F$104))</f>
        <v/>
      </c>
      <c r="BG43" s="319"/>
      <c r="BH43" s="652" t="str">
        <f>IF(BG43="","",LOOKUP(BG43,Maths!$E$99:$E$104,$F$99:$F$104))</f>
        <v/>
      </c>
      <c r="BI43" s="319"/>
      <c r="BJ43" s="652" t="str">
        <f>IF(BI43="","",LOOKUP(BI43,Maths!$E$99:$E$104,$F$99:$F$104))</f>
        <v/>
      </c>
      <c r="BK43" s="319"/>
      <c r="BL43" s="652" t="str">
        <f>IF(BK43="","",LOOKUP(BK43,Maths!$E$99:$E$104,$F$99:$F$104))</f>
        <v/>
      </c>
      <c r="BM43" s="639" t="str">
        <f t="shared" si="20"/>
        <v/>
      </c>
      <c r="BN43" s="680" t="str">
        <f t="shared" si="21"/>
        <v/>
      </c>
      <c r="BO43" s="652" t="str">
        <f>IF(BN43="","",LOOKUP(BN43,Maths!$E$99:$E$104,$F$99:$F$104))</f>
        <v/>
      </c>
      <c r="BP43" s="324"/>
      <c r="BQ43" s="472"/>
      <c r="BR43" s="368">
        <f t="shared" si="22"/>
        <v>36</v>
      </c>
      <c r="BS43" s="368" t="str">
        <f t="shared" si="23"/>
        <v>S. Mounika</v>
      </c>
      <c r="BT43" s="319"/>
      <c r="BU43" s="319"/>
      <c r="BV43" s="319"/>
      <c r="BW43" s="319"/>
      <c r="BX43" s="319"/>
      <c r="BY43" s="319"/>
      <c r="BZ43" s="319"/>
      <c r="CA43" s="319"/>
      <c r="CB43" s="319"/>
      <c r="CC43" s="319"/>
      <c r="CD43" s="319"/>
      <c r="CE43" s="319"/>
      <c r="CF43" s="319"/>
      <c r="CG43" s="319"/>
      <c r="CH43" s="319"/>
      <c r="CI43" s="319"/>
      <c r="CJ43" s="653" t="str">
        <f t="shared" si="24"/>
        <v/>
      </c>
      <c r="CK43" s="639" t="str">
        <f t="shared" si="25"/>
        <v/>
      </c>
      <c r="CL43" s="652" t="str">
        <f>IF(CK43="","",LOOKUP(CK43,Maths!$E$99:$E$104,$F$99:$F$104))</f>
        <v/>
      </c>
      <c r="CM43" s="393"/>
      <c r="CN43" s="368">
        <f t="shared" si="26"/>
        <v>36</v>
      </c>
      <c r="CO43" s="367" t="str">
        <f t="shared" si="27"/>
        <v>S. Mounika</v>
      </c>
      <c r="CP43" s="319"/>
      <c r="CQ43" s="652" t="str">
        <f>IF(CP43="","",LOOKUP(CP43,Maths!$C$99:$C$104,$D$99:$D$104))</f>
        <v/>
      </c>
      <c r="CR43" s="319"/>
      <c r="CS43" s="652" t="str">
        <f>IF(CR43="","",LOOKUP(CR43,Maths!$C$99:$C$104,$D$99:$D$104))</f>
        <v/>
      </c>
      <c r="CT43" s="319"/>
      <c r="CU43" s="652" t="str">
        <f>IF(CT43="","",LOOKUP(CT43,Maths!$C$99:$C$104,$D$99:$D$104))</f>
        <v/>
      </c>
      <c r="CV43" s="362"/>
      <c r="CW43" s="652" t="str">
        <f>IF(CV43="","",LOOKUP(CV43,Maths!$C$99:$C$104,$D$99:$D$104))</f>
        <v/>
      </c>
      <c r="CX43" s="639" t="str">
        <f t="shared" si="28"/>
        <v/>
      </c>
      <c r="CY43" s="639" t="str">
        <f t="shared" si="29"/>
        <v/>
      </c>
      <c r="CZ43" s="325" t="str">
        <f>IF(CY43="","",LOOKUP(CY43/3*10,Maths!$A$99:$A$104,$B$99:$B$104))</f>
        <v/>
      </c>
      <c r="DA43" s="393"/>
      <c r="DB43" s="306">
        <f t="shared" si="30"/>
        <v>36</v>
      </c>
      <c r="DC43" s="646" t="str">
        <f t="shared" si="31"/>
        <v>S. Mounika</v>
      </c>
      <c r="DD43" s="639" t="str">
        <f t="shared" si="32"/>
        <v/>
      </c>
      <c r="DE43" s="652" t="str">
        <f>IF(DD43="","",LOOKUP(DD43/4*10,Maths!$A$99:$A$104,$B$99:$B$104))</f>
        <v/>
      </c>
      <c r="DF43" s="639" t="str">
        <f t="shared" si="33"/>
        <v/>
      </c>
      <c r="DG43" s="652" t="str">
        <f>IF(DF43="","",LOOKUP(DF43/6*10,Maths!$A$99:$A$104,$B$99:$B$104))</f>
        <v/>
      </c>
      <c r="DH43" s="639" t="str">
        <f t="shared" si="34"/>
        <v/>
      </c>
      <c r="DI43" s="652" t="str">
        <f>IF(DH43="","",LOOKUP(DH43,Maths!$A$99:$A$104,$B$99:$B$104))</f>
        <v/>
      </c>
      <c r="DJ43" s="552"/>
    </row>
    <row r="44" spans="1:114" ht="20.100000000000001" customHeight="1">
      <c r="A44" s="365">
        <f>'Student Profile'!A41</f>
        <v>37</v>
      </c>
      <c r="B44" s="365">
        <f>'Student Profile'!B41</f>
        <v>0</v>
      </c>
      <c r="C44" s="366" t="str">
        <f>IF('Student Profile'!C41="","", 'Student Profile'!C41)</f>
        <v>S. Mounika</v>
      </c>
      <c r="D44" s="319"/>
      <c r="E44" s="652" t="str">
        <f>IF(D44="","",LOOKUP(D44,Maths!$E$99:$E$104,$F$99:$F$104))</f>
        <v/>
      </c>
      <c r="F44" s="319"/>
      <c r="G44" s="652" t="str">
        <f>IF(F44="","",LOOKUP(F44,Maths!$E$99:$E$104,$F$99:$F$104))</f>
        <v/>
      </c>
      <c r="H44" s="319"/>
      <c r="I44" s="652" t="str">
        <f>IF(H44="","",LOOKUP(H44,Maths!$E$99:$E$104,$F$99:$F$104))</f>
        <v/>
      </c>
      <c r="J44" s="319"/>
      <c r="K44" s="652" t="str">
        <f>IF(J44="","",LOOKUP(J44,Maths!$E$99:$E$104,$F$99:$F$104))</f>
        <v/>
      </c>
      <c r="L44" s="680" t="str">
        <f t="shared" si="8"/>
        <v/>
      </c>
      <c r="M44" s="680" t="str">
        <f t="shared" si="9"/>
        <v/>
      </c>
      <c r="N44" s="652" t="str">
        <f>IF(M44="","",LOOKUP(M44,Maths!$E$99:$E$104,$F$99:$F$104))</f>
        <v/>
      </c>
      <c r="O44" s="110"/>
      <c r="P44" s="393"/>
      <c r="Q44" s="366">
        <f t="shared" si="10"/>
        <v>37</v>
      </c>
      <c r="R44" s="366" t="str">
        <f t="shared" si="11"/>
        <v>S. Mounika</v>
      </c>
      <c r="S44" s="319"/>
      <c r="T44" s="319"/>
      <c r="U44" s="319"/>
      <c r="V44" s="319"/>
      <c r="W44" s="319"/>
      <c r="X44" s="319"/>
      <c r="Y44" s="319"/>
      <c r="Z44" s="319"/>
      <c r="AA44" s="319"/>
      <c r="AB44" s="319"/>
      <c r="AC44" s="319"/>
      <c r="AD44" s="319"/>
      <c r="AE44" s="319"/>
      <c r="AF44" s="319"/>
      <c r="AG44" s="319"/>
      <c r="AH44" s="319"/>
      <c r="AI44" s="679" t="str">
        <f t="shared" si="12"/>
        <v/>
      </c>
      <c r="AJ44" s="680" t="str">
        <f t="shared" si="13"/>
        <v/>
      </c>
      <c r="AK44" s="652" t="str">
        <f>IF(AJ44="","",LOOKUP(AJ44,Maths!$E$99:$E$104,$F$99:$F$104))</f>
        <v/>
      </c>
      <c r="AL44" s="110"/>
      <c r="AM44" s="393"/>
      <c r="AN44" s="366">
        <f t="shared" si="14"/>
        <v>37</v>
      </c>
      <c r="AO44" s="366" t="str">
        <f t="shared" si="15"/>
        <v>S. Mounika</v>
      </c>
      <c r="AP44" s="319"/>
      <c r="AQ44" s="652" t="str">
        <f>IF(AP44="","",LOOKUP(AP44,Maths!$C$99:$C$104,$D$99:$D$104))</f>
        <v/>
      </c>
      <c r="AR44" s="319"/>
      <c r="AS44" s="652" t="str">
        <f>IF(AR44="","",LOOKUP(AR44,Maths!$C$99:$C$104,$D$99:$D$104))</f>
        <v/>
      </c>
      <c r="AT44" s="319"/>
      <c r="AU44" s="652" t="str">
        <f>IF(AT44="","",LOOKUP(AT44,Maths!$C$99:$C$104,$D$99:$D$104))</f>
        <v/>
      </c>
      <c r="AV44" s="319"/>
      <c r="AW44" s="652" t="str">
        <f>IF(AV44="","",LOOKUP(AV44,Maths!$C$99:$C$104,$D$99:$D$104))</f>
        <v/>
      </c>
      <c r="AX44" s="680" t="str">
        <f t="shared" si="16"/>
        <v/>
      </c>
      <c r="AY44" s="680" t="str">
        <f t="shared" si="17"/>
        <v/>
      </c>
      <c r="AZ44" s="652" t="str">
        <f>IF(AY44="","",LOOKUP(AY44/3*10,Maths!$A$99:$A$104,$B$99:$B$104))</f>
        <v/>
      </c>
      <c r="BA44" s="110"/>
      <c r="BB44" s="393"/>
      <c r="BC44" s="338">
        <f t="shared" si="18"/>
        <v>37</v>
      </c>
      <c r="BD44" s="354" t="str">
        <f t="shared" si="19"/>
        <v>S. Mounika</v>
      </c>
      <c r="BE44" s="319"/>
      <c r="BF44" s="652" t="str">
        <f>IF(BE44="","",LOOKUP(BE44,Maths!$E$99:$E$104,$F$99:$F$104))</f>
        <v/>
      </c>
      <c r="BG44" s="319"/>
      <c r="BH44" s="652" t="str">
        <f>IF(BG44="","",LOOKUP(BG44,Maths!$E$99:$E$104,$F$99:$F$104))</f>
        <v/>
      </c>
      <c r="BI44" s="319"/>
      <c r="BJ44" s="652" t="str">
        <f>IF(BI44="","",LOOKUP(BI44,Maths!$E$99:$E$104,$F$99:$F$104))</f>
        <v/>
      </c>
      <c r="BK44" s="319"/>
      <c r="BL44" s="652" t="str">
        <f>IF(BK44="","",LOOKUP(BK44,Maths!$E$99:$E$104,$F$99:$F$104))</f>
        <v/>
      </c>
      <c r="BM44" s="639" t="str">
        <f t="shared" si="20"/>
        <v/>
      </c>
      <c r="BN44" s="680" t="str">
        <f t="shared" si="21"/>
        <v/>
      </c>
      <c r="BO44" s="652" t="str">
        <f>IF(BN44="","",LOOKUP(BN44,Maths!$E$99:$E$104,$F$99:$F$104))</f>
        <v/>
      </c>
      <c r="BP44" s="324"/>
      <c r="BQ44" s="472"/>
      <c r="BR44" s="368">
        <f t="shared" si="22"/>
        <v>37</v>
      </c>
      <c r="BS44" s="368" t="str">
        <f t="shared" si="23"/>
        <v>S. Mounika</v>
      </c>
      <c r="BT44" s="319"/>
      <c r="BU44" s="319"/>
      <c r="BV44" s="319"/>
      <c r="BW44" s="319"/>
      <c r="BX44" s="319"/>
      <c r="BY44" s="319"/>
      <c r="BZ44" s="319"/>
      <c r="CA44" s="319"/>
      <c r="CB44" s="319"/>
      <c r="CC44" s="319"/>
      <c r="CD44" s="319"/>
      <c r="CE44" s="319"/>
      <c r="CF44" s="319"/>
      <c r="CG44" s="319"/>
      <c r="CH44" s="319"/>
      <c r="CI44" s="319"/>
      <c r="CJ44" s="653" t="str">
        <f t="shared" si="24"/>
        <v/>
      </c>
      <c r="CK44" s="639" t="str">
        <f t="shared" si="25"/>
        <v/>
      </c>
      <c r="CL44" s="652" t="str">
        <f>IF(CK44="","",LOOKUP(CK44,Maths!$E$99:$E$104,$F$99:$F$104))</f>
        <v/>
      </c>
      <c r="CM44" s="393"/>
      <c r="CN44" s="368">
        <f t="shared" si="26"/>
        <v>37</v>
      </c>
      <c r="CO44" s="367" t="str">
        <f t="shared" si="27"/>
        <v>S. Mounika</v>
      </c>
      <c r="CP44" s="319"/>
      <c r="CQ44" s="652" t="str">
        <f>IF(CP44="","",LOOKUP(CP44,Maths!$C$99:$C$104,$D$99:$D$104))</f>
        <v/>
      </c>
      <c r="CR44" s="319"/>
      <c r="CS44" s="652" t="str">
        <f>IF(CR44="","",LOOKUP(CR44,Maths!$C$99:$C$104,$D$99:$D$104))</f>
        <v/>
      </c>
      <c r="CT44" s="319"/>
      <c r="CU44" s="652" t="str">
        <f>IF(CT44="","",LOOKUP(CT44,Maths!$C$99:$C$104,$D$99:$D$104))</f>
        <v/>
      </c>
      <c r="CV44" s="362"/>
      <c r="CW44" s="652" t="str">
        <f>IF(CV44="","",LOOKUP(CV44,Maths!$C$99:$C$104,$D$99:$D$104))</f>
        <v/>
      </c>
      <c r="CX44" s="639" t="str">
        <f t="shared" si="28"/>
        <v/>
      </c>
      <c r="CY44" s="639" t="str">
        <f t="shared" si="29"/>
        <v/>
      </c>
      <c r="CZ44" s="325" t="str">
        <f>IF(CY44="","",LOOKUP(CY44/3*10,Maths!$A$99:$A$104,$B$99:$B$104))</f>
        <v/>
      </c>
      <c r="DA44" s="393"/>
      <c r="DB44" s="306">
        <f t="shared" si="30"/>
        <v>37</v>
      </c>
      <c r="DC44" s="646" t="str">
        <f t="shared" si="31"/>
        <v>S. Mounika</v>
      </c>
      <c r="DD44" s="639" t="str">
        <f t="shared" si="32"/>
        <v/>
      </c>
      <c r="DE44" s="652" t="str">
        <f>IF(DD44="","",LOOKUP(DD44/4*10,Maths!$A$99:$A$104,$B$99:$B$104))</f>
        <v/>
      </c>
      <c r="DF44" s="639" t="str">
        <f t="shared" si="33"/>
        <v/>
      </c>
      <c r="DG44" s="652" t="str">
        <f>IF(DF44="","",LOOKUP(DF44/6*10,Maths!$A$99:$A$104,$B$99:$B$104))</f>
        <v/>
      </c>
      <c r="DH44" s="639" t="str">
        <f t="shared" si="34"/>
        <v/>
      </c>
      <c r="DI44" s="652" t="str">
        <f>IF(DH44="","",LOOKUP(DH44,Maths!$A$99:$A$104,$B$99:$B$104))</f>
        <v/>
      </c>
      <c r="DJ44" s="552"/>
    </row>
    <row r="45" spans="1:114" ht="20.100000000000001" customHeight="1">
      <c r="A45" s="365">
        <f>'Student Profile'!A42</f>
        <v>38</v>
      </c>
      <c r="B45" s="365">
        <f>'Student Profile'!B42</f>
        <v>0</v>
      </c>
      <c r="C45" s="366" t="str">
        <f>IF('Student Profile'!C42="","", 'Student Profile'!C42)</f>
        <v>S. Mounika</v>
      </c>
      <c r="D45" s="319"/>
      <c r="E45" s="652" t="str">
        <f>IF(D45="","",LOOKUP(D45,Maths!$E$99:$E$104,$F$99:$F$104))</f>
        <v/>
      </c>
      <c r="F45" s="319"/>
      <c r="G45" s="652" t="str">
        <f>IF(F45="","",LOOKUP(F45,Maths!$E$99:$E$104,$F$99:$F$104))</f>
        <v/>
      </c>
      <c r="H45" s="319"/>
      <c r="I45" s="652" t="str">
        <f>IF(H45="","",LOOKUP(H45,Maths!$E$99:$E$104,$F$99:$F$104))</f>
        <v/>
      </c>
      <c r="J45" s="319"/>
      <c r="K45" s="652" t="str">
        <f>IF(J45="","",LOOKUP(J45,Maths!$E$99:$E$104,$F$99:$F$104))</f>
        <v/>
      </c>
      <c r="L45" s="680" t="str">
        <f t="shared" si="8"/>
        <v/>
      </c>
      <c r="M45" s="680" t="str">
        <f t="shared" si="9"/>
        <v/>
      </c>
      <c r="N45" s="652" t="str">
        <f>IF(M45="","",LOOKUP(M45,Maths!$E$99:$E$104,$F$99:$F$104))</f>
        <v/>
      </c>
      <c r="O45" s="110"/>
      <c r="P45" s="393"/>
      <c r="Q45" s="366">
        <f t="shared" si="10"/>
        <v>38</v>
      </c>
      <c r="R45" s="366" t="str">
        <f t="shared" si="11"/>
        <v>S. Mounika</v>
      </c>
      <c r="S45" s="319"/>
      <c r="T45" s="319"/>
      <c r="U45" s="319"/>
      <c r="V45" s="319"/>
      <c r="W45" s="319"/>
      <c r="X45" s="319"/>
      <c r="Y45" s="319"/>
      <c r="Z45" s="319"/>
      <c r="AA45" s="319"/>
      <c r="AB45" s="319"/>
      <c r="AC45" s="319"/>
      <c r="AD45" s="319"/>
      <c r="AE45" s="319"/>
      <c r="AF45" s="319"/>
      <c r="AG45" s="319"/>
      <c r="AH45" s="319"/>
      <c r="AI45" s="679" t="str">
        <f t="shared" si="12"/>
        <v/>
      </c>
      <c r="AJ45" s="680" t="str">
        <f t="shared" si="13"/>
        <v/>
      </c>
      <c r="AK45" s="652" t="str">
        <f>IF(AJ45="","",LOOKUP(AJ45,Maths!$E$99:$E$104,$F$99:$F$104))</f>
        <v/>
      </c>
      <c r="AL45" s="110"/>
      <c r="AM45" s="393"/>
      <c r="AN45" s="366">
        <f t="shared" si="14"/>
        <v>38</v>
      </c>
      <c r="AO45" s="366" t="str">
        <f t="shared" si="15"/>
        <v>S. Mounika</v>
      </c>
      <c r="AP45" s="319"/>
      <c r="AQ45" s="652" t="str">
        <f>IF(AP45="","",LOOKUP(AP45,Maths!$C$99:$C$104,$D$99:$D$104))</f>
        <v/>
      </c>
      <c r="AR45" s="319"/>
      <c r="AS45" s="652" t="str">
        <f>IF(AR45="","",LOOKUP(AR45,Maths!$C$99:$C$104,$D$99:$D$104))</f>
        <v/>
      </c>
      <c r="AT45" s="319"/>
      <c r="AU45" s="652" t="str">
        <f>IF(AT45="","",LOOKUP(AT45,Maths!$C$99:$C$104,$D$99:$D$104))</f>
        <v/>
      </c>
      <c r="AV45" s="319"/>
      <c r="AW45" s="652" t="str">
        <f>IF(AV45="","",LOOKUP(AV45,Maths!$C$99:$C$104,$D$99:$D$104))</f>
        <v/>
      </c>
      <c r="AX45" s="680" t="str">
        <f t="shared" si="16"/>
        <v/>
      </c>
      <c r="AY45" s="680" t="str">
        <f t="shared" si="17"/>
        <v/>
      </c>
      <c r="AZ45" s="652" t="str">
        <f>IF(AY45="","",LOOKUP(AY45/3*10,Maths!$A$99:$A$104,$B$99:$B$104))</f>
        <v/>
      </c>
      <c r="BA45" s="110"/>
      <c r="BB45" s="393"/>
      <c r="BC45" s="338">
        <f t="shared" si="18"/>
        <v>38</v>
      </c>
      <c r="BD45" s="354" t="str">
        <f t="shared" si="19"/>
        <v>S. Mounika</v>
      </c>
      <c r="BE45" s="319"/>
      <c r="BF45" s="652" t="str">
        <f>IF(BE45="","",LOOKUP(BE45,Maths!$E$99:$E$104,$F$99:$F$104))</f>
        <v/>
      </c>
      <c r="BG45" s="319"/>
      <c r="BH45" s="652" t="str">
        <f>IF(BG45="","",LOOKUP(BG45,Maths!$E$99:$E$104,$F$99:$F$104))</f>
        <v/>
      </c>
      <c r="BI45" s="319"/>
      <c r="BJ45" s="652" t="str">
        <f>IF(BI45="","",LOOKUP(BI45,Maths!$E$99:$E$104,$F$99:$F$104))</f>
        <v/>
      </c>
      <c r="BK45" s="319"/>
      <c r="BL45" s="652" t="str">
        <f>IF(BK45="","",LOOKUP(BK45,Maths!$E$99:$E$104,$F$99:$F$104))</f>
        <v/>
      </c>
      <c r="BM45" s="639" t="str">
        <f t="shared" si="20"/>
        <v/>
      </c>
      <c r="BN45" s="680" t="str">
        <f t="shared" si="21"/>
        <v/>
      </c>
      <c r="BO45" s="652" t="str">
        <f>IF(BN45="","",LOOKUP(BN45,Maths!$E$99:$E$104,$F$99:$F$104))</f>
        <v/>
      </c>
      <c r="BP45" s="324"/>
      <c r="BQ45" s="472"/>
      <c r="BR45" s="368">
        <f t="shared" si="22"/>
        <v>38</v>
      </c>
      <c r="BS45" s="368" t="str">
        <f t="shared" si="23"/>
        <v>S. Mounika</v>
      </c>
      <c r="BT45" s="319"/>
      <c r="BU45" s="319"/>
      <c r="BV45" s="319"/>
      <c r="BW45" s="319"/>
      <c r="BX45" s="319"/>
      <c r="BY45" s="319"/>
      <c r="BZ45" s="319"/>
      <c r="CA45" s="319"/>
      <c r="CB45" s="319"/>
      <c r="CC45" s="319"/>
      <c r="CD45" s="319"/>
      <c r="CE45" s="319"/>
      <c r="CF45" s="319"/>
      <c r="CG45" s="319"/>
      <c r="CH45" s="319"/>
      <c r="CI45" s="319"/>
      <c r="CJ45" s="653" t="str">
        <f t="shared" si="24"/>
        <v/>
      </c>
      <c r="CK45" s="639" t="str">
        <f t="shared" si="25"/>
        <v/>
      </c>
      <c r="CL45" s="652" t="str">
        <f>IF(CK45="","",LOOKUP(CK45,Maths!$E$99:$E$104,$F$99:$F$104))</f>
        <v/>
      </c>
      <c r="CM45" s="393"/>
      <c r="CN45" s="368">
        <f t="shared" si="26"/>
        <v>38</v>
      </c>
      <c r="CO45" s="367" t="str">
        <f t="shared" si="27"/>
        <v>S. Mounika</v>
      </c>
      <c r="CP45" s="319"/>
      <c r="CQ45" s="652" t="str">
        <f>IF(CP45="","",LOOKUP(CP45,Maths!$C$99:$C$104,$D$99:$D$104))</f>
        <v/>
      </c>
      <c r="CR45" s="319"/>
      <c r="CS45" s="652" t="str">
        <f>IF(CR45="","",LOOKUP(CR45,Maths!$C$99:$C$104,$D$99:$D$104))</f>
        <v/>
      </c>
      <c r="CT45" s="319"/>
      <c r="CU45" s="652" t="str">
        <f>IF(CT45="","",LOOKUP(CT45,Maths!$C$99:$C$104,$D$99:$D$104))</f>
        <v/>
      </c>
      <c r="CV45" s="362"/>
      <c r="CW45" s="652" t="str">
        <f>IF(CV45="","",LOOKUP(CV45,Maths!$C$99:$C$104,$D$99:$D$104))</f>
        <v/>
      </c>
      <c r="CX45" s="639" t="str">
        <f t="shared" si="28"/>
        <v/>
      </c>
      <c r="CY45" s="639" t="str">
        <f t="shared" si="29"/>
        <v/>
      </c>
      <c r="CZ45" s="325" t="str">
        <f>IF(CY45="","",LOOKUP(CY45/3*10,Maths!$A$99:$A$104,$B$99:$B$104))</f>
        <v/>
      </c>
      <c r="DA45" s="393"/>
      <c r="DB45" s="306">
        <f t="shared" si="30"/>
        <v>38</v>
      </c>
      <c r="DC45" s="646" t="str">
        <f t="shared" si="31"/>
        <v>S. Mounika</v>
      </c>
      <c r="DD45" s="639" t="str">
        <f t="shared" si="32"/>
        <v/>
      </c>
      <c r="DE45" s="652" t="str">
        <f>IF(DD45="","",LOOKUP(DD45/4*10,Maths!$A$99:$A$104,$B$99:$B$104))</f>
        <v/>
      </c>
      <c r="DF45" s="639" t="str">
        <f t="shared" si="33"/>
        <v/>
      </c>
      <c r="DG45" s="652" t="str">
        <f>IF(DF45="","",LOOKUP(DF45/6*10,Maths!$A$99:$A$104,$B$99:$B$104))</f>
        <v/>
      </c>
      <c r="DH45" s="639" t="str">
        <f t="shared" si="34"/>
        <v/>
      </c>
      <c r="DI45" s="652" t="str">
        <f>IF(DH45="","",LOOKUP(DH45,Maths!$A$99:$A$104,$B$99:$B$104))</f>
        <v/>
      </c>
      <c r="DJ45" s="552"/>
    </row>
    <row r="46" spans="1:114" ht="20.100000000000001" customHeight="1">
      <c r="A46" s="365">
        <f>'Student Profile'!A43</f>
        <v>39</v>
      </c>
      <c r="B46" s="365">
        <f>'Student Profile'!B43</f>
        <v>0</v>
      </c>
      <c r="C46" s="366" t="str">
        <f>IF('Student Profile'!C43="","", 'Student Profile'!C43)</f>
        <v>S. Mounika</v>
      </c>
      <c r="D46" s="319"/>
      <c r="E46" s="652" t="str">
        <f>IF(D46="","",LOOKUP(D46,Maths!$E$99:$E$104,$F$99:$F$104))</f>
        <v/>
      </c>
      <c r="F46" s="319"/>
      <c r="G46" s="652" t="str">
        <f>IF(F46="","",LOOKUP(F46,Maths!$E$99:$E$104,$F$99:$F$104))</f>
        <v/>
      </c>
      <c r="H46" s="319"/>
      <c r="I46" s="652" t="str">
        <f>IF(H46="","",LOOKUP(H46,Maths!$E$99:$E$104,$F$99:$F$104))</f>
        <v/>
      </c>
      <c r="J46" s="319"/>
      <c r="K46" s="652" t="str">
        <f>IF(J46="","",LOOKUP(J46,Maths!$E$99:$E$104,$F$99:$F$104))</f>
        <v/>
      </c>
      <c r="L46" s="680" t="str">
        <f t="shared" si="8"/>
        <v/>
      </c>
      <c r="M46" s="680" t="str">
        <f t="shared" si="9"/>
        <v/>
      </c>
      <c r="N46" s="652" t="str">
        <f>IF(M46="","",LOOKUP(M46,Maths!$E$99:$E$104,$F$99:$F$104))</f>
        <v/>
      </c>
      <c r="O46" s="110"/>
      <c r="P46" s="393"/>
      <c r="Q46" s="366">
        <f t="shared" si="10"/>
        <v>39</v>
      </c>
      <c r="R46" s="366" t="str">
        <f t="shared" si="11"/>
        <v>S. Mounika</v>
      </c>
      <c r="S46" s="319"/>
      <c r="T46" s="319"/>
      <c r="U46" s="319"/>
      <c r="V46" s="319"/>
      <c r="W46" s="319"/>
      <c r="X46" s="319"/>
      <c r="Y46" s="319"/>
      <c r="Z46" s="319"/>
      <c r="AA46" s="319"/>
      <c r="AB46" s="319"/>
      <c r="AC46" s="319"/>
      <c r="AD46" s="319"/>
      <c r="AE46" s="319"/>
      <c r="AF46" s="319"/>
      <c r="AG46" s="319"/>
      <c r="AH46" s="319"/>
      <c r="AI46" s="679" t="str">
        <f t="shared" si="12"/>
        <v/>
      </c>
      <c r="AJ46" s="680" t="str">
        <f t="shared" si="13"/>
        <v/>
      </c>
      <c r="AK46" s="652" t="str">
        <f>IF(AJ46="","",LOOKUP(AJ46,Maths!$E$99:$E$104,$F$99:$F$104))</f>
        <v/>
      </c>
      <c r="AL46" s="110"/>
      <c r="AM46" s="393"/>
      <c r="AN46" s="366">
        <f t="shared" si="14"/>
        <v>39</v>
      </c>
      <c r="AO46" s="366" t="str">
        <f t="shared" si="15"/>
        <v>S. Mounika</v>
      </c>
      <c r="AP46" s="319"/>
      <c r="AQ46" s="652" t="str">
        <f>IF(AP46="","",LOOKUP(AP46,Maths!$C$99:$C$104,$D$99:$D$104))</f>
        <v/>
      </c>
      <c r="AR46" s="319"/>
      <c r="AS46" s="652" t="str">
        <f>IF(AR46="","",LOOKUP(AR46,Maths!$C$99:$C$104,$D$99:$D$104))</f>
        <v/>
      </c>
      <c r="AT46" s="319"/>
      <c r="AU46" s="652" t="str">
        <f>IF(AT46="","",LOOKUP(AT46,Maths!$C$99:$C$104,$D$99:$D$104))</f>
        <v/>
      </c>
      <c r="AV46" s="319"/>
      <c r="AW46" s="652" t="str">
        <f>IF(AV46="","",LOOKUP(AV46,Maths!$C$99:$C$104,$D$99:$D$104))</f>
        <v/>
      </c>
      <c r="AX46" s="680" t="str">
        <f t="shared" si="16"/>
        <v/>
      </c>
      <c r="AY46" s="680" t="str">
        <f t="shared" si="17"/>
        <v/>
      </c>
      <c r="AZ46" s="652" t="str">
        <f>IF(AY46="","",LOOKUP(AY46/3*10,Maths!$A$99:$A$104,$B$99:$B$104))</f>
        <v/>
      </c>
      <c r="BA46" s="110"/>
      <c r="BB46" s="393"/>
      <c r="BC46" s="338">
        <f t="shared" si="18"/>
        <v>39</v>
      </c>
      <c r="BD46" s="354" t="str">
        <f t="shared" si="19"/>
        <v>S. Mounika</v>
      </c>
      <c r="BE46" s="319"/>
      <c r="BF46" s="652" t="str">
        <f>IF(BE46="","",LOOKUP(BE46,Maths!$E$99:$E$104,$F$99:$F$104))</f>
        <v/>
      </c>
      <c r="BG46" s="319"/>
      <c r="BH46" s="652" t="str">
        <f>IF(BG46="","",LOOKUP(BG46,Maths!$E$99:$E$104,$F$99:$F$104))</f>
        <v/>
      </c>
      <c r="BI46" s="319"/>
      <c r="BJ46" s="652" t="str">
        <f>IF(BI46="","",LOOKUP(BI46,Maths!$E$99:$E$104,$F$99:$F$104))</f>
        <v/>
      </c>
      <c r="BK46" s="319"/>
      <c r="BL46" s="652" t="str">
        <f>IF(BK46="","",LOOKUP(BK46,Maths!$E$99:$E$104,$F$99:$F$104))</f>
        <v/>
      </c>
      <c r="BM46" s="639" t="str">
        <f t="shared" si="20"/>
        <v/>
      </c>
      <c r="BN46" s="680" t="str">
        <f t="shared" si="21"/>
        <v/>
      </c>
      <c r="BO46" s="652" t="str">
        <f>IF(BN46="","",LOOKUP(BN46,Maths!$E$99:$E$104,$F$99:$F$104))</f>
        <v/>
      </c>
      <c r="BP46" s="324"/>
      <c r="BQ46" s="472"/>
      <c r="BR46" s="368">
        <f t="shared" si="22"/>
        <v>39</v>
      </c>
      <c r="BS46" s="368" t="str">
        <f t="shared" si="23"/>
        <v>S. Mounika</v>
      </c>
      <c r="BT46" s="319"/>
      <c r="BU46" s="319"/>
      <c r="BV46" s="319"/>
      <c r="BW46" s="319"/>
      <c r="BX46" s="319"/>
      <c r="BY46" s="319"/>
      <c r="BZ46" s="319"/>
      <c r="CA46" s="319"/>
      <c r="CB46" s="319"/>
      <c r="CC46" s="319"/>
      <c r="CD46" s="319"/>
      <c r="CE46" s="319"/>
      <c r="CF46" s="319"/>
      <c r="CG46" s="319"/>
      <c r="CH46" s="319"/>
      <c r="CI46" s="319"/>
      <c r="CJ46" s="653" t="str">
        <f t="shared" si="24"/>
        <v/>
      </c>
      <c r="CK46" s="639" t="str">
        <f t="shared" si="25"/>
        <v/>
      </c>
      <c r="CL46" s="652" t="str">
        <f>IF(CK46="","",LOOKUP(CK46,Maths!$E$99:$E$104,$F$99:$F$104))</f>
        <v/>
      </c>
      <c r="CM46" s="393"/>
      <c r="CN46" s="368">
        <f t="shared" si="26"/>
        <v>39</v>
      </c>
      <c r="CO46" s="367" t="str">
        <f t="shared" si="27"/>
        <v>S. Mounika</v>
      </c>
      <c r="CP46" s="319"/>
      <c r="CQ46" s="652" t="str">
        <f>IF(CP46="","",LOOKUP(CP46,Maths!$C$99:$C$104,$D$99:$D$104))</f>
        <v/>
      </c>
      <c r="CR46" s="319"/>
      <c r="CS46" s="652" t="str">
        <f>IF(CR46="","",LOOKUP(CR46,Maths!$C$99:$C$104,$D$99:$D$104))</f>
        <v/>
      </c>
      <c r="CT46" s="319"/>
      <c r="CU46" s="652" t="str">
        <f>IF(CT46="","",LOOKUP(CT46,Maths!$C$99:$C$104,$D$99:$D$104))</f>
        <v/>
      </c>
      <c r="CV46" s="362"/>
      <c r="CW46" s="652" t="str">
        <f>IF(CV46="","",LOOKUP(CV46,Maths!$C$99:$C$104,$D$99:$D$104))</f>
        <v/>
      </c>
      <c r="CX46" s="639" t="str">
        <f t="shared" si="28"/>
        <v/>
      </c>
      <c r="CY46" s="639" t="str">
        <f t="shared" si="29"/>
        <v/>
      </c>
      <c r="CZ46" s="325" t="str">
        <f>IF(CY46="","",LOOKUP(CY46/3*10,Maths!$A$99:$A$104,$B$99:$B$104))</f>
        <v/>
      </c>
      <c r="DA46" s="393"/>
      <c r="DB46" s="306">
        <f t="shared" si="30"/>
        <v>39</v>
      </c>
      <c r="DC46" s="646" t="str">
        <f t="shared" si="31"/>
        <v>S. Mounika</v>
      </c>
      <c r="DD46" s="639" t="str">
        <f t="shared" si="32"/>
        <v/>
      </c>
      <c r="DE46" s="652" t="str">
        <f>IF(DD46="","",LOOKUP(DD46/4*10,Maths!$A$99:$A$104,$B$99:$B$104))</f>
        <v/>
      </c>
      <c r="DF46" s="639" t="str">
        <f t="shared" si="33"/>
        <v/>
      </c>
      <c r="DG46" s="652" t="str">
        <f>IF(DF46="","",LOOKUP(DF46/6*10,Maths!$A$99:$A$104,$B$99:$B$104))</f>
        <v/>
      </c>
      <c r="DH46" s="639" t="str">
        <f t="shared" si="34"/>
        <v/>
      </c>
      <c r="DI46" s="652" t="str">
        <f>IF(DH46="","",LOOKUP(DH46,Maths!$A$99:$A$104,$B$99:$B$104))</f>
        <v/>
      </c>
      <c r="DJ46" s="552"/>
    </row>
    <row r="47" spans="1:114" ht="20.100000000000001" customHeight="1">
      <c r="A47" s="365">
        <f>'Student Profile'!A44</f>
        <v>40</v>
      </c>
      <c r="B47" s="365">
        <f>'Student Profile'!B44</f>
        <v>0</v>
      </c>
      <c r="C47" s="366" t="str">
        <f>IF('Student Profile'!C44="","", 'Student Profile'!C44)</f>
        <v>S. Mounika</v>
      </c>
      <c r="D47" s="319"/>
      <c r="E47" s="652" t="str">
        <f>IF(D47="","",LOOKUP(D47,Maths!$E$99:$E$104,$F$99:$F$104))</f>
        <v/>
      </c>
      <c r="F47" s="319"/>
      <c r="G47" s="652" t="str">
        <f>IF(F47="","",LOOKUP(F47,Maths!$E$99:$E$104,$F$99:$F$104))</f>
        <v/>
      </c>
      <c r="H47" s="319"/>
      <c r="I47" s="652" t="str">
        <f>IF(H47="","",LOOKUP(H47,Maths!$E$99:$E$104,$F$99:$F$104))</f>
        <v/>
      </c>
      <c r="J47" s="319"/>
      <c r="K47" s="652" t="str">
        <f>IF(J47="","",LOOKUP(J47,Maths!$E$99:$E$104,$F$99:$F$104))</f>
        <v/>
      </c>
      <c r="L47" s="680" t="str">
        <f t="shared" si="8"/>
        <v/>
      </c>
      <c r="M47" s="680" t="str">
        <f t="shared" si="9"/>
        <v/>
      </c>
      <c r="N47" s="652" t="str">
        <f>IF(M47="","",LOOKUP(M47,Maths!$E$99:$E$104,$F$99:$F$104))</f>
        <v/>
      </c>
      <c r="O47" s="110"/>
      <c r="P47" s="393"/>
      <c r="Q47" s="366">
        <f t="shared" si="10"/>
        <v>40</v>
      </c>
      <c r="R47" s="366" t="str">
        <f t="shared" si="11"/>
        <v>S. Mounika</v>
      </c>
      <c r="S47" s="319"/>
      <c r="T47" s="319"/>
      <c r="U47" s="319"/>
      <c r="V47" s="319"/>
      <c r="W47" s="319"/>
      <c r="X47" s="319"/>
      <c r="Y47" s="319"/>
      <c r="Z47" s="319"/>
      <c r="AA47" s="319"/>
      <c r="AB47" s="319"/>
      <c r="AC47" s="319"/>
      <c r="AD47" s="319"/>
      <c r="AE47" s="319"/>
      <c r="AF47" s="319"/>
      <c r="AG47" s="319"/>
      <c r="AH47" s="319"/>
      <c r="AI47" s="679" t="str">
        <f t="shared" si="12"/>
        <v/>
      </c>
      <c r="AJ47" s="680" t="str">
        <f t="shared" si="13"/>
        <v/>
      </c>
      <c r="AK47" s="652" t="str">
        <f>IF(AJ47="","",LOOKUP(AJ47,Maths!$E$99:$E$104,$F$99:$F$104))</f>
        <v/>
      </c>
      <c r="AL47" s="110"/>
      <c r="AM47" s="393"/>
      <c r="AN47" s="366">
        <f t="shared" si="14"/>
        <v>40</v>
      </c>
      <c r="AO47" s="366" t="str">
        <f t="shared" si="15"/>
        <v>S. Mounika</v>
      </c>
      <c r="AP47" s="319"/>
      <c r="AQ47" s="652" t="str">
        <f>IF(AP47="","",LOOKUP(AP47,Maths!$C$99:$C$104,$D$99:$D$104))</f>
        <v/>
      </c>
      <c r="AR47" s="319"/>
      <c r="AS47" s="652" t="str">
        <f>IF(AR47="","",LOOKUP(AR47,Maths!$C$99:$C$104,$D$99:$D$104))</f>
        <v/>
      </c>
      <c r="AT47" s="319"/>
      <c r="AU47" s="652" t="str">
        <f>IF(AT47="","",LOOKUP(AT47,Maths!$C$99:$C$104,$D$99:$D$104))</f>
        <v/>
      </c>
      <c r="AV47" s="319"/>
      <c r="AW47" s="652" t="str">
        <f>IF(AV47="","",LOOKUP(AV47,Maths!$C$99:$C$104,$D$99:$D$104))</f>
        <v/>
      </c>
      <c r="AX47" s="680" t="str">
        <f t="shared" si="16"/>
        <v/>
      </c>
      <c r="AY47" s="680" t="str">
        <f t="shared" si="17"/>
        <v/>
      </c>
      <c r="AZ47" s="652" t="str">
        <f>IF(AY47="","",LOOKUP(AY47/3*10,Maths!$A$99:$A$104,$B$99:$B$104))</f>
        <v/>
      </c>
      <c r="BA47" s="110"/>
      <c r="BB47" s="393"/>
      <c r="BC47" s="338">
        <f t="shared" si="18"/>
        <v>40</v>
      </c>
      <c r="BD47" s="354" t="str">
        <f t="shared" si="19"/>
        <v>S. Mounika</v>
      </c>
      <c r="BE47" s="319"/>
      <c r="BF47" s="652" t="str">
        <f>IF(BE47="","",LOOKUP(BE47,Maths!$E$99:$E$104,$F$99:$F$104))</f>
        <v/>
      </c>
      <c r="BG47" s="319"/>
      <c r="BH47" s="652" t="str">
        <f>IF(BG47="","",LOOKUP(BG47,Maths!$E$99:$E$104,$F$99:$F$104))</f>
        <v/>
      </c>
      <c r="BI47" s="319"/>
      <c r="BJ47" s="652" t="str">
        <f>IF(BI47="","",LOOKUP(BI47,Maths!$E$99:$E$104,$F$99:$F$104))</f>
        <v/>
      </c>
      <c r="BK47" s="319"/>
      <c r="BL47" s="652" t="str">
        <f>IF(BK47="","",LOOKUP(BK47,Maths!$E$99:$E$104,$F$99:$F$104))</f>
        <v/>
      </c>
      <c r="BM47" s="639" t="str">
        <f t="shared" si="20"/>
        <v/>
      </c>
      <c r="BN47" s="680" t="str">
        <f t="shared" si="21"/>
        <v/>
      </c>
      <c r="BO47" s="652" t="str">
        <f>IF(BN47="","",LOOKUP(BN47,Maths!$E$99:$E$104,$F$99:$F$104))</f>
        <v/>
      </c>
      <c r="BP47" s="324"/>
      <c r="BQ47" s="472"/>
      <c r="BR47" s="368">
        <f t="shared" si="22"/>
        <v>40</v>
      </c>
      <c r="BS47" s="368" t="str">
        <f t="shared" si="23"/>
        <v>S. Mounika</v>
      </c>
      <c r="BT47" s="319"/>
      <c r="BU47" s="319"/>
      <c r="BV47" s="319"/>
      <c r="BW47" s="319"/>
      <c r="BX47" s="319"/>
      <c r="BY47" s="319"/>
      <c r="BZ47" s="319"/>
      <c r="CA47" s="319"/>
      <c r="CB47" s="319"/>
      <c r="CC47" s="319"/>
      <c r="CD47" s="319"/>
      <c r="CE47" s="319"/>
      <c r="CF47" s="319"/>
      <c r="CG47" s="319"/>
      <c r="CH47" s="319"/>
      <c r="CI47" s="319"/>
      <c r="CJ47" s="653" t="str">
        <f t="shared" si="24"/>
        <v/>
      </c>
      <c r="CK47" s="639" t="str">
        <f t="shared" si="25"/>
        <v/>
      </c>
      <c r="CL47" s="652" t="str">
        <f>IF(CK47="","",LOOKUP(CK47,Maths!$E$99:$E$104,$F$99:$F$104))</f>
        <v/>
      </c>
      <c r="CM47" s="393"/>
      <c r="CN47" s="368">
        <f t="shared" si="26"/>
        <v>40</v>
      </c>
      <c r="CO47" s="367" t="str">
        <f t="shared" si="27"/>
        <v>S. Mounika</v>
      </c>
      <c r="CP47" s="319"/>
      <c r="CQ47" s="652" t="str">
        <f>IF(CP47="","",LOOKUP(CP47,Maths!$C$99:$C$104,$D$99:$D$104))</f>
        <v/>
      </c>
      <c r="CR47" s="319"/>
      <c r="CS47" s="652" t="str">
        <f>IF(CR47="","",LOOKUP(CR47,Maths!$C$99:$C$104,$D$99:$D$104))</f>
        <v/>
      </c>
      <c r="CT47" s="319"/>
      <c r="CU47" s="652" t="str">
        <f>IF(CT47="","",LOOKUP(CT47,Maths!$C$99:$C$104,$D$99:$D$104))</f>
        <v/>
      </c>
      <c r="CV47" s="362"/>
      <c r="CW47" s="652" t="str">
        <f>IF(CV47="","",LOOKUP(CV47,Maths!$C$99:$C$104,$D$99:$D$104))</f>
        <v/>
      </c>
      <c r="CX47" s="639" t="str">
        <f t="shared" si="28"/>
        <v/>
      </c>
      <c r="CY47" s="639" t="str">
        <f t="shared" si="29"/>
        <v/>
      </c>
      <c r="CZ47" s="325" t="str">
        <f>IF(CY47="","",LOOKUP(CY47/3*10,Maths!$A$99:$A$104,$B$99:$B$104))</f>
        <v/>
      </c>
      <c r="DA47" s="393"/>
      <c r="DB47" s="306">
        <f t="shared" si="30"/>
        <v>40</v>
      </c>
      <c r="DC47" s="646" t="str">
        <f t="shared" si="31"/>
        <v>S. Mounika</v>
      </c>
      <c r="DD47" s="639" t="str">
        <f t="shared" si="32"/>
        <v/>
      </c>
      <c r="DE47" s="652" t="str">
        <f>IF(DD47="","",LOOKUP(DD47/4*10,Maths!$A$99:$A$104,$B$99:$B$104))</f>
        <v/>
      </c>
      <c r="DF47" s="639" t="str">
        <f t="shared" si="33"/>
        <v/>
      </c>
      <c r="DG47" s="652" t="str">
        <f>IF(DF47="","",LOOKUP(DF47/6*10,Maths!$A$99:$A$104,$B$99:$B$104))</f>
        <v/>
      </c>
      <c r="DH47" s="639" t="str">
        <f t="shared" si="34"/>
        <v/>
      </c>
      <c r="DI47" s="652" t="str">
        <f>IF(DH47="","",LOOKUP(DH47,Maths!$A$99:$A$104,$B$99:$B$104))</f>
        <v/>
      </c>
      <c r="DJ47" s="552"/>
    </row>
    <row r="48" spans="1:114" ht="20.100000000000001" customHeight="1">
      <c r="A48" s="365">
        <f>'Student Profile'!A45</f>
        <v>41</v>
      </c>
      <c r="B48" s="365">
        <f>'Student Profile'!B45</f>
        <v>0</v>
      </c>
      <c r="C48" s="366" t="str">
        <f>IF('Student Profile'!C45="","", 'Student Profile'!C45)</f>
        <v>S. Mounika</v>
      </c>
      <c r="D48" s="319"/>
      <c r="E48" s="652" t="str">
        <f>IF(D48="","",LOOKUP(D48,Maths!$E$99:$E$104,$F$99:$F$104))</f>
        <v/>
      </c>
      <c r="F48" s="319"/>
      <c r="G48" s="652" t="str">
        <f>IF(F48="","",LOOKUP(F48,Maths!$E$99:$E$104,$F$99:$F$104))</f>
        <v/>
      </c>
      <c r="H48" s="319"/>
      <c r="I48" s="652" t="str">
        <f>IF(H48="","",LOOKUP(H48,Maths!$E$99:$E$104,$F$99:$F$104))</f>
        <v/>
      </c>
      <c r="J48" s="319"/>
      <c r="K48" s="652" t="str">
        <f>IF(J48="","",LOOKUP(J48,Maths!$E$99:$E$104,$F$99:$F$104))</f>
        <v/>
      </c>
      <c r="L48" s="680" t="str">
        <f t="shared" si="8"/>
        <v/>
      </c>
      <c r="M48" s="680" t="str">
        <f t="shared" si="9"/>
        <v/>
      </c>
      <c r="N48" s="652" t="str">
        <f>IF(M48="","",LOOKUP(M48,Maths!$E$99:$E$104,$F$99:$F$104))</f>
        <v/>
      </c>
      <c r="O48" s="110"/>
      <c r="P48" s="393"/>
      <c r="Q48" s="366">
        <f t="shared" si="10"/>
        <v>41</v>
      </c>
      <c r="R48" s="366" t="str">
        <f t="shared" si="11"/>
        <v>S. Mounika</v>
      </c>
      <c r="S48" s="319"/>
      <c r="T48" s="319"/>
      <c r="U48" s="319"/>
      <c r="V48" s="319"/>
      <c r="W48" s="319"/>
      <c r="X48" s="319"/>
      <c r="Y48" s="319"/>
      <c r="Z48" s="319"/>
      <c r="AA48" s="319"/>
      <c r="AB48" s="319"/>
      <c r="AC48" s="319"/>
      <c r="AD48" s="319"/>
      <c r="AE48" s="319"/>
      <c r="AF48" s="319"/>
      <c r="AG48" s="319"/>
      <c r="AH48" s="319"/>
      <c r="AI48" s="679" t="str">
        <f t="shared" si="12"/>
        <v/>
      </c>
      <c r="AJ48" s="680" t="str">
        <f t="shared" si="13"/>
        <v/>
      </c>
      <c r="AK48" s="652" t="str">
        <f>IF(AJ48="","",LOOKUP(AJ48,Maths!$E$99:$E$104,$F$99:$F$104))</f>
        <v/>
      </c>
      <c r="AL48" s="110"/>
      <c r="AM48" s="393"/>
      <c r="AN48" s="366">
        <f t="shared" si="14"/>
        <v>41</v>
      </c>
      <c r="AO48" s="366" t="str">
        <f t="shared" si="15"/>
        <v>S. Mounika</v>
      </c>
      <c r="AP48" s="319"/>
      <c r="AQ48" s="652" t="str">
        <f>IF(AP48="","",LOOKUP(AP48,Maths!$C$99:$C$104,$D$99:$D$104))</f>
        <v/>
      </c>
      <c r="AR48" s="319"/>
      <c r="AS48" s="652" t="str">
        <f>IF(AR48="","",LOOKUP(AR48,Maths!$C$99:$C$104,$D$99:$D$104))</f>
        <v/>
      </c>
      <c r="AT48" s="319"/>
      <c r="AU48" s="652" t="str">
        <f>IF(AT48="","",LOOKUP(AT48,Maths!$C$99:$C$104,$D$99:$D$104))</f>
        <v/>
      </c>
      <c r="AV48" s="319"/>
      <c r="AW48" s="652" t="str">
        <f>IF(AV48="","",LOOKUP(AV48,Maths!$C$99:$C$104,$D$99:$D$104))</f>
        <v/>
      </c>
      <c r="AX48" s="680" t="str">
        <f t="shared" si="16"/>
        <v/>
      </c>
      <c r="AY48" s="680" t="str">
        <f t="shared" si="17"/>
        <v/>
      </c>
      <c r="AZ48" s="652" t="str">
        <f>IF(AY48="","",LOOKUP(AY48/3*10,Maths!$A$99:$A$104,$B$99:$B$104))</f>
        <v/>
      </c>
      <c r="BA48" s="110"/>
      <c r="BB48" s="393"/>
      <c r="BC48" s="338">
        <f t="shared" si="18"/>
        <v>41</v>
      </c>
      <c r="BD48" s="354" t="str">
        <f t="shared" si="19"/>
        <v>S. Mounika</v>
      </c>
      <c r="BE48" s="319"/>
      <c r="BF48" s="652" t="str">
        <f>IF(BE48="","",LOOKUP(BE48,Maths!$E$99:$E$104,$F$99:$F$104))</f>
        <v/>
      </c>
      <c r="BG48" s="319"/>
      <c r="BH48" s="652" t="str">
        <f>IF(BG48="","",LOOKUP(BG48,Maths!$E$99:$E$104,$F$99:$F$104))</f>
        <v/>
      </c>
      <c r="BI48" s="319"/>
      <c r="BJ48" s="652" t="str">
        <f>IF(BI48="","",LOOKUP(BI48,Maths!$E$99:$E$104,$F$99:$F$104))</f>
        <v/>
      </c>
      <c r="BK48" s="319"/>
      <c r="BL48" s="652" t="str">
        <f>IF(BK48="","",LOOKUP(BK48,Maths!$E$99:$E$104,$F$99:$F$104))</f>
        <v/>
      </c>
      <c r="BM48" s="639" t="str">
        <f t="shared" si="20"/>
        <v/>
      </c>
      <c r="BN48" s="680" t="str">
        <f t="shared" si="21"/>
        <v/>
      </c>
      <c r="BO48" s="652" t="str">
        <f>IF(BN48="","",LOOKUP(BN48,Maths!$E$99:$E$104,$F$99:$F$104))</f>
        <v/>
      </c>
      <c r="BP48" s="324"/>
      <c r="BQ48" s="472"/>
      <c r="BR48" s="368">
        <f t="shared" si="22"/>
        <v>41</v>
      </c>
      <c r="BS48" s="368" t="str">
        <f t="shared" si="23"/>
        <v>S. Mounika</v>
      </c>
      <c r="BT48" s="319"/>
      <c r="BU48" s="319"/>
      <c r="BV48" s="319"/>
      <c r="BW48" s="319"/>
      <c r="BX48" s="319"/>
      <c r="BY48" s="319"/>
      <c r="BZ48" s="319"/>
      <c r="CA48" s="319"/>
      <c r="CB48" s="319"/>
      <c r="CC48" s="319"/>
      <c r="CD48" s="319"/>
      <c r="CE48" s="319"/>
      <c r="CF48" s="319"/>
      <c r="CG48" s="319"/>
      <c r="CH48" s="319"/>
      <c r="CI48" s="319"/>
      <c r="CJ48" s="653" t="str">
        <f t="shared" si="24"/>
        <v/>
      </c>
      <c r="CK48" s="639" t="str">
        <f t="shared" si="25"/>
        <v/>
      </c>
      <c r="CL48" s="652" t="str">
        <f>IF(CK48="","",LOOKUP(CK48,Maths!$E$99:$E$104,$F$99:$F$104))</f>
        <v/>
      </c>
      <c r="CM48" s="393"/>
      <c r="CN48" s="368">
        <f t="shared" si="26"/>
        <v>41</v>
      </c>
      <c r="CO48" s="367" t="str">
        <f t="shared" si="27"/>
        <v>S. Mounika</v>
      </c>
      <c r="CP48" s="319"/>
      <c r="CQ48" s="652" t="str">
        <f>IF(CP48="","",LOOKUP(CP48,Maths!$C$99:$C$104,$D$99:$D$104))</f>
        <v/>
      </c>
      <c r="CR48" s="319"/>
      <c r="CS48" s="652" t="str">
        <f>IF(CR48="","",LOOKUP(CR48,Maths!$C$99:$C$104,$D$99:$D$104))</f>
        <v/>
      </c>
      <c r="CT48" s="319"/>
      <c r="CU48" s="652" t="str">
        <f>IF(CT48="","",LOOKUP(CT48,Maths!$C$99:$C$104,$D$99:$D$104))</f>
        <v/>
      </c>
      <c r="CV48" s="362"/>
      <c r="CW48" s="652" t="str">
        <f>IF(CV48="","",LOOKUP(CV48,Maths!$C$99:$C$104,$D$99:$D$104))</f>
        <v/>
      </c>
      <c r="CX48" s="639" t="str">
        <f t="shared" si="28"/>
        <v/>
      </c>
      <c r="CY48" s="639" t="str">
        <f t="shared" si="29"/>
        <v/>
      </c>
      <c r="CZ48" s="325" t="str">
        <f>IF(CY48="","",LOOKUP(CY48/3*10,Maths!$A$99:$A$104,$B$99:$B$104))</f>
        <v/>
      </c>
      <c r="DA48" s="393"/>
      <c r="DB48" s="306">
        <f t="shared" si="30"/>
        <v>41</v>
      </c>
      <c r="DC48" s="646" t="str">
        <f t="shared" si="31"/>
        <v>S. Mounika</v>
      </c>
      <c r="DD48" s="639" t="str">
        <f t="shared" si="32"/>
        <v/>
      </c>
      <c r="DE48" s="652" t="str">
        <f>IF(DD48="","",LOOKUP(DD48/4*10,Maths!$A$99:$A$104,$B$99:$B$104))</f>
        <v/>
      </c>
      <c r="DF48" s="639" t="str">
        <f t="shared" si="33"/>
        <v/>
      </c>
      <c r="DG48" s="652" t="str">
        <f>IF(DF48="","",LOOKUP(DF48/6*10,Maths!$A$99:$A$104,$B$99:$B$104))</f>
        <v/>
      </c>
      <c r="DH48" s="639" t="str">
        <f t="shared" si="34"/>
        <v/>
      </c>
      <c r="DI48" s="652" t="str">
        <f>IF(DH48="","",LOOKUP(DH48,Maths!$A$99:$A$104,$B$99:$B$104))</f>
        <v/>
      </c>
      <c r="DJ48" s="552"/>
    </row>
    <row r="49" spans="1:119" ht="20.100000000000001" customHeight="1">
      <c r="A49" s="365">
        <f>'Student Profile'!A46</f>
        <v>42</v>
      </c>
      <c r="B49" s="365">
        <f>'Student Profile'!B46</f>
        <v>0</v>
      </c>
      <c r="C49" s="366" t="str">
        <f>IF('Student Profile'!C46="","", 'Student Profile'!C46)</f>
        <v>S. Mounika</v>
      </c>
      <c r="D49" s="319"/>
      <c r="E49" s="652" t="str">
        <f>IF(D49="","",LOOKUP(D49,Maths!$E$99:$E$104,$F$99:$F$104))</f>
        <v/>
      </c>
      <c r="F49" s="319"/>
      <c r="G49" s="652" t="str">
        <f>IF(F49="","",LOOKUP(F49,Maths!$E$99:$E$104,$F$99:$F$104))</f>
        <v/>
      </c>
      <c r="H49" s="319"/>
      <c r="I49" s="652" t="str">
        <f>IF(H49="","",LOOKUP(H49,Maths!$E$99:$E$104,$F$99:$F$104))</f>
        <v/>
      </c>
      <c r="J49" s="319"/>
      <c r="K49" s="652" t="str">
        <f>IF(J49="","",LOOKUP(J49,Maths!$E$99:$E$104,$F$99:$F$104))</f>
        <v/>
      </c>
      <c r="L49" s="680" t="str">
        <f t="shared" si="8"/>
        <v/>
      </c>
      <c r="M49" s="680" t="str">
        <f t="shared" si="9"/>
        <v/>
      </c>
      <c r="N49" s="652" t="str">
        <f>IF(M49="","",LOOKUP(M49,Maths!$E$99:$E$104,$F$99:$F$104))</f>
        <v/>
      </c>
      <c r="O49" s="110"/>
      <c r="P49" s="393"/>
      <c r="Q49" s="366">
        <f t="shared" si="10"/>
        <v>42</v>
      </c>
      <c r="R49" s="366" t="str">
        <f t="shared" si="11"/>
        <v>S. Mounika</v>
      </c>
      <c r="S49" s="319"/>
      <c r="T49" s="319"/>
      <c r="U49" s="319"/>
      <c r="V49" s="319"/>
      <c r="W49" s="319"/>
      <c r="X49" s="319"/>
      <c r="Y49" s="319"/>
      <c r="Z49" s="319"/>
      <c r="AA49" s="319"/>
      <c r="AB49" s="319"/>
      <c r="AC49" s="319"/>
      <c r="AD49" s="319"/>
      <c r="AE49" s="319"/>
      <c r="AF49" s="319"/>
      <c r="AG49" s="319"/>
      <c r="AH49" s="319"/>
      <c r="AI49" s="679" t="str">
        <f t="shared" si="12"/>
        <v/>
      </c>
      <c r="AJ49" s="680" t="str">
        <f t="shared" si="13"/>
        <v/>
      </c>
      <c r="AK49" s="652" t="str">
        <f>IF(AJ49="","",LOOKUP(AJ49,Maths!$E$99:$E$104,$F$99:$F$104))</f>
        <v/>
      </c>
      <c r="AL49" s="110"/>
      <c r="AM49" s="393"/>
      <c r="AN49" s="366">
        <f t="shared" si="14"/>
        <v>42</v>
      </c>
      <c r="AO49" s="366" t="str">
        <f t="shared" si="15"/>
        <v>S. Mounika</v>
      </c>
      <c r="AP49" s="319"/>
      <c r="AQ49" s="652" t="str">
        <f>IF(AP49="","",LOOKUP(AP49,Maths!$C$99:$C$104,$D$99:$D$104))</f>
        <v/>
      </c>
      <c r="AR49" s="319"/>
      <c r="AS49" s="652" t="str">
        <f>IF(AR49="","",LOOKUP(AR49,Maths!$C$99:$C$104,$D$99:$D$104))</f>
        <v/>
      </c>
      <c r="AT49" s="319"/>
      <c r="AU49" s="652" t="str">
        <f>IF(AT49="","",LOOKUP(AT49,Maths!$C$99:$C$104,$D$99:$D$104))</f>
        <v/>
      </c>
      <c r="AV49" s="319"/>
      <c r="AW49" s="652" t="str">
        <f>IF(AV49="","",LOOKUP(AV49,Maths!$C$99:$C$104,$D$99:$D$104))</f>
        <v/>
      </c>
      <c r="AX49" s="680" t="str">
        <f t="shared" si="16"/>
        <v/>
      </c>
      <c r="AY49" s="680" t="str">
        <f t="shared" si="17"/>
        <v/>
      </c>
      <c r="AZ49" s="652" t="str">
        <f>IF(AY49="","",LOOKUP(AY49/3*10,Maths!$A$99:$A$104,$B$99:$B$104))</f>
        <v/>
      </c>
      <c r="BA49" s="110"/>
      <c r="BB49" s="393"/>
      <c r="BC49" s="338">
        <f t="shared" si="18"/>
        <v>42</v>
      </c>
      <c r="BD49" s="354" t="str">
        <f t="shared" si="19"/>
        <v>S. Mounika</v>
      </c>
      <c r="BE49" s="319"/>
      <c r="BF49" s="652" t="str">
        <f>IF(BE49="","",LOOKUP(BE49,Maths!$E$99:$E$104,$F$99:$F$104))</f>
        <v/>
      </c>
      <c r="BG49" s="319"/>
      <c r="BH49" s="652" t="str">
        <f>IF(BG49="","",LOOKUP(BG49,Maths!$E$99:$E$104,$F$99:$F$104))</f>
        <v/>
      </c>
      <c r="BI49" s="319"/>
      <c r="BJ49" s="652" t="str">
        <f>IF(BI49="","",LOOKUP(BI49,Maths!$E$99:$E$104,$F$99:$F$104))</f>
        <v/>
      </c>
      <c r="BK49" s="319"/>
      <c r="BL49" s="652" t="str">
        <f>IF(BK49="","",LOOKUP(BK49,Maths!$E$99:$E$104,$F$99:$F$104))</f>
        <v/>
      </c>
      <c r="BM49" s="639" t="str">
        <f t="shared" si="20"/>
        <v/>
      </c>
      <c r="BN49" s="680" t="str">
        <f t="shared" si="21"/>
        <v/>
      </c>
      <c r="BO49" s="652" t="str">
        <f>IF(BN49="","",LOOKUP(BN49,Maths!$E$99:$E$104,$F$99:$F$104))</f>
        <v/>
      </c>
      <c r="BP49" s="324"/>
      <c r="BQ49" s="472"/>
      <c r="BR49" s="368">
        <f t="shared" si="22"/>
        <v>42</v>
      </c>
      <c r="BS49" s="368" t="str">
        <f t="shared" si="23"/>
        <v>S. Mounika</v>
      </c>
      <c r="BT49" s="319"/>
      <c r="BU49" s="319"/>
      <c r="BV49" s="319"/>
      <c r="BW49" s="319"/>
      <c r="BX49" s="319"/>
      <c r="BY49" s="319"/>
      <c r="BZ49" s="319"/>
      <c r="CA49" s="319"/>
      <c r="CB49" s="319"/>
      <c r="CC49" s="319"/>
      <c r="CD49" s="319"/>
      <c r="CE49" s="319"/>
      <c r="CF49" s="319"/>
      <c r="CG49" s="319"/>
      <c r="CH49" s="319"/>
      <c r="CI49" s="319"/>
      <c r="CJ49" s="653" t="str">
        <f t="shared" si="24"/>
        <v/>
      </c>
      <c r="CK49" s="639" t="str">
        <f t="shared" si="25"/>
        <v/>
      </c>
      <c r="CL49" s="652" t="str">
        <f>IF(CK49="","",LOOKUP(CK49,Maths!$E$99:$E$104,$F$99:$F$104))</f>
        <v/>
      </c>
      <c r="CM49" s="393"/>
      <c r="CN49" s="368">
        <f t="shared" si="26"/>
        <v>42</v>
      </c>
      <c r="CO49" s="367" t="str">
        <f t="shared" si="27"/>
        <v>S. Mounika</v>
      </c>
      <c r="CP49" s="319"/>
      <c r="CQ49" s="652" t="str">
        <f>IF(CP49="","",LOOKUP(CP49,Maths!$C$99:$C$104,$D$99:$D$104))</f>
        <v/>
      </c>
      <c r="CR49" s="319"/>
      <c r="CS49" s="652" t="str">
        <f>IF(CR49="","",LOOKUP(CR49,Maths!$C$99:$C$104,$D$99:$D$104))</f>
        <v/>
      </c>
      <c r="CT49" s="319"/>
      <c r="CU49" s="652" t="str">
        <f>IF(CT49="","",LOOKUP(CT49,Maths!$C$99:$C$104,$D$99:$D$104))</f>
        <v/>
      </c>
      <c r="CV49" s="362"/>
      <c r="CW49" s="652" t="str">
        <f>IF(CV49="","",LOOKUP(CV49,Maths!$C$99:$C$104,$D$99:$D$104))</f>
        <v/>
      </c>
      <c r="CX49" s="639" t="str">
        <f t="shared" si="28"/>
        <v/>
      </c>
      <c r="CY49" s="639" t="str">
        <f t="shared" si="29"/>
        <v/>
      </c>
      <c r="CZ49" s="325" t="str">
        <f>IF(CY49="","",LOOKUP(CY49/3*10,Maths!$A$99:$A$104,$B$99:$B$104))</f>
        <v/>
      </c>
      <c r="DA49" s="393"/>
      <c r="DB49" s="306">
        <f t="shared" si="30"/>
        <v>42</v>
      </c>
      <c r="DC49" s="646" t="str">
        <f t="shared" si="31"/>
        <v>S. Mounika</v>
      </c>
      <c r="DD49" s="639" t="str">
        <f t="shared" si="32"/>
        <v/>
      </c>
      <c r="DE49" s="652" t="str">
        <f>IF(DD49="","",LOOKUP(DD49/4*10,Maths!$A$99:$A$104,$B$99:$B$104))</f>
        <v/>
      </c>
      <c r="DF49" s="639" t="str">
        <f t="shared" si="33"/>
        <v/>
      </c>
      <c r="DG49" s="652" t="str">
        <f>IF(DF49="","",LOOKUP(DF49/6*10,Maths!$A$99:$A$104,$B$99:$B$104))</f>
        <v/>
      </c>
      <c r="DH49" s="639" t="str">
        <f t="shared" si="34"/>
        <v/>
      </c>
      <c r="DI49" s="652" t="str">
        <f>IF(DH49="","",LOOKUP(DH49,Maths!$A$99:$A$104,$B$99:$B$104))</f>
        <v/>
      </c>
      <c r="DJ49" s="552"/>
    </row>
    <row r="50" spans="1:119" ht="20.100000000000001" customHeight="1">
      <c r="A50" s="365">
        <f>'Student Profile'!A47</f>
        <v>43</v>
      </c>
      <c r="B50" s="365">
        <f>'Student Profile'!B47</f>
        <v>0</v>
      </c>
      <c r="C50" s="366" t="str">
        <f>IF('Student Profile'!C47="","", 'Student Profile'!C47)</f>
        <v>S. Mounika</v>
      </c>
      <c r="D50" s="319"/>
      <c r="E50" s="652" t="str">
        <f>IF(D50="","",LOOKUP(D50,Maths!$E$99:$E$104,$F$99:$F$104))</f>
        <v/>
      </c>
      <c r="F50" s="319"/>
      <c r="G50" s="652" t="str">
        <f>IF(F50="","",LOOKUP(F50,Maths!$E$99:$E$104,$F$99:$F$104))</f>
        <v/>
      </c>
      <c r="H50" s="319"/>
      <c r="I50" s="652" t="str">
        <f>IF(H50="","",LOOKUP(H50,Maths!$E$99:$E$104,$F$99:$F$104))</f>
        <v/>
      </c>
      <c r="J50" s="319"/>
      <c r="K50" s="652" t="str">
        <f>IF(J50="","",LOOKUP(J50,Maths!$E$99:$E$104,$F$99:$F$104))</f>
        <v/>
      </c>
      <c r="L50" s="680" t="str">
        <f t="shared" si="8"/>
        <v/>
      </c>
      <c r="M50" s="680" t="str">
        <f t="shared" si="9"/>
        <v/>
      </c>
      <c r="N50" s="652" t="str">
        <f>IF(M50="","",LOOKUP(M50,Maths!$E$99:$E$104,$F$99:$F$104))</f>
        <v/>
      </c>
      <c r="O50" s="110"/>
      <c r="P50" s="393"/>
      <c r="Q50" s="366">
        <f t="shared" si="10"/>
        <v>43</v>
      </c>
      <c r="R50" s="366" t="str">
        <f t="shared" si="11"/>
        <v>S. Mounika</v>
      </c>
      <c r="S50" s="319"/>
      <c r="T50" s="319"/>
      <c r="U50" s="319"/>
      <c r="V50" s="319"/>
      <c r="W50" s="319"/>
      <c r="X50" s="319"/>
      <c r="Y50" s="319"/>
      <c r="Z50" s="319"/>
      <c r="AA50" s="319"/>
      <c r="AB50" s="319"/>
      <c r="AC50" s="319"/>
      <c r="AD50" s="319"/>
      <c r="AE50" s="319"/>
      <c r="AF50" s="319"/>
      <c r="AG50" s="319"/>
      <c r="AH50" s="319"/>
      <c r="AI50" s="679" t="str">
        <f t="shared" si="12"/>
        <v/>
      </c>
      <c r="AJ50" s="680" t="str">
        <f t="shared" si="13"/>
        <v/>
      </c>
      <c r="AK50" s="652" t="str">
        <f>IF(AJ50="","",LOOKUP(AJ50,Maths!$E$99:$E$104,$F$99:$F$104))</f>
        <v/>
      </c>
      <c r="AL50" s="110"/>
      <c r="AM50" s="393"/>
      <c r="AN50" s="366">
        <f t="shared" si="14"/>
        <v>43</v>
      </c>
      <c r="AO50" s="366" t="str">
        <f t="shared" si="15"/>
        <v>S. Mounika</v>
      </c>
      <c r="AP50" s="319"/>
      <c r="AQ50" s="652" t="str">
        <f>IF(AP50="","",LOOKUP(AP50,Maths!$C$99:$C$104,$D$99:$D$104))</f>
        <v/>
      </c>
      <c r="AR50" s="319"/>
      <c r="AS50" s="652" t="str">
        <f>IF(AR50="","",LOOKUP(AR50,Maths!$C$99:$C$104,$D$99:$D$104))</f>
        <v/>
      </c>
      <c r="AT50" s="319"/>
      <c r="AU50" s="652" t="str">
        <f>IF(AT50="","",LOOKUP(AT50,Maths!$C$99:$C$104,$D$99:$D$104))</f>
        <v/>
      </c>
      <c r="AV50" s="319"/>
      <c r="AW50" s="652" t="str">
        <f>IF(AV50="","",LOOKUP(AV50,Maths!$C$99:$C$104,$D$99:$D$104))</f>
        <v/>
      </c>
      <c r="AX50" s="680" t="str">
        <f t="shared" si="16"/>
        <v/>
      </c>
      <c r="AY50" s="680" t="str">
        <f t="shared" si="17"/>
        <v/>
      </c>
      <c r="AZ50" s="652" t="str">
        <f>IF(AY50="","",LOOKUP(AY50/3*10,Maths!$A$99:$A$104,$B$99:$B$104))</f>
        <v/>
      </c>
      <c r="BA50" s="110"/>
      <c r="BB50" s="393"/>
      <c r="BC50" s="338">
        <f t="shared" si="18"/>
        <v>43</v>
      </c>
      <c r="BD50" s="354" t="str">
        <f t="shared" si="19"/>
        <v>S. Mounika</v>
      </c>
      <c r="BE50" s="319"/>
      <c r="BF50" s="652" t="str">
        <f>IF(BE50="","",LOOKUP(BE50,Maths!$E$99:$E$104,$F$99:$F$104))</f>
        <v/>
      </c>
      <c r="BG50" s="319"/>
      <c r="BH50" s="652" t="str">
        <f>IF(BG50="","",LOOKUP(BG50,Maths!$E$99:$E$104,$F$99:$F$104))</f>
        <v/>
      </c>
      <c r="BI50" s="319"/>
      <c r="BJ50" s="652" t="str">
        <f>IF(BI50="","",LOOKUP(BI50,Maths!$E$99:$E$104,$F$99:$F$104))</f>
        <v/>
      </c>
      <c r="BK50" s="319"/>
      <c r="BL50" s="652" t="str">
        <f>IF(BK50="","",LOOKUP(BK50,Maths!$E$99:$E$104,$F$99:$F$104))</f>
        <v/>
      </c>
      <c r="BM50" s="639" t="str">
        <f t="shared" si="20"/>
        <v/>
      </c>
      <c r="BN50" s="680" t="str">
        <f t="shared" si="21"/>
        <v/>
      </c>
      <c r="BO50" s="652" t="str">
        <f>IF(BN50="","",LOOKUP(BN50,Maths!$E$99:$E$104,$F$99:$F$104))</f>
        <v/>
      </c>
      <c r="BP50" s="324"/>
      <c r="BQ50" s="472"/>
      <c r="BR50" s="368">
        <f t="shared" si="22"/>
        <v>43</v>
      </c>
      <c r="BS50" s="368" t="str">
        <f t="shared" si="23"/>
        <v>S. Mounika</v>
      </c>
      <c r="BT50" s="319"/>
      <c r="BU50" s="319"/>
      <c r="BV50" s="319"/>
      <c r="BW50" s="319"/>
      <c r="BX50" s="319"/>
      <c r="BY50" s="319"/>
      <c r="BZ50" s="319"/>
      <c r="CA50" s="319"/>
      <c r="CB50" s="319"/>
      <c r="CC50" s="319"/>
      <c r="CD50" s="319"/>
      <c r="CE50" s="319"/>
      <c r="CF50" s="319"/>
      <c r="CG50" s="319"/>
      <c r="CH50" s="319"/>
      <c r="CI50" s="319"/>
      <c r="CJ50" s="653" t="str">
        <f t="shared" si="24"/>
        <v/>
      </c>
      <c r="CK50" s="639" t="str">
        <f t="shared" si="25"/>
        <v/>
      </c>
      <c r="CL50" s="652" t="str">
        <f>IF(CK50="","",LOOKUP(CK50,Maths!$E$99:$E$104,$F$99:$F$104))</f>
        <v/>
      </c>
      <c r="CM50" s="393"/>
      <c r="CN50" s="368">
        <f t="shared" si="26"/>
        <v>43</v>
      </c>
      <c r="CO50" s="367" t="str">
        <f t="shared" si="27"/>
        <v>S. Mounika</v>
      </c>
      <c r="CP50" s="319"/>
      <c r="CQ50" s="652" t="str">
        <f>IF(CP50="","",LOOKUP(CP50,Maths!$C$99:$C$104,$D$99:$D$104))</f>
        <v/>
      </c>
      <c r="CR50" s="319"/>
      <c r="CS50" s="652" t="str">
        <f>IF(CR50="","",LOOKUP(CR50,Maths!$C$99:$C$104,$D$99:$D$104))</f>
        <v/>
      </c>
      <c r="CT50" s="319"/>
      <c r="CU50" s="652" t="str">
        <f>IF(CT50="","",LOOKUP(CT50,Maths!$C$99:$C$104,$D$99:$D$104))</f>
        <v/>
      </c>
      <c r="CV50" s="362"/>
      <c r="CW50" s="652" t="str">
        <f>IF(CV50="","",LOOKUP(CV50,Maths!$C$99:$C$104,$D$99:$D$104))</f>
        <v/>
      </c>
      <c r="CX50" s="639" t="str">
        <f t="shared" si="28"/>
        <v/>
      </c>
      <c r="CY50" s="639" t="str">
        <f t="shared" si="29"/>
        <v/>
      </c>
      <c r="CZ50" s="325" t="str">
        <f>IF(CY50="","",LOOKUP(CY50/3*10,Maths!$A$99:$A$104,$B$99:$B$104))</f>
        <v/>
      </c>
      <c r="DA50" s="393"/>
      <c r="DB50" s="306">
        <f t="shared" si="30"/>
        <v>43</v>
      </c>
      <c r="DC50" s="646" t="str">
        <f t="shared" si="31"/>
        <v>S. Mounika</v>
      </c>
      <c r="DD50" s="639" t="str">
        <f t="shared" si="32"/>
        <v/>
      </c>
      <c r="DE50" s="652" t="str">
        <f>IF(DD50="","",LOOKUP(DD50/4*10,Maths!$A$99:$A$104,$B$99:$B$104))</f>
        <v/>
      </c>
      <c r="DF50" s="639" t="str">
        <f t="shared" si="33"/>
        <v/>
      </c>
      <c r="DG50" s="652" t="str">
        <f>IF(DF50="","",LOOKUP(DF50/6*10,Maths!$A$99:$A$104,$B$99:$B$104))</f>
        <v/>
      </c>
      <c r="DH50" s="639" t="str">
        <f t="shared" si="34"/>
        <v/>
      </c>
      <c r="DI50" s="652" t="str">
        <f>IF(DH50="","",LOOKUP(DH50,Maths!$A$99:$A$104,$B$99:$B$104))</f>
        <v/>
      </c>
      <c r="DJ50" s="552"/>
    </row>
    <row r="51" spans="1:119" ht="20.100000000000001" customHeight="1">
      <c r="A51" s="365">
        <f>'Student Profile'!A48</f>
        <v>44</v>
      </c>
      <c r="B51" s="365">
        <f>'Student Profile'!B48</f>
        <v>0</v>
      </c>
      <c r="C51" s="366" t="str">
        <f>IF('Student Profile'!C48="","", 'Student Profile'!C48)</f>
        <v>S. Mounika</v>
      </c>
      <c r="D51" s="319"/>
      <c r="E51" s="652" t="str">
        <f>IF(D51="","",LOOKUP(D51,Maths!$E$99:$E$104,$F$99:$F$104))</f>
        <v/>
      </c>
      <c r="F51" s="319"/>
      <c r="G51" s="652" t="str">
        <f>IF(F51="","",LOOKUP(F51,Maths!$E$99:$E$104,$F$99:$F$104))</f>
        <v/>
      </c>
      <c r="H51" s="319"/>
      <c r="I51" s="652" t="str">
        <f>IF(H51="","",LOOKUP(H51,Maths!$E$99:$E$104,$F$99:$F$104))</f>
        <v/>
      </c>
      <c r="J51" s="319"/>
      <c r="K51" s="652" t="str">
        <f>IF(J51="","",LOOKUP(J51,Maths!$E$99:$E$104,$F$99:$F$104))</f>
        <v/>
      </c>
      <c r="L51" s="680" t="str">
        <f t="shared" si="8"/>
        <v/>
      </c>
      <c r="M51" s="680" t="str">
        <f t="shared" si="9"/>
        <v/>
      </c>
      <c r="N51" s="652" t="str">
        <f>IF(M51="","",LOOKUP(M51,Maths!$E$99:$E$104,$F$99:$F$104))</f>
        <v/>
      </c>
      <c r="O51" s="110"/>
      <c r="P51" s="393"/>
      <c r="Q51" s="366">
        <f t="shared" si="10"/>
        <v>44</v>
      </c>
      <c r="R51" s="366" t="str">
        <f t="shared" si="11"/>
        <v>S. Mounika</v>
      </c>
      <c r="S51" s="319"/>
      <c r="T51" s="319"/>
      <c r="U51" s="319"/>
      <c r="V51" s="319"/>
      <c r="W51" s="319"/>
      <c r="X51" s="319"/>
      <c r="Y51" s="319"/>
      <c r="Z51" s="319"/>
      <c r="AA51" s="319"/>
      <c r="AB51" s="319"/>
      <c r="AC51" s="319"/>
      <c r="AD51" s="319"/>
      <c r="AE51" s="319"/>
      <c r="AF51" s="319"/>
      <c r="AG51" s="319"/>
      <c r="AH51" s="319"/>
      <c r="AI51" s="679" t="str">
        <f t="shared" si="12"/>
        <v/>
      </c>
      <c r="AJ51" s="680" t="str">
        <f t="shared" si="13"/>
        <v/>
      </c>
      <c r="AK51" s="652" t="str">
        <f>IF(AJ51="","",LOOKUP(AJ51,Maths!$E$99:$E$104,$F$99:$F$104))</f>
        <v/>
      </c>
      <c r="AL51" s="110"/>
      <c r="AM51" s="393"/>
      <c r="AN51" s="366">
        <f t="shared" si="14"/>
        <v>44</v>
      </c>
      <c r="AO51" s="366" t="str">
        <f t="shared" si="15"/>
        <v>S. Mounika</v>
      </c>
      <c r="AP51" s="319"/>
      <c r="AQ51" s="652" t="str">
        <f>IF(AP51="","",LOOKUP(AP51,Maths!$C$99:$C$104,$D$99:$D$104))</f>
        <v/>
      </c>
      <c r="AR51" s="319"/>
      <c r="AS51" s="652" t="str">
        <f>IF(AR51="","",LOOKUP(AR51,Maths!$C$99:$C$104,$D$99:$D$104))</f>
        <v/>
      </c>
      <c r="AT51" s="319"/>
      <c r="AU51" s="652" t="str">
        <f>IF(AT51="","",LOOKUP(AT51,Maths!$C$99:$C$104,$D$99:$D$104))</f>
        <v/>
      </c>
      <c r="AV51" s="319"/>
      <c r="AW51" s="652" t="str">
        <f>IF(AV51="","",LOOKUP(AV51,Maths!$C$99:$C$104,$D$99:$D$104))</f>
        <v/>
      </c>
      <c r="AX51" s="680" t="str">
        <f t="shared" si="16"/>
        <v/>
      </c>
      <c r="AY51" s="680" t="str">
        <f t="shared" si="17"/>
        <v/>
      </c>
      <c r="AZ51" s="652" t="str">
        <f>IF(AY51="","",LOOKUP(AY51/3*10,Maths!$A$99:$A$104,$B$99:$B$104))</f>
        <v/>
      </c>
      <c r="BA51" s="110"/>
      <c r="BB51" s="393"/>
      <c r="BC51" s="338">
        <f t="shared" si="18"/>
        <v>44</v>
      </c>
      <c r="BD51" s="354" t="str">
        <f t="shared" si="19"/>
        <v>S. Mounika</v>
      </c>
      <c r="BE51" s="319"/>
      <c r="BF51" s="652" t="str">
        <f>IF(BE51="","",LOOKUP(BE51,Maths!$E$99:$E$104,$F$99:$F$104))</f>
        <v/>
      </c>
      <c r="BG51" s="319"/>
      <c r="BH51" s="652" t="str">
        <f>IF(BG51="","",LOOKUP(BG51,Maths!$E$99:$E$104,$F$99:$F$104))</f>
        <v/>
      </c>
      <c r="BI51" s="319"/>
      <c r="BJ51" s="652" t="str">
        <f>IF(BI51="","",LOOKUP(BI51,Maths!$E$99:$E$104,$F$99:$F$104))</f>
        <v/>
      </c>
      <c r="BK51" s="319"/>
      <c r="BL51" s="652" t="str">
        <f>IF(BK51="","",LOOKUP(BK51,Maths!$E$99:$E$104,$F$99:$F$104))</f>
        <v/>
      </c>
      <c r="BM51" s="639" t="str">
        <f t="shared" si="20"/>
        <v/>
      </c>
      <c r="BN51" s="680" t="str">
        <f t="shared" si="21"/>
        <v/>
      </c>
      <c r="BO51" s="652" t="str">
        <f>IF(BN51="","",LOOKUP(BN51,Maths!$E$99:$E$104,$F$99:$F$104))</f>
        <v/>
      </c>
      <c r="BP51" s="324"/>
      <c r="BQ51" s="472"/>
      <c r="BR51" s="368">
        <f t="shared" si="22"/>
        <v>44</v>
      </c>
      <c r="BS51" s="368" t="str">
        <f t="shared" si="23"/>
        <v>S. Mounika</v>
      </c>
      <c r="BT51" s="319"/>
      <c r="BU51" s="319"/>
      <c r="BV51" s="319"/>
      <c r="BW51" s="319"/>
      <c r="BX51" s="319"/>
      <c r="BY51" s="319"/>
      <c r="BZ51" s="319"/>
      <c r="CA51" s="319"/>
      <c r="CB51" s="319"/>
      <c r="CC51" s="319"/>
      <c r="CD51" s="319"/>
      <c r="CE51" s="319"/>
      <c r="CF51" s="319"/>
      <c r="CG51" s="319"/>
      <c r="CH51" s="319"/>
      <c r="CI51" s="319"/>
      <c r="CJ51" s="653" t="str">
        <f t="shared" si="24"/>
        <v/>
      </c>
      <c r="CK51" s="639" t="str">
        <f t="shared" si="25"/>
        <v/>
      </c>
      <c r="CL51" s="652" t="str">
        <f>IF(CK51="","",LOOKUP(CK51,Maths!$E$99:$E$104,$F$99:$F$104))</f>
        <v/>
      </c>
      <c r="CM51" s="393"/>
      <c r="CN51" s="368">
        <f t="shared" si="26"/>
        <v>44</v>
      </c>
      <c r="CO51" s="367" t="str">
        <f t="shared" si="27"/>
        <v>S. Mounika</v>
      </c>
      <c r="CP51" s="319"/>
      <c r="CQ51" s="652" t="str">
        <f>IF(CP51="","",LOOKUP(CP51,Maths!$C$99:$C$104,$D$99:$D$104))</f>
        <v/>
      </c>
      <c r="CR51" s="319"/>
      <c r="CS51" s="652" t="str">
        <f>IF(CR51="","",LOOKUP(CR51,Maths!$C$99:$C$104,$D$99:$D$104))</f>
        <v/>
      </c>
      <c r="CT51" s="319"/>
      <c r="CU51" s="652" t="str">
        <f>IF(CT51="","",LOOKUP(CT51,Maths!$C$99:$C$104,$D$99:$D$104))</f>
        <v/>
      </c>
      <c r="CV51" s="362"/>
      <c r="CW51" s="652" t="str">
        <f>IF(CV51="","",LOOKUP(CV51,Maths!$C$99:$C$104,$D$99:$D$104))</f>
        <v/>
      </c>
      <c r="CX51" s="639" t="str">
        <f t="shared" si="28"/>
        <v/>
      </c>
      <c r="CY51" s="639" t="str">
        <f t="shared" si="29"/>
        <v/>
      </c>
      <c r="CZ51" s="325" t="str">
        <f>IF(CY51="","",LOOKUP(CY51/3*10,Maths!$A$99:$A$104,$B$99:$B$104))</f>
        <v/>
      </c>
      <c r="DA51" s="393"/>
      <c r="DB51" s="306">
        <f t="shared" si="30"/>
        <v>44</v>
      </c>
      <c r="DC51" s="646" t="str">
        <f t="shared" si="31"/>
        <v>S. Mounika</v>
      </c>
      <c r="DD51" s="639" t="str">
        <f t="shared" si="32"/>
        <v/>
      </c>
      <c r="DE51" s="652" t="str">
        <f>IF(DD51="","",LOOKUP(DD51/4*10,Maths!$A$99:$A$104,$B$99:$B$104))</f>
        <v/>
      </c>
      <c r="DF51" s="639" t="str">
        <f t="shared" si="33"/>
        <v/>
      </c>
      <c r="DG51" s="652" t="str">
        <f>IF(DF51="","",LOOKUP(DF51/6*10,Maths!$A$99:$A$104,$B$99:$B$104))</f>
        <v/>
      </c>
      <c r="DH51" s="639" t="str">
        <f t="shared" si="34"/>
        <v/>
      </c>
      <c r="DI51" s="652" t="str">
        <f>IF(DH51="","",LOOKUP(DH51,Maths!$A$99:$A$104,$B$99:$B$104))</f>
        <v/>
      </c>
      <c r="DJ51" s="552"/>
    </row>
    <row r="52" spans="1:119" ht="20.100000000000001" customHeight="1">
      <c r="A52" s="365">
        <f>'Student Profile'!A49</f>
        <v>45</v>
      </c>
      <c r="B52" s="365">
        <f>'Student Profile'!B49</f>
        <v>0</v>
      </c>
      <c r="C52" s="366" t="str">
        <f>IF('Student Profile'!C49="","", 'Student Profile'!C49)</f>
        <v>S. Mounika</v>
      </c>
      <c r="D52" s="319"/>
      <c r="E52" s="652" t="str">
        <f>IF(D52="","",LOOKUP(D52,Maths!$E$99:$E$104,$F$99:$F$104))</f>
        <v/>
      </c>
      <c r="F52" s="319"/>
      <c r="G52" s="652" t="str">
        <f>IF(F52="","",LOOKUP(F52,Maths!$E$99:$E$104,$F$99:$F$104))</f>
        <v/>
      </c>
      <c r="H52" s="319"/>
      <c r="I52" s="652" t="str">
        <f>IF(H52="","",LOOKUP(H52,Maths!$E$99:$E$104,$F$99:$F$104))</f>
        <v/>
      </c>
      <c r="J52" s="319"/>
      <c r="K52" s="652" t="str">
        <f>IF(J52="","",LOOKUP(J52,Maths!$E$99:$E$104,$F$99:$F$104))</f>
        <v/>
      </c>
      <c r="L52" s="680" t="str">
        <f t="shared" si="8"/>
        <v/>
      </c>
      <c r="M52" s="680" t="str">
        <f t="shared" si="9"/>
        <v/>
      </c>
      <c r="N52" s="652" t="str">
        <f>IF(M52="","",LOOKUP(M52,Maths!$E$99:$E$104,$F$99:$F$104))</f>
        <v/>
      </c>
      <c r="O52" s="110"/>
      <c r="P52" s="393"/>
      <c r="Q52" s="366">
        <f t="shared" si="10"/>
        <v>45</v>
      </c>
      <c r="R52" s="366" t="str">
        <f t="shared" si="11"/>
        <v>S. Mounika</v>
      </c>
      <c r="S52" s="319"/>
      <c r="T52" s="319"/>
      <c r="U52" s="319"/>
      <c r="V52" s="319"/>
      <c r="W52" s="319"/>
      <c r="X52" s="319"/>
      <c r="Y52" s="319"/>
      <c r="Z52" s="319"/>
      <c r="AA52" s="319"/>
      <c r="AB52" s="319"/>
      <c r="AC52" s="319"/>
      <c r="AD52" s="319"/>
      <c r="AE52" s="319"/>
      <c r="AF52" s="319"/>
      <c r="AG52" s="319"/>
      <c r="AH52" s="319"/>
      <c r="AI52" s="679" t="str">
        <f t="shared" si="12"/>
        <v/>
      </c>
      <c r="AJ52" s="680" t="str">
        <f t="shared" si="13"/>
        <v/>
      </c>
      <c r="AK52" s="652" t="str">
        <f>IF(AJ52="","",LOOKUP(AJ52,Maths!$E$99:$E$104,$F$99:$F$104))</f>
        <v/>
      </c>
      <c r="AL52" s="110"/>
      <c r="AM52" s="393"/>
      <c r="AN52" s="366">
        <f t="shared" si="14"/>
        <v>45</v>
      </c>
      <c r="AO52" s="366" t="str">
        <f t="shared" si="15"/>
        <v>S. Mounika</v>
      </c>
      <c r="AP52" s="319"/>
      <c r="AQ52" s="652" t="str">
        <f>IF(AP52="","",LOOKUP(AP52,Maths!$C$99:$C$104,$D$99:$D$104))</f>
        <v/>
      </c>
      <c r="AR52" s="319"/>
      <c r="AS52" s="652" t="str">
        <f>IF(AR52="","",LOOKUP(AR52,Maths!$C$99:$C$104,$D$99:$D$104))</f>
        <v/>
      </c>
      <c r="AT52" s="319"/>
      <c r="AU52" s="652" t="str">
        <f>IF(AT52="","",LOOKUP(AT52,Maths!$C$99:$C$104,$D$99:$D$104))</f>
        <v/>
      </c>
      <c r="AV52" s="319"/>
      <c r="AW52" s="652" t="str">
        <f>IF(AV52="","",LOOKUP(AV52,Maths!$C$99:$C$104,$D$99:$D$104))</f>
        <v/>
      </c>
      <c r="AX52" s="680" t="str">
        <f t="shared" si="16"/>
        <v/>
      </c>
      <c r="AY52" s="680" t="str">
        <f t="shared" si="17"/>
        <v/>
      </c>
      <c r="AZ52" s="652" t="str">
        <f>IF(AY52="","",LOOKUP(AY52/3*10,Maths!$A$99:$A$104,$B$99:$B$104))</f>
        <v/>
      </c>
      <c r="BA52" s="110"/>
      <c r="BB52" s="393"/>
      <c r="BC52" s="338">
        <f t="shared" si="18"/>
        <v>45</v>
      </c>
      <c r="BD52" s="354" t="str">
        <f t="shared" si="19"/>
        <v>S. Mounika</v>
      </c>
      <c r="BE52" s="319"/>
      <c r="BF52" s="652" t="str">
        <f>IF(BE52="","",LOOKUP(BE52,Maths!$E$99:$E$104,$F$99:$F$104))</f>
        <v/>
      </c>
      <c r="BG52" s="319"/>
      <c r="BH52" s="652" t="str">
        <f>IF(BG52="","",LOOKUP(BG52,Maths!$E$99:$E$104,$F$99:$F$104))</f>
        <v/>
      </c>
      <c r="BI52" s="319"/>
      <c r="BJ52" s="652" t="str">
        <f>IF(BI52="","",LOOKUP(BI52,Maths!$E$99:$E$104,$F$99:$F$104))</f>
        <v/>
      </c>
      <c r="BK52" s="319"/>
      <c r="BL52" s="652" t="str">
        <f>IF(BK52="","",LOOKUP(BK52,Maths!$E$99:$E$104,$F$99:$F$104))</f>
        <v/>
      </c>
      <c r="BM52" s="639" t="str">
        <f t="shared" si="20"/>
        <v/>
      </c>
      <c r="BN52" s="680" t="str">
        <f t="shared" si="21"/>
        <v/>
      </c>
      <c r="BO52" s="652" t="str">
        <f>IF(BN52="","",LOOKUP(BN52,Maths!$E$99:$E$104,$F$99:$F$104))</f>
        <v/>
      </c>
      <c r="BP52" s="324"/>
      <c r="BQ52" s="472"/>
      <c r="BR52" s="368">
        <f t="shared" si="22"/>
        <v>45</v>
      </c>
      <c r="BS52" s="368" t="str">
        <f t="shared" si="23"/>
        <v>S. Mounika</v>
      </c>
      <c r="BT52" s="319"/>
      <c r="BU52" s="319"/>
      <c r="BV52" s="319"/>
      <c r="BW52" s="319"/>
      <c r="BX52" s="319"/>
      <c r="BY52" s="319"/>
      <c r="BZ52" s="319"/>
      <c r="CA52" s="319"/>
      <c r="CB52" s="319"/>
      <c r="CC52" s="319"/>
      <c r="CD52" s="319"/>
      <c r="CE52" s="319"/>
      <c r="CF52" s="319"/>
      <c r="CG52" s="319"/>
      <c r="CH52" s="319"/>
      <c r="CI52" s="319"/>
      <c r="CJ52" s="653" t="str">
        <f t="shared" si="24"/>
        <v/>
      </c>
      <c r="CK52" s="639" t="str">
        <f t="shared" si="25"/>
        <v/>
      </c>
      <c r="CL52" s="652" t="str">
        <f>IF(CK52="","",LOOKUP(CK52,Maths!$E$99:$E$104,$F$99:$F$104))</f>
        <v/>
      </c>
      <c r="CM52" s="393"/>
      <c r="CN52" s="368">
        <f t="shared" si="26"/>
        <v>45</v>
      </c>
      <c r="CO52" s="367" t="str">
        <f t="shared" si="27"/>
        <v>S. Mounika</v>
      </c>
      <c r="CP52" s="319"/>
      <c r="CQ52" s="652" t="str">
        <f>IF(CP52="","",LOOKUP(CP52,Maths!$C$99:$C$104,$D$99:$D$104))</f>
        <v/>
      </c>
      <c r="CR52" s="319"/>
      <c r="CS52" s="652" t="str">
        <f>IF(CR52="","",LOOKUP(CR52,Maths!$C$99:$C$104,$D$99:$D$104))</f>
        <v/>
      </c>
      <c r="CT52" s="319"/>
      <c r="CU52" s="652" t="str">
        <f>IF(CT52="","",LOOKUP(CT52,Maths!$C$99:$C$104,$D$99:$D$104))</f>
        <v/>
      </c>
      <c r="CV52" s="362"/>
      <c r="CW52" s="652" t="str">
        <f>IF(CV52="","",LOOKUP(CV52,Maths!$C$99:$C$104,$D$99:$D$104))</f>
        <v/>
      </c>
      <c r="CX52" s="639" t="str">
        <f t="shared" si="28"/>
        <v/>
      </c>
      <c r="CY52" s="639" t="str">
        <f t="shared" si="29"/>
        <v/>
      </c>
      <c r="CZ52" s="325" t="str">
        <f>IF(CY52="","",LOOKUP(CY52/3*10,Maths!$A$99:$A$104,$B$99:$B$104))</f>
        <v/>
      </c>
      <c r="DA52" s="393"/>
      <c r="DB52" s="306">
        <f t="shared" si="30"/>
        <v>45</v>
      </c>
      <c r="DC52" s="646" t="str">
        <f t="shared" si="31"/>
        <v>S. Mounika</v>
      </c>
      <c r="DD52" s="639" t="str">
        <f t="shared" si="32"/>
        <v/>
      </c>
      <c r="DE52" s="652" t="str">
        <f>IF(DD52="","",LOOKUP(DD52/4*10,Maths!$A$99:$A$104,$B$99:$B$104))</f>
        <v/>
      </c>
      <c r="DF52" s="639" t="str">
        <f t="shared" si="33"/>
        <v/>
      </c>
      <c r="DG52" s="652" t="str">
        <f>IF(DF52="","",LOOKUP(DF52/6*10,Maths!$A$99:$A$104,$B$99:$B$104))</f>
        <v/>
      </c>
      <c r="DH52" s="639" t="str">
        <f t="shared" si="34"/>
        <v/>
      </c>
      <c r="DI52" s="652" t="str">
        <f>IF(DH52="","",LOOKUP(DH52,Maths!$A$99:$A$104,$B$99:$B$104))</f>
        <v/>
      </c>
      <c r="DJ52" s="552"/>
    </row>
    <row r="53" spans="1:119" ht="20.100000000000001" customHeight="1">
      <c r="A53" s="365">
        <f>'Student Profile'!A50</f>
        <v>46</v>
      </c>
      <c r="B53" s="365">
        <f>'Student Profile'!B50</f>
        <v>0</v>
      </c>
      <c r="C53" s="366" t="str">
        <f>IF('Student Profile'!C50="","", 'Student Profile'!C50)</f>
        <v>S. Mounika</v>
      </c>
      <c r="D53" s="319"/>
      <c r="E53" s="652" t="str">
        <f>IF(D53="","",LOOKUP(D53,Maths!$E$99:$E$104,$F$99:$F$104))</f>
        <v/>
      </c>
      <c r="F53" s="319"/>
      <c r="G53" s="652" t="str">
        <f>IF(F53="","",LOOKUP(F53,Maths!$E$99:$E$104,$F$99:$F$104))</f>
        <v/>
      </c>
      <c r="H53" s="319"/>
      <c r="I53" s="652" t="str">
        <f>IF(H53="","",LOOKUP(H53,Maths!$E$99:$E$104,$F$99:$F$104))</f>
        <v/>
      </c>
      <c r="J53" s="319"/>
      <c r="K53" s="652" t="str">
        <f>IF(J53="","",LOOKUP(J53,Maths!$E$99:$E$104,$F$99:$F$104))</f>
        <v/>
      </c>
      <c r="L53" s="680" t="str">
        <f t="shared" si="8"/>
        <v/>
      </c>
      <c r="M53" s="680" t="str">
        <f t="shared" si="9"/>
        <v/>
      </c>
      <c r="N53" s="652" t="str">
        <f>IF(M53="","",LOOKUP(M53,Maths!$E$99:$E$104,$F$99:$F$104))</f>
        <v/>
      </c>
      <c r="O53" s="110"/>
      <c r="P53" s="393"/>
      <c r="Q53" s="366">
        <f t="shared" si="10"/>
        <v>46</v>
      </c>
      <c r="R53" s="366" t="str">
        <f t="shared" si="11"/>
        <v>S. Mounika</v>
      </c>
      <c r="S53" s="319"/>
      <c r="T53" s="319"/>
      <c r="U53" s="319"/>
      <c r="V53" s="319"/>
      <c r="W53" s="319"/>
      <c r="X53" s="319"/>
      <c r="Y53" s="319"/>
      <c r="Z53" s="319"/>
      <c r="AA53" s="319"/>
      <c r="AB53" s="319"/>
      <c r="AC53" s="319"/>
      <c r="AD53" s="319"/>
      <c r="AE53" s="319"/>
      <c r="AF53" s="319"/>
      <c r="AG53" s="319"/>
      <c r="AH53" s="319"/>
      <c r="AI53" s="679" t="str">
        <f t="shared" si="12"/>
        <v/>
      </c>
      <c r="AJ53" s="680" t="str">
        <f t="shared" si="13"/>
        <v/>
      </c>
      <c r="AK53" s="652" t="str">
        <f>IF(AJ53="","",LOOKUP(AJ53,Maths!$E$99:$E$104,$F$99:$F$104))</f>
        <v/>
      </c>
      <c r="AL53" s="110"/>
      <c r="AM53" s="393"/>
      <c r="AN53" s="366">
        <f t="shared" si="14"/>
        <v>46</v>
      </c>
      <c r="AO53" s="366" t="str">
        <f t="shared" si="15"/>
        <v>S. Mounika</v>
      </c>
      <c r="AP53" s="319"/>
      <c r="AQ53" s="652" t="str">
        <f>IF(AP53="","",LOOKUP(AP53,Maths!$C$99:$C$104,$D$99:$D$104))</f>
        <v/>
      </c>
      <c r="AR53" s="319"/>
      <c r="AS53" s="652" t="str">
        <f>IF(AR53="","",LOOKUP(AR53,Maths!$C$99:$C$104,$D$99:$D$104))</f>
        <v/>
      </c>
      <c r="AT53" s="319"/>
      <c r="AU53" s="652" t="str">
        <f>IF(AT53="","",LOOKUP(AT53,Maths!$C$99:$C$104,$D$99:$D$104))</f>
        <v/>
      </c>
      <c r="AV53" s="319"/>
      <c r="AW53" s="652" t="str">
        <f>IF(AV53="","",LOOKUP(AV53,Maths!$C$99:$C$104,$D$99:$D$104))</f>
        <v/>
      </c>
      <c r="AX53" s="680" t="str">
        <f t="shared" si="16"/>
        <v/>
      </c>
      <c r="AY53" s="680" t="str">
        <f t="shared" si="17"/>
        <v/>
      </c>
      <c r="AZ53" s="652" t="str">
        <f>IF(AY53="","",LOOKUP(AY53/3*10,Maths!$A$99:$A$104,$B$99:$B$104))</f>
        <v/>
      </c>
      <c r="BA53" s="110"/>
      <c r="BB53" s="393"/>
      <c r="BC53" s="338">
        <f t="shared" si="18"/>
        <v>46</v>
      </c>
      <c r="BD53" s="354" t="str">
        <f t="shared" si="19"/>
        <v>S. Mounika</v>
      </c>
      <c r="BE53" s="319"/>
      <c r="BF53" s="652" t="str">
        <f>IF(BE53="","",LOOKUP(BE53,Maths!$E$99:$E$104,$F$99:$F$104))</f>
        <v/>
      </c>
      <c r="BG53" s="319"/>
      <c r="BH53" s="652" t="str">
        <f>IF(BG53="","",LOOKUP(BG53,Maths!$E$99:$E$104,$F$99:$F$104))</f>
        <v/>
      </c>
      <c r="BI53" s="319"/>
      <c r="BJ53" s="652" t="str">
        <f>IF(BI53="","",LOOKUP(BI53,Maths!$E$99:$E$104,$F$99:$F$104))</f>
        <v/>
      </c>
      <c r="BK53" s="319"/>
      <c r="BL53" s="652" t="str">
        <f>IF(BK53="","",LOOKUP(BK53,Maths!$E$99:$E$104,$F$99:$F$104))</f>
        <v/>
      </c>
      <c r="BM53" s="639" t="str">
        <f t="shared" si="20"/>
        <v/>
      </c>
      <c r="BN53" s="680" t="str">
        <f t="shared" si="21"/>
        <v/>
      </c>
      <c r="BO53" s="652" t="str">
        <f>IF(BN53="","",LOOKUP(BN53,Maths!$E$99:$E$104,$F$99:$F$104))</f>
        <v/>
      </c>
      <c r="BP53" s="324"/>
      <c r="BQ53" s="472"/>
      <c r="BR53" s="368">
        <f t="shared" si="22"/>
        <v>46</v>
      </c>
      <c r="BS53" s="368" t="str">
        <f t="shared" si="23"/>
        <v>S. Mounika</v>
      </c>
      <c r="BT53" s="319"/>
      <c r="BU53" s="319"/>
      <c r="BV53" s="319"/>
      <c r="BW53" s="319"/>
      <c r="BX53" s="319"/>
      <c r="BY53" s="319"/>
      <c r="BZ53" s="319"/>
      <c r="CA53" s="319"/>
      <c r="CB53" s="319"/>
      <c r="CC53" s="319"/>
      <c r="CD53" s="319"/>
      <c r="CE53" s="319"/>
      <c r="CF53" s="319"/>
      <c r="CG53" s="319"/>
      <c r="CH53" s="319"/>
      <c r="CI53" s="319"/>
      <c r="CJ53" s="653" t="str">
        <f t="shared" si="24"/>
        <v/>
      </c>
      <c r="CK53" s="639" t="str">
        <f t="shared" si="25"/>
        <v/>
      </c>
      <c r="CL53" s="652" t="str">
        <f>IF(CK53="","",LOOKUP(CK53,Maths!$E$99:$E$104,$F$99:$F$104))</f>
        <v/>
      </c>
      <c r="CM53" s="393"/>
      <c r="CN53" s="368">
        <f t="shared" si="26"/>
        <v>46</v>
      </c>
      <c r="CO53" s="367" t="str">
        <f t="shared" si="27"/>
        <v>S. Mounika</v>
      </c>
      <c r="CP53" s="319"/>
      <c r="CQ53" s="652" t="str">
        <f>IF(CP53="","",LOOKUP(CP53,Maths!$C$99:$C$104,$D$99:$D$104))</f>
        <v/>
      </c>
      <c r="CR53" s="319"/>
      <c r="CS53" s="652" t="str">
        <f>IF(CR53="","",LOOKUP(CR53,Maths!$C$99:$C$104,$D$99:$D$104))</f>
        <v/>
      </c>
      <c r="CT53" s="319"/>
      <c r="CU53" s="652" t="str">
        <f>IF(CT53="","",LOOKUP(CT53,Maths!$C$99:$C$104,$D$99:$D$104))</f>
        <v/>
      </c>
      <c r="CV53" s="362"/>
      <c r="CW53" s="652" t="str">
        <f>IF(CV53="","",LOOKUP(CV53,Maths!$C$99:$C$104,$D$99:$D$104))</f>
        <v/>
      </c>
      <c r="CX53" s="639" t="str">
        <f t="shared" si="28"/>
        <v/>
      </c>
      <c r="CY53" s="639" t="str">
        <f t="shared" si="29"/>
        <v/>
      </c>
      <c r="CZ53" s="325" t="str">
        <f>IF(CY53="","",LOOKUP(CY53/3*10,Maths!$A$99:$A$104,$B$99:$B$104))</f>
        <v/>
      </c>
      <c r="DA53" s="393"/>
      <c r="DB53" s="306">
        <f t="shared" si="30"/>
        <v>46</v>
      </c>
      <c r="DC53" s="646" t="str">
        <f t="shared" si="31"/>
        <v>S. Mounika</v>
      </c>
      <c r="DD53" s="639" t="str">
        <f t="shared" si="32"/>
        <v/>
      </c>
      <c r="DE53" s="652" t="str">
        <f>IF(DD53="","",LOOKUP(DD53/4*10,Maths!$A$99:$A$104,$B$99:$B$104))</f>
        <v/>
      </c>
      <c r="DF53" s="639" t="str">
        <f t="shared" si="33"/>
        <v/>
      </c>
      <c r="DG53" s="652" t="str">
        <f>IF(DF53="","",LOOKUP(DF53/6*10,Maths!$A$99:$A$104,$B$99:$B$104))</f>
        <v/>
      </c>
      <c r="DH53" s="639" t="str">
        <f t="shared" si="34"/>
        <v/>
      </c>
      <c r="DI53" s="652" t="str">
        <f>IF(DH53="","",LOOKUP(DH53,Maths!$A$99:$A$104,$B$99:$B$104))</f>
        <v/>
      </c>
      <c r="DJ53" s="552"/>
    </row>
    <row r="54" spans="1:119" ht="20.100000000000001" customHeight="1">
      <c r="A54" s="365">
        <f>'Student Profile'!A51</f>
        <v>47</v>
      </c>
      <c r="B54" s="365">
        <f>'Student Profile'!B51</f>
        <v>0</v>
      </c>
      <c r="C54" s="366" t="str">
        <f>IF('Student Profile'!C51="","", 'Student Profile'!C51)</f>
        <v>S. Mounika</v>
      </c>
      <c r="D54" s="319"/>
      <c r="E54" s="652" t="str">
        <f>IF(D54="","",LOOKUP(D54,Maths!$E$99:$E$104,$F$99:$F$104))</f>
        <v/>
      </c>
      <c r="F54" s="319"/>
      <c r="G54" s="652" t="str">
        <f>IF(F54="","",LOOKUP(F54,Maths!$E$99:$E$104,$F$99:$F$104))</f>
        <v/>
      </c>
      <c r="H54" s="319"/>
      <c r="I54" s="652" t="str">
        <f>IF(H54="","",LOOKUP(H54,Maths!$E$99:$E$104,$F$99:$F$104))</f>
        <v/>
      </c>
      <c r="J54" s="319"/>
      <c r="K54" s="652" t="str">
        <f>IF(J54="","",LOOKUP(J54,Maths!$E$99:$E$104,$F$99:$F$104))</f>
        <v/>
      </c>
      <c r="L54" s="680" t="str">
        <f t="shared" si="8"/>
        <v/>
      </c>
      <c r="M54" s="680" t="str">
        <f t="shared" si="9"/>
        <v/>
      </c>
      <c r="N54" s="652" t="str">
        <f>IF(M54="","",LOOKUP(M54,Maths!$E$99:$E$104,$F$99:$F$104))</f>
        <v/>
      </c>
      <c r="O54" s="110"/>
      <c r="P54" s="393"/>
      <c r="Q54" s="366">
        <f t="shared" si="10"/>
        <v>47</v>
      </c>
      <c r="R54" s="366" t="str">
        <f t="shared" si="11"/>
        <v>S. Mounika</v>
      </c>
      <c r="S54" s="319"/>
      <c r="T54" s="319"/>
      <c r="U54" s="319"/>
      <c r="V54" s="319"/>
      <c r="W54" s="319"/>
      <c r="X54" s="319"/>
      <c r="Y54" s="319"/>
      <c r="Z54" s="319"/>
      <c r="AA54" s="319"/>
      <c r="AB54" s="319"/>
      <c r="AC54" s="319"/>
      <c r="AD54" s="319"/>
      <c r="AE54" s="319"/>
      <c r="AF54" s="319"/>
      <c r="AG54" s="319"/>
      <c r="AH54" s="319"/>
      <c r="AI54" s="679" t="str">
        <f t="shared" si="12"/>
        <v/>
      </c>
      <c r="AJ54" s="680" t="str">
        <f t="shared" si="13"/>
        <v/>
      </c>
      <c r="AK54" s="652" t="str">
        <f>IF(AJ54="","",LOOKUP(AJ54,Maths!$E$99:$E$104,$F$99:$F$104))</f>
        <v/>
      </c>
      <c r="AL54" s="110"/>
      <c r="AM54" s="393"/>
      <c r="AN54" s="366">
        <f t="shared" si="14"/>
        <v>47</v>
      </c>
      <c r="AO54" s="366" t="str">
        <f t="shared" si="15"/>
        <v>S. Mounika</v>
      </c>
      <c r="AP54" s="319"/>
      <c r="AQ54" s="652" t="str">
        <f>IF(AP54="","",LOOKUP(AP54,Maths!$C$99:$C$104,$D$99:$D$104))</f>
        <v/>
      </c>
      <c r="AR54" s="319"/>
      <c r="AS54" s="652" t="str">
        <f>IF(AR54="","",LOOKUP(AR54,Maths!$C$99:$C$104,$D$99:$D$104))</f>
        <v/>
      </c>
      <c r="AT54" s="319"/>
      <c r="AU54" s="652" t="str">
        <f>IF(AT54="","",LOOKUP(AT54,Maths!$C$99:$C$104,$D$99:$D$104))</f>
        <v/>
      </c>
      <c r="AV54" s="319"/>
      <c r="AW54" s="652" t="str">
        <f>IF(AV54="","",LOOKUP(AV54,Maths!$C$99:$C$104,$D$99:$D$104))</f>
        <v/>
      </c>
      <c r="AX54" s="680" t="str">
        <f t="shared" si="16"/>
        <v/>
      </c>
      <c r="AY54" s="680" t="str">
        <f t="shared" si="17"/>
        <v/>
      </c>
      <c r="AZ54" s="652" t="str">
        <f>IF(AY54="","",LOOKUP(AY54/3*10,Maths!$A$99:$A$104,$B$99:$B$104))</f>
        <v/>
      </c>
      <c r="BA54" s="110"/>
      <c r="BB54" s="393"/>
      <c r="BC54" s="338">
        <f t="shared" si="18"/>
        <v>47</v>
      </c>
      <c r="BD54" s="354" t="str">
        <f t="shared" si="19"/>
        <v>S. Mounika</v>
      </c>
      <c r="BE54" s="319"/>
      <c r="BF54" s="652" t="str">
        <f>IF(BE54="","",LOOKUP(BE54,Maths!$E$99:$E$104,$F$99:$F$104))</f>
        <v/>
      </c>
      <c r="BG54" s="319"/>
      <c r="BH54" s="652" t="str">
        <f>IF(BG54="","",LOOKUP(BG54,Maths!$E$99:$E$104,$F$99:$F$104))</f>
        <v/>
      </c>
      <c r="BI54" s="319"/>
      <c r="BJ54" s="652" t="str">
        <f>IF(BI54="","",LOOKUP(BI54,Maths!$E$99:$E$104,$F$99:$F$104))</f>
        <v/>
      </c>
      <c r="BK54" s="319"/>
      <c r="BL54" s="652" t="str">
        <f>IF(BK54="","",LOOKUP(BK54,Maths!$E$99:$E$104,$F$99:$F$104))</f>
        <v/>
      </c>
      <c r="BM54" s="639" t="str">
        <f t="shared" si="20"/>
        <v/>
      </c>
      <c r="BN54" s="680" t="str">
        <f t="shared" si="21"/>
        <v/>
      </c>
      <c r="BO54" s="652" t="str">
        <f>IF(BN54="","",LOOKUP(BN54,Maths!$E$99:$E$104,$F$99:$F$104))</f>
        <v/>
      </c>
      <c r="BP54" s="324"/>
      <c r="BQ54" s="472"/>
      <c r="BR54" s="368">
        <f t="shared" si="22"/>
        <v>47</v>
      </c>
      <c r="BS54" s="368" t="str">
        <f t="shared" si="23"/>
        <v>S. Mounika</v>
      </c>
      <c r="BT54" s="319"/>
      <c r="BU54" s="319"/>
      <c r="BV54" s="319"/>
      <c r="BW54" s="319"/>
      <c r="BX54" s="319"/>
      <c r="BY54" s="319"/>
      <c r="BZ54" s="319"/>
      <c r="CA54" s="319"/>
      <c r="CB54" s="319"/>
      <c r="CC54" s="319"/>
      <c r="CD54" s="319"/>
      <c r="CE54" s="319"/>
      <c r="CF54" s="319"/>
      <c r="CG54" s="319"/>
      <c r="CH54" s="319"/>
      <c r="CI54" s="319"/>
      <c r="CJ54" s="653" t="str">
        <f t="shared" si="24"/>
        <v/>
      </c>
      <c r="CK54" s="639" t="str">
        <f t="shared" si="25"/>
        <v/>
      </c>
      <c r="CL54" s="652" t="str">
        <f>IF(CK54="","",LOOKUP(CK54,Maths!$E$99:$E$104,$F$99:$F$104))</f>
        <v/>
      </c>
      <c r="CM54" s="393"/>
      <c r="CN54" s="368">
        <f t="shared" si="26"/>
        <v>47</v>
      </c>
      <c r="CO54" s="367" t="str">
        <f t="shared" si="27"/>
        <v>S. Mounika</v>
      </c>
      <c r="CP54" s="319"/>
      <c r="CQ54" s="652" t="str">
        <f>IF(CP54="","",LOOKUP(CP54,Maths!$C$99:$C$104,$D$99:$D$104))</f>
        <v/>
      </c>
      <c r="CR54" s="319"/>
      <c r="CS54" s="652" t="str">
        <f>IF(CR54="","",LOOKUP(CR54,Maths!$C$99:$C$104,$D$99:$D$104))</f>
        <v/>
      </c>
      <c r="CT54" s="319"/>
      <c r="CU54" s="652" t="str">
        <f>IF(CT54="","",LOOKUP(CT54,Maths!$C$99:$C$104,$D$99:$D$104))</f>
        <v/>
      </c>
      <c r="CV54" s="362"/>
      <c r="CW54" s="652" t="str">
        <f>IF(CV54="","",LOOKUP(CV54,Maths!$C$99:$C$104,$D$99:$D$104))</f>
        <v/>
      </c>
      <c r="CX54" s="639" t="str">
        <f t="shared" si="28"/>
        <v/>
      </c>
      <c r="CY54" s="639" t="str">
        <f t="shared" si="29"/>
        <v/>
      </c>
      <c r="CZ54" s="325" t="str">
        <f>IF(CY54="","",LOOKUP(CY54/3*10,Maths!$A$99:$A$104,$B$99:$B$104))</f>
        <v/>
      </c>
      <c r="DA54" s="393"/>
      <c r="DB54" s="306">
        <f t="shared" si="30"/>
        <v>47</v>
      </c>
      <c r="DC54" s="646" t="str">
        <f t="shared" si="31"/>
        <v>S. Mounika</v>
      </c>
      <c r="DD54" s="639" t="str">
        <f t="shared" si="32"/>
        <v/>
      </c>
      <c r="DE54" s="652" t="str">
        <f>IF(DD54="","",LOOKUP(DD54/4*10,Maths!$A$99:$A$104,$B$99:$B$104))</f>
        <v/>
      </c>
      <c r="DF54" s="639" t="str">
        <f t="shared" si="33"/>
        <v/>
      </c>
      <c r="DG54" s="652" t="str">
        <f>IF(DF54="","",LOOKUP(DF54/6*10,Maths!$A$99:$A$104,$B$99:$B$104))</f>
        <v/>
      </c>
      <c r="DH54" s="639" t="str">
        <f t="shared" si="34"/>
        <v/>
      </c>
      <c r="DI54" s="652" t="str">
        <f>IF(DH54="","",LOOKUP(DH54,Maths!$A$99:$A$104,$B$99:$B$104))</f>
        <v/>
      </c>
      <c r="DJ54" s="552"/>
    </row>
    <row r="55" spans="1:119" ht="20.100000000000001" customHeight="1">
      <c r="A55" s="365">
        <f>'Student Profile'!A52</f>
        <v>48</v>
      </c>
      <c r="B55" s="365">
        <f>'Student Profile'!B52</f>
        <v>0</v>
      </c>
      <c r="C55" s="366" t="str">
        <f>IF('Student Profile'!C52="","", 'Student Profile'!C52)</f>
        <v>S. Mounika</v>
      </c>
      <c r="D55" s="319"/>
      <c r="E55" s="652" t="str">
        <f>IF(D55="","",LOOKUP(D55,Maths!$E$99:$E$104,$F$99:$F$104))</f>
        <v/>
      </c>
      <c r="F55" s="319"/>
      <c r="G55" s="652" t="str">
        <f>IF(F55="","",LOOKUP(F55,Maths!$E$99:$E$104,$F$99:$F$104))</f>
        <v/>
      </c>
      <c r="H55" s="319"/>
      <c r="I55" s="652" t="str">
        <f>IF(H55="","",LOOKUP(H55,Maths!$E$99:$E$104,$F$99:$F$104))</f>
        <v/>
      </c>
      <c r="J55" s="319"/>
      <c r="K55" s="652" t="str">
        <f>IF(J55="","",LOOKUP(J55,Maths!$E$99:$E$104,$F$99:$F$104))</f>
        <v/>
      </c>
      <c r="L55" s="680" t="str">
        <f t="shared" si="8"/>
        <v/>
      </c>
      <c r="M55" s="680" t="str">
        <f t="shared" si="9"/>
        <v/>
      </c>
      <c r="N55" s="652" t="str">
        <f>IF(M55="","",LOOKUP(M55,Maths!$E$99:$E$104,$F$99:$F$104))</f>
        <v/>
      </c>
      <c r="O55" s="110"/>
      <c r="P55" s="393"/>
      <c r="Q55" s="366">
        <f t="shared" si="10"/>
        <v>48</v>
      </c>
      <c r="R55" s="366" t="str">
        <f t="shared" si="11"/>
        <v>S. Mounika</v>
      </c>
      <c r="S55" s="319"/>
      <c r="T55" s="319"/>
      <c r="U55" s="319"/>
      <c r="V55" s="319"/>
      <c r="W55" s="319"/>
      <c r="X55" s="319"/>
      <c r="Y55" s="319"/>
      <c r="Z55" s="319"/>
      <c r="AA55" s="319"/>
      <c r="AB55" s="319"/>
      <c r="AC55" s="319"/>
      <c r="AD55" s="319"/>
      <c r="AE55" s="319"/>
      <c r="AF55" s="319"/>
      <c r="AG55" s="319"/>
      <c r="AH55" s="319"/>
      <c r="AI55" s="679" t="str">
        <f t="shared" si="12"/>
        <v/>
      </c>
      <c r="AJ55" s="680" t="str">
        <f t="shared" si="13"/>
        <v/>
      </c>
      <c r="AK55" s="652" t="str">
        <f>IF(AJ55="","",LOOKUP(AJ55,Maths!$E$99:$E$104,$F$99:$F$104))</f>
        <v/>
      </c>
      <c r="AL55" s="110"/>
      <c r="AM55" s="393"/>
      <c r="AN55" s="366">
        <f t="shared" si="14"/>
        <v>48</v>
      </c>
      <c r="AO55" s="366" t="str">
        <f t="shared" si="15"/>
        <v>S. Mounika</v>
      </c>
      <c r="AP55" s="319"/>
      <c r="AQ55" s="652" t="str">
        <f>IF(AP55="","",LOOKUP(AP55,Maths!$C$99:$C$104,$D$99:$D$104))</f>
        <v/>
      </c>
      <c r="AR55" s="319"/>
      <c r="AS55" s="652" t="str">
        <f>IF(AR55="","",LOOKUP(AR55,Maths!$C$99:$C$104,$D$99:$D$104))</f>
        <v/>
      </c>
      <c r="AT55" s="319"/>
      <c r="AU55" s="652" t="str">
        <f>IF(AT55="","",LOOKUP(AT55,Maths!$C$99:$C$104,$D$99:$D$104))</f>
        <v/>
      </c>
      <c r="AV55" s="319"/>
      <c r="AW55" s="652" t="str">
        <f>IF(AV55="","",LOOKUP(AV55,Maths!$C$99:$C$104,$D$99:$D$104))</f>
        <v/>
      </c>
      <c r="AX55" s="680" t="str">
        <f t="shared" si="16"/>
        <v/>
      </c>
      <c r="AY55" s="680" t="str">
        <f t="shared" si="17"/>
        <v/>
      </c>
      <c r="AZ55" s="652" t="str">
        <f>IF(AY55="","",LOOKUP(AY55/3*10,Maths!$A$99:$A$104,$B$99:$B$104))</f>
        <v/>
      </c>
      <c r="BA55" s="110"/>
      <c r="BB55" s="393"/>
      <c r="BC55" s="338">
        <f t="shared" si="18"/>
        <v>48</v>
      </c>
      <c r="BD55" s="354" t="str">
        <f t="shared" si="19"/>
        <v>S. Mounika</v>
      </c>
      <c r="BE55" s="319"/>
      <c r="BF55" s="652" t="str">
        <f>IF(BE55="","",LOOKUP(BE55,Maths!$E$99:$E$104,$F$99:$F$104))</f>
        <v/>
      </c>
      <c r="BG55" s="319"/>
      <c r="BH55" s="652" t="str">
        <f>IF(BG55="","",LOOKUP(BG55,Maths!$E$99:$E$104,$F$99:$F$104))</f>
        <v/>
      </c>
      <c r="BI55" s="319"/>
      <c r="BJ55" s="652" t="str">
        <f>IF(BI55="","",LOOKUP(BI55,Maths!$E$99:$E$104,$F$99:$F$104))</f>
        <v/>
      </c>
      <c r="BK55" s="319"/>
      <c r="BL55" s="652" t="str">
        <f>IF(BK55="","",LOOKUP(BK55,Maths!$E$99:$E$104,$F$99:$F$104))</f>
        <v/>
      </c>
      <c r="BM55" s="639" t="str">
        <f t="shared" si="20"/>
        <v/>
      </c>
      <c r="BN55" s="680" t="str">
        <f t="shared" si="21"/>
        <v/>
      </c>
      <c r="BO55" s="652" t="str">
        <f>IF(BN55="","",LOOKUP(BN55,Maths!$E$99:$E$104,$F$99:$F$104))</f>
        <v/>
      </c>
      <c r="BP55" s="324"/>
      <c r="BQ55" s="472"/>
      <c r="BR55" s="368">
        <f t="shared" si="22"/>
        <v>48</v>
      </c>
      <c r="BS55" s="368" t="str">
        <f t="shared" si="23"/>
        <v>S. Mounika</v>
      </c>
      <c r="BT55" s="319"/>
      <c r="BU55" s="319"/>
      <c r="BV55" s="319"/>
      <c r="BW55" s="319"/>
      <c r="BX55" s="319"/>
      <c r="BY55" s="319"/>
      <c r="BZ55" s="319"/>
      <c r="CA55" s="319"/>
      <c r="CB55" s="319"/>
      <c r="CC55" s="319"/>
      <c r="CD55" s="319"/>
      <c r="CE55" s="319"/>
      <c r="CF55" s="319"/>
      <c r="CG55" s="319"/>
      <c r="CH55" s="319"/>
      <c r="CI55" s="319"/>
      <c r="CJ55" s="653" t="str">
        <f t="shared" si="24"/>
        <v/>
      </c>
      <c r="CK55" s="639" t="str">
        <f t="shared" si="25"/>
        <v/>
      </c>
      <c r="CL55" s="652" t="str">
        <f>IF(CK55="","",LOOKUP(CK55,Maths!$E$99:$E$104,$F$99:$F$104))</f>
        <v/>
      </c>
      <c r="CM55" s="393"/>
      <c r="CN55" s="368">
        <f t="shared" si="26"/>
        <v>48</v>
      </c>
      <c r="CO55" s="367" t="str">
        <f t="shared" si="27"/>
        <v>S. Mounika</v>
      </c>
      <c r="CP55" s="319"/>
      <c r="CQ55" s="652" t="str">
        <f>IF(CP55="","",LOOKUP(CP55,Maths!$C$99:$C$104,$D$99:$D$104))</f>
        <v/>
      </c>
      <c r="CR55" s="319"/>
      <c r="CS55" s="652" t="str">
        <f>IF(CR55="","",LOOKUP(CR55,Maths!$C$99:$C$104,$D$99:$D$104))</f>
        <v/>
      </c>
      <c r="CT55" s="319"/>
      <c r="CU55" s="652" t="str">
        <f>IF(CT55="","",LOOKUP(CT55,Maths!$C$99:$C$104,$D$99:$D$104))</f>
        <v/>
      </c>
      <c r="CV55" s="362"/>
      <c r="CW55" s="652" t="str">
        <f>IF(CV55="","",LOOKUP(CV55,Maths!$C$99:$C$104,$D$99:$D$104))</f>
        <v/>
      </c>
      <c r="CX55" s="639" t="str">
        <f t="shared" si="28"/>
        <v/>
      </c>
      <c r="CY55" s="639" t="str">
        <f t="shared" si="29"/>
        <v/>
      </c>
      <c r="CZ55" s="325" t="str">
        <f>IF(CY55="","",LOOKUP(CY55/3*10,Maths!$A$99:$A$104,$B$99:$B$104))</f>
        <v/>
      </c>
      <c r="DA55" s="393"/>
      <c r="DB55" s="306">
        <f t="shared" si="30"/>
        <v>48</v>
      </c>
      <c r="DC55" s="646" t="str">
        <f t="shared" si="31"/>
        <v>S. Mounika</v>
      </c>
      <c r="DD55" s="639" t="str">
        <f t="shared" si="32"/>
        <v/>
      </c>
      <c r="DE55" s="652" t="str">
        <f>IF(DD55="","",LOOKUP(DD55/4*10,Maths!$A$99:$A$104,$B$99:$B$104))</f>
        <v/>
      </c>
      <c r="DF55" s="639" t="str">
        <f t="shared" si="33"/>
        <v/>
      </c>
      <c r="DG55" s="652" t="str">
        <f>IF(DF55="","",LOOKUP(DF55/6*10,Maths!$A$99:$A$104,$B$99:$B$104))</f>
        <v/>
      </c>
      <c r="DH55" s="639" t="str">
        <f t="shared" si="34"/>
        <v/>
      </c>
      <c r="DI55" s="652" t="str">
        <f>IF(DH55="","",LOOKUP(DH55,Maths!$A$99:$A$104,$B$99:$B$104))</f>
        <v/>
      </c>
      <c r="DJ55" s="552"/>
    </row>
    <row r="56" spans="1:119" ht="20.100000000000001" customHeight="1">
      <c r="A56" s="365">
        <f>'Student Profile'!A53</f>
        <v>49</v>
      </c>
      <c r="B56" s="365">
        <f>'Student Profile'!B53</f>
        <v>0</v>
      </c>
      <c r="C56" s="366" t="str">
        <f>IF('Student Profile'!C53="","", 'Student Profile'!C53)</f>
        <v>S. Mounika</v>
      </c>
      <c r="D56" s="319"/>
      <c r="E56" s="652" t="str">
        <f>IF(D56="","",LOOKUP(D56,Maths!$E$99:$E$104,$F$99:$F$104))</f>
        <v/>
      </c>
      <c r="F56" s="319"/>
      <c r="G56" s="652" t="str">
        <f>IF(F56="","",LOOKUP(F56,Maths!$E$99:$E$104,$F$99:$F$104))</f>
        <v/>
      </c>
      <c r="H56" s="319"/>
      <c r="I56" s="652" t="str">
        <f>IF(H56="","",LOOKUP(H56,Maths!$E$99:$E$104,$F$99:$F$104))</f>
        <v/>
      </c>
      <c r="J56" s="319"/>
      <c r="K56" s="652" t="str">
        <f>IF(J56="","",LOOKUP(J56,Maths!$E$99:$E$104,$F$99:$F$104))</f>
        <v/>
      </c>
      <c r="L56" s="680" t="str">
        <f t="shared" si="8"/>
        <v/>
      </c>
      <c r="M56" s="680" t="str">
        <f t="shared" si="9"/>
        <v/>
      </c>
      <c r="N56" s="652" t="str">
        <f>IF(M56="","",LOOKUP(M56,Maths!$E$99:$E$104,$F$99:$F$104))</f>
        <v/>
      </c>
      <c r="O56" s="110"/>
      <c r="P56" s="393"/>
      <c r="Q56" s="366">
        <f t="shared" si="10"/>
        <v>49</v>
      </c>
      <c r="R56" s="366" t="str">
        <f t="shared" si="11"/>
        <v>S. Mounika</v>
      </c>
      <c r="S56" s="319"/>
      <c r="T56" s="319"/>
      <c r="U56" s="319"/>
      <c r="V56" s="319"/>
      <c r="W56" s="319"/>
      <c r="X56" s="319"/>
      <c r="Y56" s="319"/>
      <c r="Z56" s="319"/>
      <c r="AA56" s="319"/>
      <c r="AB56" s="319"/>
      <c r="AC56" s="319"/>
      <c r="AD56" s="319"/>
      <c r="AE56" s="319"/>
      <c r="AF56" s="319"/>
      <c r="AG56" s="319"/>
      <c r="AH56" s="319"/>
      <c r="AI56" s="679" t="str">
        <f t="shared" si="12"/>
        <v/>
      </c>
      <c r="AJ56" s="680" t="str">
        <f t="shared" si="13"/>
        <v/>
      </c>
      <c r="AK56" s="652" t="str">
        <f>IF(AJ56="","",LOOKUP(AJ56,Maths!$E$99:$E$104,$F$99:$F$104))</f>
        <v/>
      </c>
      <c r="AL56" s="110"/>
      <c r="AM56" s="393"/>
      <c r="AN56" s="366">
        <f t="shared" si="14"/>
        <v>49</v>
      </c>
      <c r="AO56" s="366" t="str">
        <f t="shared" si="15"/>
        <v>S. Mounika</v>
      </c>
      <c r="AP56" s="319"/>
      <c r="AQ56" s="652" t="str">
        <f>IF(AP56="","",LOOKUP(AP56,Maths!$C$99:$C$104,$D$99:$D$104))</f>
        <v/>
      </c>
      <c r="AR56" s="319"/>
      <c r="AS56" s="652" t="str">
        <f>IF(AR56="","",LOOKUP(AR56,Maths!$C$99:$C$104,$D$99:$D$104))</f>
        <v/>
      </c>
      <c r="AT56" s="319"/>
      <c r="AU56" s="652" t="str">
        <f>IF(AT56="","",LOOKUP(AT56,Maths!$C$99:$C$104,$D$99:$D$104))</f>
        <v/>
      </c>
      <c r="AV56" s="319"/>
      <c r="AW56" s="652" t="str">
        <f>IF(AV56="","",LOOKUP(AV56,Maths!$C$99:$C$104,$D$99:$D$104))</f>
        <v/>
      </c>
      <c r="AX56" s="680" t="str">
        <f t="shared" si="16"/>
        <v/>
      </c>
      <c r="AY56" s="680" t="str">
        <f t="shared" si="17"/>
        <v/>
      </c>
      <c r="AZ56" s="652" t="str">
        <f>IF(AY56="","",LOOKUP(AY56/3*10,Maths!$A$99:$A$104,$B$99:$B$104))</f>
        <v/>
      </c>
      <c r="BA56" s="110"/>
      <c r="BB56" s="393"/>
      <c r="BC56" s="338">
        <f t="shared" si="18"/>
        <v>49</v>
      </c>
      <c r="BD56" s="354" t="str">
        <f t="shared" si="19"/>
        <v>S. Mounika</v>
      </c>
      <c r="BE56" s="319"/>
      <c r="BF56" s="652" t="str">
        <f>IF(BE56="","",LOOKUP(BE56,Maths!$E$99:$E$104,$F$99:$F$104))</f>
        <v/>
      </c>
      <c r="BG56" s="319"/>
      <c r="BH56" s="652" t="str">
        <f>IF(BG56="","",LOOKUP(BG56,Maths!$E$99:$E$104,$F$99:$F$104))</f>
        <v/>
      </c>
      <c r="BI56" s="319"/>
      <c r="BJ56" s="652" t="str">
        <f>IF(BI56="","",LOOKUP(BI56,Maths!$E$99:$E$104,$F$99:$F$104))</f>
        <v/>
      </c>
      <c r="BK56" s="319"/>
      <c r="BL56" s="652" t="str">
        <f>IF(BK56="","",LOOKUP(BK56,Maths!$E$99:$E$104,$F$99:$F$104))</f>
        <v/>
      </c>
      <c r="BM56" s="639" t="str">
        <f t="shared" si="20"/>
        <v/>
      </c>
      <c r="BN56" s="680" t="str">
        <f t="shared" si="21"/>
        <v/>
      </c>
      <c r="BO56" s="652" t="str">
        <f>IF(BN56="","",LOOKUP(BN56,Maths!$E$99:$E$104,$F$99:$F$104))</f>
        <v/>
      </c>
      <c r="BP56" s="324"/>
      <c r="BQ56" s="472"/>
      <c r="BR56" s="368">
        <f t="shared" si="22"/>
        <v>49</v>
      </c>
      <c r="BS56" s="368" t="str">
        <f t="shared" si="23"/>
        <v>S. Mounika</v>
      </c>
      <c r="BT56" s="319"/>
      <c r="BU56" s="319"/>
      <c r="BV56" s="319"/>
      <c r="BW56" s="319"/>
      <c r="BX56" s="319"/>
      <c r="BY56" s="319"/>
      <c r="BZ56" s="319"/>
      <c r="CA56" s="319"/>
      <c r="CB56" s="319"/>
      <c r="CC56" s="319"/>
      <c r="CD56" s="319"/>
      <c r="CE56" s="319"/>
      <c r="CF56" s="319"/>
      <c r="CG56" s="319"/>
      <c r="CH56" s="319"/>
      <c r="CI56" s="319"/>
      <c r="CJ56" s="653" t="str">
        <f t="shared" si="24"/>
        <v/>
      </c>
      <c r="CK56" s="639" t="str">
        <f t="shared" si="25"/>
        <v/>
      </c>
      <c r="CL56" s="652" t="str">
        <f>IF(CK56="","",LOOKUP(CK56,Maths!$E$99:$E$104,$F$99:$F$104))</f>
        <v/>
      </c>
      <c r="CM56" s="393"/>
      <c r="CN56" s="368">
        <f t="shared" si="26"/>
        <v>49</v>
      </c>
      <c r="CO56" s="367" t="str">
        <f t="shared" si="27"/>
        <v>S. Mounika</v>
      </c>
      <c r="CP56" s="319"/>
      <c r="CQ56" s="652" t="str">
        <f>IF(CP56="","",LOOKUP(CP56,Maths!$C$99:$C$104,$D$99:$D$104))</f>
        <v/>
      </c>
      <c r="CR56" s="319"/>
      <c r="CS56" s="652" t="str">
        <f>IF(CR56="","",LOOKUP(CR56,Maths!$C$99:$C$104,$D$99:$D$104))</f>
        <v/>
      </c>
      <c r="CT56" s="319"/>
      <c r="CU56" s="652" t="str">
        <f>IF(CT56="","",LOOKUP(CT56,Maths!$C$99:$C$104,$D$99:$D$104))</f>
        <v/>
      </c>
      <c r="CV56" s="362"/>
      <c r="CW56" s="652" t="str">
        <f>IF(CV56="","",LOOKUP(CV56,Maths!$C$99:$C$104,$D$99:$D$104))</f>
        <v/>
      </c>
      <c r="CX56" s="639" t="str">
        <f t="shared" si="28"/>
        <v/>
      </c>
      <c r="CY56" s="639" t="str">
        <f t="shared" si="29"/>
        <v/>
      </c>
      <c r="CZ56" s="325" t="str">
        <f>IF(CY56="","",LOOKUP(CY56/3*10,Maths!$A$99:$A$104,$B$99:$B$104))</f>
        <v/>
      </c>
      <c r="DA56" s="393"/>
      <c r="DB56" s="306">
        <f t="shared" si="30"/>
        <v>49</v>
      </c>
      <c r="DC56" s="646" t="str">
        <f t="shared" si="31"/>
        <v>S. Mounika</v>
      </c>
      <c r="DD56" s="639" t="str">
        <f t="shared" si="32"/>
        <v/>
      </c>
      <c r="DE56" s="652" t="str">
        <f>IF(DD56="","",LOOKUP(DD56/4*10,Maths!$A$99:$A$104,$B$99:$B$104))</f>
        <v/>
      </c>
      <c r="DF56" s="639" t="str">
        <f t="shared" si="33"/>
        <v/>
      </c>
      <c r="DG56" s="652" t="str">
        <f>IF(DF56="","",LOOKUP(DF56/6*10,Maths!$A$99:$A$104,$B$99:$B$104))</f>
        <v/>
      </c>
      <c r="DH56" s="639" t="str">
        <f t="shared" si="34"/>
        <v/>
      </c>
      <c r="DI56" s="652" t="str">
        <f>IF(DH56="","",LOOKUP(DH56,Maths!$A$99:$A$104,$B$99:$B$104))</f>
        <v/>
      </c>
      <c r="DJ56" s="552"/>
    </row>
    <row r="57" spans="1:119" ht="20.100000000000001" customHeight="1">
      <c r="A57" s="365">
        <f>'Student Profile'!A54</f>
        <v>50</v>
      </c>
      <c r="B57" s="365">
        <f>'Student Profile'!B54</f>
        <v>0</v>
      </c>
      <c r="C57" s="366" t="str">
        <f>IF('Student Profile'!C54="","", 'Student Profile'!C54)</f>
        <v>S. Mounika</v>
      </c>
      <c r="D57" s="319"/>
      <c r="E57" s="652" t="str">
        <f>IF(D57="","",LOOKUP(D57,Maths!$E$99:$E$104,$F$99:$F$104))</f>
        <v/>
      </c>
      <c r="F57" s="319"/>
      <c r="G57" s="652" t="str">
        <f>IF(F57="","",LOOKUP(F57,Maths!$E$99:$E$104,$F$99:$F$104))</f>
        <v/>
      </c>
      <c r="H57" s="319"/>
      <c r="I57" s="652" t="str">
        <f>IF(H57="","",LOOKUP(H57,Maths!$E$99:$E$104,$F$99:$F$104))</f>
        <v/>
      </c>
      <c r="J57" s="319"/>
      <c r="K57" s="652" t="str">
        <f>IF(J57="","",LOOKUP(J57,Maths!$E$99:$E$104,$F$99:$F$104))</f>
        <v/>
      </c>
      <c r="L57" s="680" t="str">
        <f t="shared" si="8"/>
        <v/>
      </c>
      <c r="M57" s="680" t="str">
        <f t="shared" si="9"/>
        <v/>
      </c>
      <c r="N57" s="652" t="str">
        <f>IF(M57="","",LOOKUP(M57,Maths!$E$99:$E$104,$F$99:$F$104))</f>
        <v/>
      </c>
      <c r="O57" s="110"/>
      <c r="P57" s="394"/>
      <c r="Q57" s="366">
        <f t="shared" si="10"/>
        <v>50</v>
      </c>
      <c r="R57" s="366" t="str">
        <f t="shared" si="11"/>
        <v>S. Mounika</v>
      </c>
      <c r="S57" s="319"/>
      <c r="T57" s="319"/>
      <c r="U57" s="319"/>
      <c r="V57" s="319"/>
      <c r="W57" s="319"/>
      <c r="X57" s="319"/>
      <c r="Y57" s="319"/>
      <c r="Z57" s="319"/>
      <c r="AA57" s="319"/>
      <c r="AB57" s="319"/>
      <c r="AC57" s="319"/>
      <c r="AD57" s="319"/>
      <c r="AE57" s="319"/>
      <c r="AF57" s="319"/>
      <c r="AG57" s="319"/>
      <c r="AH57" s="319"/>
      <c r="AI57" s="679" t="str">
        <f t="shared" si="12"/>
        <v/>
      </c>
      <c r="AJ57" s="680" t="str">
        <f t="shared" si="13"/>
        <v/>
      </c>
      <c r="AK57" s="652" t="str">
        <f>IF(AJ57="","",LOOKUP(AJ57,Maths!$E$99:$E$104,$F$99:$F$104))</f>
        <v/>
      </c>
      <c r="AL57" s="110"/>
      <c r="AM57" s="394"/>
      <c r="AN57" s="366">
        <f t="shared" si="14"/>
        <v>50</v>
      </c>
      <c r="AO57" s="366" t="str">
        <f t="shared" si="15"/>
        <v>S. Mounika</v>
      </c>
      <c r="AP57" s="319"/>
      <c r="AQ57" s="652" t="str">
        <f>IF(AP57="","",LOOKUP(AP57,Maths!$C$99:$C$104,$D$99:$D$104))</f>
        <v/>
      </c>
      <c r="AR57" s="319"/>
      <c r="AS57" s="652" t="str">
        <f>IF(AR57="","",LOOKUP(AR57,Maths!$C$99:$C$104,$D$99:$D$104))</f>
        <v/>
      </c>
      <c r="AT57" s="319"/>
      <c r="AU57" s="652" t="str">
        <f>IF(AT57="","",LOOKUP(AT57,Maths!$C$99:$C$104,$D$99:$D$104))</f>
        <v/>
      </c>
      <c r="AV57" s="319"/>
      <c r="AW57" s="652" t="str">
        <f>IF(AV57="","",LOOKUP(AV57,Maths!$C$99:$C$104,$D$99:$D$104))</f>
        <v/>
      </c>
      <c r="AX57" s="680" t="str">
        <f t="shared" si="16"/>
        <v/>
      </c>
      <c r="AY57" s="680" t="str">
        <f t="shared" si="17"/>
        <v/>
      </c>
      <c r="AZ57" s="652" t="str">
        <f>IF(AY57="","",LOOKUP(AY57/3*10,Maths!$A$99:$A$104,$B$99:$B$104))</f>
        <v/>
      </c>
      <c r="BA57" s="110"/>
      <c r="BB57" s="394"/>
      <c r="BC57" s="338">
        <f t="shared" si="18"/>
        <v>50</v>
      </c>
      <c r="BD57" s="354" t="str">
        <f t="shared" si="19"/>
        <v>S. Mounika</v>
      </c>
      <c r="BE57" s="319"/>
      <c r="BF57" s="652" t="str">
        <f>IF(BE57="","",LOOKUP(BE57,Maths!$E$99:$E$104,$F$99:$F$104))</f>
        <v/>
      </c>
      <c r="BG57" s="319"/>
      <c r="BH57" s="652" t="str">
        <f>IF(BG57="","",LOOKUP(BG57,Maths!$E$99:$E$104,$F$99:$F$104))</f>
        <v/>
      </c>
      <c r="BI57" s="319"/>
      <c r="BJ57" s="652" t="str">
        <f>IF(BI57="","",LOOKUP(BI57,Maths!$E$99:$E$104,$F$99:$F$104))</f>
        <v/>
      </c>
      <c r="BK57" s="319"/>
      <c r="BL57" s="652" t="str">
        <f>IF(BK57="","",LOOKUP(BK57,Maths!$E$99:$E$104,$F$99:$F$104))</f>
        <v/>
      </c>
      <c r="BM57" s="639" t="str">
        <f t="shared" si="20"/>
        <v/>
      </c>
      <c r="BN57" s="680" t="str">
        <f t="shared" si="21"/>
        <v/>
      </c>
      <c r="BO57" s="652" t="str">
        <f>IF(BN57="","",LOOKUP(BN57,Maths!$E$99:$E$104,$F$99:$F$104))</f>
        <v/>
      </c>
      <c r="BP57" s="324"/>
      <c r="BQ57" s="473"/>
      <c r="BR57" s="368">
        <f t="shared" si="22"/>
        <v>50</v>
      </c>
      <c r="BS57" s="368" t="str">
        <f t="shared" si="23"/>
        <v>S. Mounika</v>
      </c>
      <c r="BT57" s="319"/>
      <c r="BU57" s="319"/>
      <c r="BV57" s="319"/>
      <c r="BW57" s="319"/>
      <c r="BX57" s="319"/>
      <c r="BY57" s="319"/>
      <c r="BZ57" s="319"/>
      <c r="CA57" s="319"/>
      <c r="CB57" s="319"/>
      <c r="CC57" s="319"/>
      <c r="CD57" s="319"/>
      <c r="CE57" s="319"/>
      <c r="CF57" s="319"/>
      <c r="CG57" s="319"/>
      <c r="CH57" s="319"/>
      <c r="CI57" s="319"/>
      <c r="CJ57" s="653" t="str">
        <f t="shared" si="24"/>
        <v/>
      </c>
      <c r="CK57" s="639" t="str">
        <f t="shared" si="25"/>
        <v/>
      </c>
      <c r="CL57" s="652" t="str">
        <f>IF(CK57="","",LOOKUP(CK57,Maths!$E$99:$E$104,$F$99:$F$104))</f>
        <v/>
      </c>
      <c r="CM57" s="394"/>
      <c r="CN57" s="368">
        <f t="shared" si="26"/>
        <v>50</v>
      </c>
      <c r="CO57" s="367" t="str">
        <f t="shared" si="27"/>
        <v>S. Mounika</v>
      </c>
      <c r="CP57" s="319"/>
      <c r="CQ57" s="652" t="str">
        <f>IF(CP57="","",LOOKUP(CP57,Maths!$C$99:$C$104,$D$99:$D$104))</f>
        <v/>
      </c>
      <c r="CR57" s="319"/>
      <c r="CS57" s="652" t="str">
        <f>IF(CR57="","",LOOKUP(CR57,Maths!$C$99:$C$104,$D$99:$D$104))</f>
        <v/>
      </c>
      <c r="CT57" s="319"/>
      <c r="CU57" s="652" t="str">
        <f>IF(CT57="","",LOOKUP(CT57,Maths!$C$99:$C$104,$D$99:$D$104))</f>
        <v/>
      </c>
      <c r="CV57" s="362"/>
      <c r="CW57" s="652" t="str">
        <f>IF(CV57="","",LOOKUP(CV57,Maths!$C$99:$C$104,$D$99:$D$104))</f>
        <v/>
      </c>
      <c r="CX57" s="639" t="str">
        <f t="shared" si="28"/>
        <v/>
      </c>
      <c r="CY57" s="639" t="str">
        <f t="shared" si="29"/>
        <v/>
      </c>
      <c r="CZ57" s="325" t="str">
        <f>IF(CY57="","",LOOKUP(CY57/3*10,Maths!$A$99:$A$104,$B$99:$B$104))</f>
        <v/>
      </c>
      <c r="DA57" s="394"/>
      <c r="DB57" s="306">
        <f t="shared" si="30"/>
        <v>50</v>
      </c>
      <c r="DC57" s="646" t="str">
        <f t="shared" si="31"/>
        <v>S. Mounika</v>
      </c>
      <c r="DD57" s="639" t="str">
        <f t="shared" si="32"/>
        <v/>
      </c>
      <c r="DE57" s="652" t="str">
        <f>IF(DD57="","",LOOKUP(DD57/4*10,Maths!$A$99:$A$104,$B$99:$B$104))</f>
        <v/>
      </c>
      <c r="DF57" s="639" t="str">
        <f t="shared" si="33"/>
        <v/>
      </c>
      <c r="DG57" s="652" t="str">
        <f>IF(DF57="","",LOOKUP(DF57/6*10,Maths!$A$99:$A$104,$B$99:$B$104))</f>
        <v/>
      </c>
      <c r="DH57" s="639" t="str">
        <f t="shared" si="34"/>
        <v/>
      </c>
      <c r="DI57" s="652" t="str">
        <f>IF(DH57="","",LOOKUP(DH57,Maths!$A$99:$A$104,$B$99:$B$104))</f>
        <v/>
      </c>
      <c r="DJ57" s="552"/>
    </row>
    <row r="58" spans="1:119">
      <c r="M58" s="306" t="s">
        <v>34</v>
      </c>
      <c r="N58" s="311">
        <f>COUNTIF(N$8:N$57,"A+")</f>
        <v>0</v>
      </c>
      <c r="S58" s="492"/>
      <c r="T58" s="492"/>
      <c r="U58" s="492"/>
      <c r="V58" s="490"/>
      <c r="W58" s="490"/>
      <c r="X58" s="490"/>
      <c r="Y58" s="490"/>
      <c r="Z58" s="490"/>
      <c r="AA58" s="490"/>
      <c r="AB58" s="490"/>
      <c r="AC58" s="490"/>
      <c r="AD58" s="490"/>
      <c r="AE58" s="490"/>
      <c r="AF58" s="490"/>
      <c r="AG58" s="490"/>
      <c r="AH58" s="490"/>
      <c r="AJ58" s="306" t="s">
        <v>34</v>
      </c>
      <c r="AK58" s="311">
        <f>COUNTIF(AK$8:AK$57,"A+")</f>
        <v>0</v>
      </c>
      <c r="AU58" s="113"/>
      <c r="AY58" s="306" t="s">
        <v>34</v>
      </c>
      <c r="AZ58" s="311">
        <f>COUNTIF(AZ$8:AZ$57,"A+")</f>
        <v>0</v>
      </c>
      <c r="BD58" s="320"/>
      <c r="BE58" s="489"/>
      <c r="BF58" s="488"/>
      <c r="BG58" s="489"/>
      <c r="BH58" s="488"/>
      <c r="BI58" s="489"/>
      <c r="BJ58" s="488"/>
      <c r="BK58" s="489"/>
      <c r="BN58" s="306" t="s">
        <v>34</v>
      </c>
      <c r="BO58" s="311">
        <f>COUNTIF(BO$8:BO$57,"A+")</f>
        <v>0</v>
      </c>
      <c r="BT58" s="116"/>
      <c r="BU58" s="116"/>
      <c r="BV58" s="116"/>
      <c r="BW58" s="490"/>
      <c r="BX58" s="490"/>
      <c r="BY58" s="490"/>
      <c r="BZ58" s="490"/>
      <c r="CA58" s="490"/>
      <c r="CB58" s="490"/>
      <c r="CC58" s="490"/>
      <c r="CD58" s="490"/>
      <c r="CE58" s="490"/>
      <c r="CF58" s="490"/>
      <c r="CG58" s="490"/>
      <c r="CH58" s="491"/>
      <c r="CI58" s="490"/>
      <c r="CK58" s="306" t="s">
        <v>34</v>
      </c>
      <c r="CL58" s="311">
        <f>COUNTIF(CL$8:CL$57,"A+")</f>
        <v>0</v>
      </c>
      <c r="CM58" s="304"/>
      <c r="CP58" s="491"/>
      <c r="CQ58" s="99"/>
      <c r="CR58" s="491"/>
      <c r="CS58" s="99"/>
      <c r="CT58" s="491"/>
      <c r="CY58" s="306" t="s">
        <v>34</v>
      </c>
      <c r="CZ58" s="311">
        <f>COUNTIF(CZ$8:CZ$57,"A+")</f>
        <v>0</v>
      </c>
      <c r="DA58" s="297"/>
      <c r="DB58" s="297"/>
      <c r="DC58" s="297"/>
      <c r="DD58" s="298"/>
      <c r="DE58" s="298"/>
      <c r="DF58" s="298"/>
      <c r="DG58" s="298"/>
      <c r="DH58" s="306" t="s">
        <v>34</v>
      </c>
      <c r="DI58" s="311">
        <f>COUNTIF(DI$8:DI$57,"A+")</f>
        <v>0</v>
      </c>
    </row>
    <row r="59" spans="1:119">
      <c r="M59" s="306" t="s">
        <v>32</v>
      </c>
      <c r="N59" s="306">
        <f>COUNTIF(N$8:N$57,"A")</f>
        <v>0</v>
      </c>
      <c r="S59" s="492"/>
      <c r="T59" s="492"/>
      <c r="U59" s="492"/>
      <c r="V59" s="490"/>
      <c r="W59" s="490"/>
      <c r="X59" s="490"/>
      <c r="Y59" s="490"/>
      <c r="Z59" s="490"/>
      <c r="AA59" s="490"/>
      <c r="AB59" s="490"/>
      <c r="AC59" s="490"/>
      <c r="AD59" s="490"/>
      <c r="AE59" s="490"/>
      <c r="AF59" s="490"/>
      <c r="AG59" s="490"/>
      <c r="AH59" s="490"/>
      <c r="AJ59" s="306" t="s">
        <v>32</v>
      </c>
      <c r="AK59" s="306">
        <f>COUNTIF(AK$8:AK$57,"A")</f>
        <v>0</v>
      </c>
      <c r="AY59" s="306" t="s">
        <v>32</v>
      </c>
      <c r="AZ59" s="306">
        <f>COUNTIF(AZ$8:AZ$57,"A")</f>
        <v>1</v>
      </c>
      <c r="BD59" s="320"/>
      <c r="BE59" s="489"/>
      <c r="BF59" s="488"/>
      <c r="BG59" s="489"/>
      <c r="BH59" s="488"/>
      <c r="BI59" s="489"/>
      <c r="BJ59" s="488"/>
      <c r="BK59" s="489"/>
      <c r="BN59" s="306" t="s">
        <v>32</v>
      </c>
      <c r="BO59" s="306">
        <f>COUNTIF(BO$8:BO$57,"A")</f>
        <v>0</v>
      </c>
      <c r="BT59" s="116"/>
      <c r="BU59" s="116"/>
      <c r="BV59" s="116"/>
      <c r="BW59" s="490"/>
      <c r="BX59" s="490"/>
      <c r="BY59" s="490"/>
      <c r="BZ59" s="490"/>
      <c r="CA59" s="490"/>
      <c r="CB59" s="490"/>
      <c r="CC59" s="490"/>
      <c r="CD59" s="490"/>
      <c r="CE59" s="490"/>
      <c r="CF59" s="490"/>
      <c r="CG59" s="490"/>
      <c r="CH59" s="491"/>
      <c r="CI59" s="490"/>
      <c r="CK59" s="306" t="s">
        <v>32</v>
      </c>
      <c r="CL59" s="306">
        <f>COUNTIF(CL$8:CL$57,"A")</f>
        <v>1</v>
      </c>
      <c r="CM59" s="304"/>
      <c r="CP59" s="491"/>
      <c r="CQ59" s="99"/>
      <c r="CR59" s="491"/>
      <c r="CS59" s="99"/>
      <c r="CT59" s="491"/>
      <c r="CY59" s="306" t="s">
        <v>32</v>
      </c>
      <c r="CZ59" s="306">
        <f>COUNTIF(CZ$8:CZ$57,"A")</f>
        <v>0</v>
      </c>
      <c r="DA59" s="116"/>
      <c r="DB59" s="116"/>
      <c r="DC59" s="116"/>
      <c r="DD59" s="296"/>
      <c r="DE59" s="296"/>
      <c r="DF59" s="296"/>
      <c r="DG59" s="296"/>
      <c r="DH59" s="306" t="s">
        <v>32</v>
      </c>
      <c r="DI59" s="306">
        <f>COUNTIF(DI$8:DI$57,"A")</f>
        <v>0</v>
      </c>
    </row>
    <row r="60" spans="1:119">
      <c r="M60" s="306" t="s">
        <v>31</v>
      </c>
      <c r="N60" s="306">
        <f>COUNTIF(N$8:N$57,"B")</f>
        <v>1</v>
      </c>
      <c r="S60" s="492"/>
      <c r="T60" s="492"/>
      <c r="U60" s="492"/>
      <c r="V60" s="490"/>
      <c r="W60" s="490"/>
      <c r="X60" s="490"/>
      <c r="Y60" s="490"/>
      <c r="Z60" s="490"/>
      <c r="AA60" s="490"/>
      <c r="AB60" s="490"/>
      <c r="AC60" s="490"/>
      <c r="AD60" s="490"/>
      <c r="AE60" s="490"/>
      <c r="AF60" s="490"/>
      <c r="AG60" s="490"/>
      <c r="AH60" s="490"/>
      <c r="AJ60" s="306" t="s">
        <v>31</v>
      </c>
      <c r="AK60" s="306">
        <f>COUNTIF(AK$8:AK$57,"B")</f>
        <v>1</v>
      </c>
      <c r="AY60" s="306" t="s">
        <v>31</v>
      </c>
      <c r="AZ60" s="306">
        <f>COUNTIF(AZ$8:AZ$57,"B")</f>
        <v>0</v>
      </c>
      <c r="BD60" s="320"/>
      <c r="BE60" s="489"/>
      <c r="BF60" s="488"/>
      <c r="BG60" s="489"/>
      <c r="BH60" s="488"/>
      <c r="BI60" s="489"/>
      <c r="BJ60" s="488"/>
      <c r="BK60" s="489"/>
      <c r="BN60" s="306" t="s">
        <v>31</v>
      </c>
      <c r="BO60" s="306">
        <f>COUNTIF(BO$8:BO$57,"B")</f>
        <v>1</v>
      </c>
      <c r="BT60" s="116"/>
      <c r="BU60" s="116"/>
      <c r="BV60" s="116"/>
      <c r="BW60" s="490"/>
      <c r="BX60" s="490"/>
      <c r="BY60" s="490"/>
      <c r="BZ60" s="490"/>
      <c r="CA60" s="490"/>
      <c r="CB60" s="490"/>
      <c r="CC60" s="490"/>
      <c r="CD60" s="490"/>
      <c r="CE60" s="490"/>
      <c r="CF60" s="490"/>
      <c r="CG60" s="490"/>
      <c r="CH60" s="491"/>
      <c r="CI60" s="490"/>
      <c r="CK60" s="306" t="s">
        <v>31</v>
      </c>
      <c r="CL60" s="306">
        <f>COUNTIF(CL$8:CL$57,"B")</f>
        <v>0</v>
      </c>
      <c r="CM60" s="304"/>
      <c r="CP60" s="491"/>
      <c r="CQ60" s="99"/>
      <c r="CR60" s="491"/>
      <c r="CS60" s="99"/>
      <c r="CT60" s="491"/>
      <c r="CY60" s="306" t="s">
        <v>31</v>
      </c>
      <c r="CZ60" s="306">
        <f>COUNTIF(CZ$8:CZ$57,"B")</f>
        <v>1</v>
      </c>
      <c r="DA60" s="116"/>
      <c r="DB60" s="116"/>
      <c r="DC60" s="116"/>
      <c r="DD60" s="296"/>
      <c r="DE60" s="296"/>
      <c r="DF60" s="296"/>
      <c r="DG60" s="296"/>
      <c r="DH60" s="306" t="s">
        <v>31</v>
      </c>
      <c r="DI60" s="306">
        <f>COUNTIF(DI$8:DI$57,"B")</f>
        <v>1</v>
      </c>
    </row>
    <row r="61" spans="1:119">
      <c r="M61" s="306" t="s">
        <v>30</v>
      </c>
      <c r="N61" s="306">
        <f>COUNTIF(N$8:N$57,"C")</f>
        <v>0</v>
      </c>
      <c r="S61" s="492"/>
      <c r="T61" s="492"/>
      <c r="U61" s="492"/>
      <c r="V61" s="490"/>
      <c r="W61" s="490"/>
      <c r="X61" s="490"/>
      <c r="Y61" s="490"/>
      <c r="Z61" s="490"/>
      <c r="AA61" s="490"/>
      <c r="AB61" s="490"/>
      <c r="AC61" s="490"/>
      <c r="AD61" s="490"/>
      <c r="AE61" s="490"/>
      <c r="AF61" s="490"/>
      <c r="AG61" s="490"/>
      <c r="AH61" s="490"/>
      <c r="AJ61" s="306" t="s">
        <v>30</v>
      </c>
      <c r="AK61" s="306">
        <f>COUNTIF(AK$8:AK$57,"C")</f>
        <v>0</v>
      </c>
      <c r="AY61" s="306" t="s">
        <v>30</v>
      </c>
      <c r="AZ61" s="306">
        <f>COUNTIF(AZ$8:AZ$57,"C")</f>
        <v>0</v>
      </c>
      <c r="BD61" s="320"/>
      <c r="BE61" s="489"/>
      <c r="BF61" s="488"/>
      <c r="BG61" s="489"/>
      <c r="BH61" s="488"/>
      <c r="BI61" s="489"/>
      <c r="BJ61" s="488"/>
      <c r="BK61" s="489"/>
      <c r="BN61" s="306" t="s">
        <v>30</v>
      </c>
      <c r="BO61" s="306">
        <f>COUNTIF(BO$8:BO$57,"C")</f>
        <v>0</v>
      </c>
      <c r="BT61" s="116"/>
      <c r="BU61" s="116"/>
      <c r="BV61" s="116"/>
      <c r="BW61" s="490"/>
      <c r="BX61" s="490"/>
      <c r="BY61" s="490"/>
      <c r="BZ61" s="490"/>
      <c r="CA61" s="490"/>
      <c r="CB61" s="490"/>
      <c r="CC61" s="490"/>
      <c r="CD61" s="490"/>
      <c r="CE61" s="490"/>
      <c r="CF61" s="490"/>
      <c r="CG61" s="490"/>
      <c r="CH61" s="491"/>
      <c r="CI61" s="490"/>
      <c r="CK61" s="306" t="s">
        <v>30</v>
      </c>
      <c r="CL61" s="306">
        <f>COUNTIF(CL$8:CL$57,"C")</f>
        <v>0</v>
      </c>
      <c r="CM61" s="304"/>
      <c r="CP61" s="491"/>
      <c r="CQ61" s="99"/>
      <c r="CR61" s="491"/>
      <c r="CS61" s="99"/>
      <c r="CT61" s="491"/>
      <c r="CY61" s="306" t="s">
        <v>30</v>
      </c>
      <c r="CZ61" s="306">
        <f>COUNTIF(CZ$8:CZ$57,"C")</f>
        <v>0</v>
      </c>
      <c r="DA61" s="116"/>
      <c r="DB61" s="116"/>
      <c r="DC61" s="116"/>
      <c r="DD61" s="296"/>
      <c r="DE61" s="296"/>
      <c r="DF61" s="296"/>
      <c r="DG61" s="296"/>
      <c r="DH61" s="306" t="s">
        <v>30</v>
      </c>
      <c r="DI61" s="306">
        <f>COUNTIF(DI$8:DI$57,"C")</f>
        <v>0</v>
      </c>
    </row>
    <row r="62" spans="1:119">
      <c r="M62" s="306" t="s">
        <v>29</v>
      </c>
      <c r="N62" s="306">
        <f>COUNTIF(N$8:N$57,"D")</f>
        <v>0</v>
      </c>
      <c r="S62" s="492"/>
      <c r="T62" s="492"/>
      <c r="U62" s="492"/>
      <c r="V62" s="490"/>
      <c r="W62" s="490"/>
      <c r="X62" s="490"/>
      <c r="Y62" s="490"/>
      <c r="Z62" s="490"/>
      <c r="AA62" s="490"/>
      <c r="AB62" s="490"/>
      <c r="AC62" s="490"/>
      <c r="AD62" s="490"/>
      <c r="AE62" s="490"/>
      <c r="AF62" s="490"/>
      <c r="AG62" s="490"/>
      <c r="AH62" s="490"/>
      <c r="AJ62" s="306" t="s">
        <v>29</v>
      </c>
      <c r="AK62" s="306">
        <f>COUNTIF(AK$8:AK$57,"D")</f>
        <v>0</v>
      </c>
      <c r="AY62" s="306" t="s">
        <v>29</v>
      </c>
      <c r="AZ62" s="306">
        <f>COUNTIF(AZ$8:AZ$57,"D")</f>
        <v>0</v>
      </c>
      <c r="BD62" s="320"/>
      <c r="BE62" s="489"/>
      <c r="BF62" s="488"/>
      <c r="BG62" s="489"/>
      <c r="BH62" s="488"/>
      <c r="BI62" s="489"/>
      <c r="BJ62" s="488"/>
      <c r="BK62" s="489"/>
      <c r="BN62" s="306" t="s">
        <v>29</v>
      </c>
      <c r="BO62" s="306">
        <f>COUNTIF(BO$8:BO$57,"D")</f>
        <v>0</v>
      </c>
      <c r="BT62" s="116"/>
      <c r="BU62" s="116"/>
      <c r="BV62" s="116"/>
      <c r="BW62" s="490"/>
      <c r="BX62" s="490"/>
      <c r="BY62" s="490"/>
      <c r="BZ62" s="490"/>
      <c r="CA62" s="490"/>
      <c r="CB62" s="490"/>
      <c r="CC62" s="490"/>
      <c r="CD62" s="490"/>
      <c r="CE62" s="490"/>
      <c r="CF62" s="490"/>
      <c r="CG62" s="490"/>
      <c r="CH62" s="491"/>
      <c r="CI62" s="490"/>
      <c r="CK62" s="306" t="s">
        <v>29</v>
      </c>
      <c r="CL62" s="306">
        <f>COUNTIF(CL$8:CL$57,"D")</f>
        <v>0</v>
      </c>
      <c r="CM62" s="304"/>
      <c r="CP62" s="491"/>
      <c r="CQ62" s="99"/>
      <c r="CR62" s="491"/>
      <c r="CS62" s="99"/>
      <c r="CT62" s="491"/>
      <c r="CY62" s="306" t="s">
        <v>29</v>
      </c>
      <c r="CZ62" s="306">
        <f>COUNTIF(CZ$8:CZ$57,"D")</f>
        <v>0</v>
      </c>
      <c r="DA62" s="116"/>
      <c r="DB62" s="116"/>
      <c r="DC62" s="116"/>
      <c r="DD62" s="296"/>
      <c r="DE62" s="296"/>
      <c r="DF62" s="296"/>
      <c r="DG62" s="296"/>
      <c r="DH62" s="306" t="s">
        <v>29</v>
      </c>
      <c r="DI62" s="306">
        <f>COUNTIF(DI$8:DI$57,"D")</f>
        <v>0</v>
      </c>
    </row>
    <row r="63" spans="1:119">
      <c r="CY63" s="121"/>
    </row>
    <row r="64" spans="1:119">
      <c r="A64" s="904" t="s">
        <v>374</v>
      </c>
      <c r="B64" s="905"/>
      <c r="C64" s="905"/>
      <c r="D64" s="905"/>
      <c r="E64" s="905"/>
      <c r="F64" s="905"/>
      <c r="G64" s="905"/>
      <c r="H64" s="905"/>
      <c r="I64" s="905"/>
      <c r="J64" s="905"/>
      <c r="K64" s="905"/>
      <c r="L64" s="905"/>
      <c r="M64" s="905"/>
      <c r="N64" s="906"/>
      <c r="Q64" s="904" t="s">
        <v>374</v>
      </c>
      <c r="R64" s="905"/>
      <c r="S64" s="905"/>
      <c r="T64" s="905"/>
      <c r="U64" s="905"/>
      <c r="V64" s="905"/>
      <c r="W64" s="905"/>
      <c r="X64" s="905"/>
      <c r="Y64" s="905"/>
      <c r="Z64" s="905"/>
      <c r="AA64" s="905"/>
      <c r="AB64" s="905"/>
      <c r="AC64" s="905"/>
      <c r="AD64" s="905"/>
      <c r="AE64" s="905"/>
      <c r="AF64" s="905"/>
      <c r="AG64" s="905"/>
      <c r="AH64" s="905"/>
      <c r="AI64" s="905"/>
      <c r="AJ64" s="905"/>
      <c r="AK64" s="906"/>
      <c r="AN64" s="904" t="s">
        <v>374</v>
      </c>
      <c r="AO64" s="905"/>
      <c r="AP64" s="905"/>
      <c r="AQ64" s="905"/>
      <c r="AR64" s="905"/>
      <c r="AS64" s="905"/>
      <c r="AT64" s="905"/>
      <c r="AU64" s="905"/>
      <c r="AV64" s="905"/>
      <c r="AW64" s="905"/>
      <c r="AX64" s="905"/>
      <c r="AY64" s="905"/>
      <c r="AZ64" s="906"/>
      <c r="BC64" s="904" t="s">
        <v>374</v>
      </c>
      <c r="BD64" s="905"/>
      <c r="BE64" s="905"/>
      <c r="BF64" s="905"/>
      <c r="BG64" s="905"/>
      <c r="BH64" s="905"/>
      <c r="BI64" s="905"/>
      <c r="BJ64" s="905"/>
      <c r="BK64" s="905"/>
      <c r="BL64" s="905"/>
      <c r="BM64" s="905"/>
      <c r="BN64" s="905"/>
      <c r="BO64" s="906"/>
      <c r="BR64" s="904" t="s">
        <v>374</v>
      </c>
      <c r="BS64" s="905"/>
      <c r="BT64" s="905"/>
      <c r="BU64" s="905"/>
      <c r="BV64" s="905"/>
      <c r="BW64" s="905"/>
      <c r="BX64" s="905"/>
      <c r="BY64" s="905"/>
      <c r="BZ64" s="905"/>
      <c r="CA64" s="905"/>
      <c r="CB64" s="905"/>
      <c r="CC64" s="905"/>
      <c r="CD64" s="905"/>
      <c r="CE64" s="905"/>
      <c r="CF64" s="905"/>
      <c r="CG64" s="905"/>
      <c r="CH64" s="905"/>
      <c r="CI64" s="905"/>
      <c r="CJ64" s="905"/>
      <c r="CK64" s="905"/>
      <c r="CL64" s="906"/>
      <c r="CM64" s="377"/>
      <c r="CN64" s="904" t="s">
        <v>374</v>
      </c>
      <c r="CO64" s="905"/>
      <c r="CP64" s="905"/>
      <c r="CQ64" s="905"/>
      <c r="CR64" s="905"/>
      <c r="CS64" s="905"/>
      <c r="CT64" s="905"/>
      <c r="CU64" s="905"/>
      <c r="CV64" s="905"/>
      <c r="CW64" s="905"/>
      <c r="CX64" s="905"/>
      <c r="CY64" s="905"/>
      <c r="CZ64" s="906"/>
      <c r="DA64" s="377"/>
      <c r="DB64" s="904" t="s">
        <v>385</v>
      </c>
      <c r="DC64" s="905"/>
      <c r="DD64" s="905"/>
      <c r="DE64" s="905"/>
      <c r="DF64" s="905"/>
      <c r="DG64" s="905"/>
      <c r="DH64" s="905"/>
      <c r="DI64" s="905"/>
      <c r="DJ64" s="905"/>
      <c r="DK64" s="906"/>
      <c r="DL64" s="315"/>
      <c r="DM64" s="315"/>
      <c r="DN64" s="315"/>
      <c r="DO64" s="315"/>
    </row>
    <row r="92" spans="1:2" hidden="1">
      <c r="A92" s="443">
        <v>0</v>
      </c>
      <c r="B92" s="125" t="s">
        <v>29</v>
      </c>
    </row>
    <row r="93" spans="1:2" hidden="1">
      <c r="A93" s="443">
        <v>1.5</v>
      </c>
      <c r="B93" s="125" t="s">
        <v>30</v>
      </c>
    </row>
    <row r="94" spans="1:2" hidden="1">
      <c r="A94" s="443">
        <v>2.5</v>
      </c>
      <c r="B94" s="125" t="s">
        <v>31</v>
      </c>
    </row>
    <row r="95" spans="1:2" hidden="1">
      <c r="A95" s="443">
        <v>3.5</v>
      </c>
      <c r="B95" s="125" t="s">
        <v>32</v>
      </c>
    </row>
    <row r="96" spans="1:2" hidden="1">
      <c r="A96" s="443">
        <v>4.5</v>
      </c>
      <c r="B96" s="125" t="s">
        <v>34</v>
      </c>
    </row>
    <row r="97" spans="1:8" hidden="1">
      <c r="F97" s="93">
        <v>10</v>
      </c>
      <c r="G97" s="93">
        <v>20</v>
      </c>
    </row>
    <row r="98" spans="1:8" hidden="1"/>
    <row r="99" spans="1:8" hidden="1">
      <c r="A99" s="371">
        <v>0</v>
      </c>
      <c r="B99" s="93" t="s">
        <v>29</v>
      </c>
      <c r="C99" s="93">
        <v>0</v>
      </c>
      <c r="D99" s="93" t="s">
        <v>29</v>
      </c>
      <c r="E99" s="591">
        <v>0</v>
      </c>
      <c r="F99" s="592" t="s">
        <v>29</v>
      </c>
      <c r="G99" s="592">
        <v>0</v>
      </c>
      <c r="H99" s="592" t="s">
        <v>29</v>
      </c>
    </row>
    <row r="100" spans="1:8" hidden="1">
      <c r="A100" s="371">
        <v>35</v>
      </c>
      <c r="B100" s="93" t="s">
        <v>30</v>
      </c>
      <c r="C100" s="93">
        <v>4.5</v>
      </c>
      <c r="D100" s="93" t="s">
        <v>30</v>
      </c>
      <c r="E100" s="591">
        <v>3.5</v>
      </c>
      <c r="F100" s="592" t="s">
        <v>30</v>
      </c>
      <c r="G100" s="592">
        <v>7</v>
      </c>
      <c r="H100" s="592" t="s">
        <v>30</v>
      </c>
    </row>
    <row r="101" spans="1:8" hidden="1">
      <c r="A101" s="371">
        <v>56</v>
      </c>
      <c r="B101" s="93" t="s">
        <v>31</v>
      </c>
      <c r="C101" s="93">
        <v>7.5</v>
      </c>
      <c r="D101" s="93" t="s">
        <v>31</v>
      </c>
      <c r="E101" s="591">
        <v>5.5</v>
      </c>
      <c r="F101" s="592" t="s">
        <v>31</v>
      </c>
      <c r="G101" s="592">
        <v>11</v>
      </c>
      <c r="H101" s="592" t="s">
        <v>31</v>
      </c>
    </row>
    <row r="102" spans="1:8" hidden="1">
      <c r="A102" s="371">
        <v>75</v>
      </c>
      <c r="B102" s="93" t="s">
        <v>32</v>
      </c>
      <c r="C102" s="93">
        <v>10.5</v>
      </c>
      <c r="D102" s="93" t="s">
        <v>32</v>
      </c>
      <c r="E102" s="591">
        <v>7.5</v>
      </c>
      <c r="F102" s="592" t="s">
        <v>32</v>
      </c>
      <c r="G102" s="592">
        <v>15</v>
      </c>
      <c r="H102" s="592" t="s">
        <v>32</v>
      </c>
    </row>
    <row r="103" spans="1:8" hidden="1">
      <c r="A103" s="371">
        <v>90</v>
      </c>
      <c r="B103" s="93" t="s">
        <v>34</v>
      </c>
      <c r="C103" s="93">
        <v>13.5</v>
      </c>
      <c r="D103" s="93" t="s">
        <v>34</v>
      </c>
      <c r="E103" s="591">
        <v>9</v>
      </c>
      <c r="F103" s="592" t="s">
        <v>34</v>
      </c>
      <c r="G103" s="592">
        <v>18</v>
      </c>
      <c r="H103" s="592" t="s">
        <v>34</v>
      </c>
    </row>
    <row r="104" spans="1:8" hidden="1"/>
  </sheetData>
  <mergeCells count="101">
    <mergeCell ref="CN3:CZ3"/>
    <mergeCell ref="CT4:CT6"/>
    <mergeCell ref="CU4:CU6"/>
    <mergeCell ref="DB1:DJ1"/>
    <mergeCell ref="CN2:CZ2"/>
    <mergeCell ref="DB2:DJ2"/>
    <mergeCell ref="AN2:AZ2"/>
    <mergeCell ref="BC2:BO2"/>
    <mergeCell ref="AN1:BA1"/>
    <mergeCell ref="CN1:CZ1"/>
    <mergeCell ref="BC1:BP1"/>
    <mergeCell ref="BR1:CL1"/>
    <mergeCell ref="CL4:CL6"/>
    <mergeCell ref="CZ4:CZ6"/>
    <mergeCell ref="BC4:BC6"/>
    <mergeCell ref="BD4:BD6"/>
    <mergeCell ref="CP4:CS5"/>
    <mergeCell ref="BX4:CA4"/>
    <mergeCell ref="CB4:CE4"/>
    <mergeCell ref="CF4:CI4"/>
    <mergeCell ref="BX5:CA5"/>
    <mergeCell ref="CB5:CE5"/>
    <mergeCell ref="BR4:BR6"/>
    <mergeCell ref="BM4:BM6"/>
    <mergeCell ref="A1:O1"/>
    <mergeCell ref="A3:N3"/>
    <mergeCell ref="BC3:BP3"/>
    <mergeCell ref="AY4:AY6"/>
    <mergeCell ref="AO4:AO6"/>
    <mergeCell ref="AP4:AS5"/>
    <mergeCell ref="J4:J6"/>
    <mergeCell ref="K4:K6"/>
    <mergeCell ref="AT4:AT6"/>
    <mergeCell ref="AU4:AU6"/>
    <mergeCell ref="AV4:AV6"/>
    <mergeCell ref="N4:N6"/>
    <mergeCell ref="BE4:BH5"/>
    <mergeCell ref="AN4:AN6"/>
    <mergeCell ref="R4:R6"/>
    <mergeCell ref="AJ4:AJ6"/>
    <mergeCell ref="AK4:AK6"/>
    <mergeCell ref="W4:Z4"/>
    <mergeCell ref="W5:Z5"/>
    <mergeCell ref="AA4:AD4"/>
    <mergeCell ref="AA5:AD5"/>
    <mergeCell ref="AE4:AH4"/>
    <mergeCell ref="AE5:AH5"/>
    <mergeCell ref="AX4:AX6"/>
    <mergeCell ref="A64:N64"/>
    <mergeCell ref="Q64:AK64"/>
    <mergeCell ref="A2:N2"/>
    <mergeCell ref="S4:V4"/>
    <mergeCell ref="S5:V5"/>
    <mergeCell ref="Q2:AK2"/>
    <mergeCell ref="D4:G5"/>
    <mergeCell ref="A4:A6"/>
    <mergeCell ref="B4:B6"/>
    <mergeCell ref="C4:C6"/>
    <mergeCell ref="Q4:Q6"/>
    <mergeCell ref="L4:L6"/>
    <mergeCell ref="M4:M6"/>
    <mergeCell ref="H4:H6"/>
    <mergeCell ref="I4:I6"/>
    <mergeCell ref="DB64:DK64"/>
    <mergeCell ref="BR2:CL2"/>
    <mergeCell ref="AN64:AZ64"/>
    <mergeCell ref="BC64:BO64"/>
    <mergeCell ref="BR64:CL64"/>
    <mergeCell ref="CN64:CZ64"/>
    <mergeCell ref="Q1:AL1"/>
    <mergeCell ref="Q3:AL3"/>
    <mergeCell ref="AN3:AZ3"/>
    <mergeCell ref="CK4:CK6"/>
    <mergeCell ref="BN4:BN6"/>
    <mergeCell ref="BO4:BO6"/>
    <mergeCell ref="AZ4:AZ6"/>
    <mergeCell ref="BS4:BS6"/>
    <mergeCell ref="BR3:CL3"/>
    <mergeCell ref="CF5:CI5"/>
    <mergeCell ref="DC4:DC6"/>
    <mergeCell ref="DB3:DJ3"/>
    <mergeCell ref="CN4:CN6"/>
    <mergeCell ref="CO4:CO6"/>
    <mergeCell ref="DB4:DB6"/>
    <mergeCell ref="CX4:CX6"/>
    <mergeCell ref="CY4:CY6"/>
    <mergeCell ref="DF4:DF6"/>
    <mergeCell ref="DI4:DI6"/>
    <mergeCell ref="DD4:DD6"/>
    <mergeCell ref="DE4:DE6"/>
    <mergeCell ref="BT4:BW4"/>
    <mergeCell ref="BT5:BW5"/>
    <mergeCell ref="CV4:CV6"/>
    <mergeCell ref="CW4:CW6"/>
    <mergeCell ref="AW4:AW6"/>
    <mergeCell ref="BK4:BK6"/>
    <mergeCell ref="BL4:BL6"/>
    <mergeCell ref="BI4:BI6"/>
    <mergeCell ref="BJ4:BJ6"/>
    <mergeCell ref="DG4:DG6"/>
    <mergeCell ref="DH4:DH6"/>
  </mergeCells>
  <dataValidations count="3">
    <dataValidation type="decimal" allowBlank="1" showInputMessage="1" showErrorMessage="1" sqref="BG8:BG62 BI8:BI62 J8:J13 BE8:BE62 D8:D13 F8:F13 H8:H13 BK8:BK62">
      <formula1>0</formula1>
      <formula2>10</formula2>
    </dataValidation>
    <dataValidation type="decimal" allowBlank="1" showInputMessage="1" showErrorMessage="1" sqref="CP8:CP62 CR8:CR62 AP8:AP57 AT8:AT57 AR8:AR57 CT8:CT62 AV8:AV57 CV8:CV57">
      <formula1>0</formula1>
      <formula2>15</formula2>
    </dataValidation>
    <dataValidation type="decimal" allowBlank="1" showInputMessage="1" showErrorMessage="1" error="Enter value between 0-10" sqref="BT8:CI57 F14:F57 D14:D57 H14:H57 S8:AH57 J14:J57">
      <formula1>0</formula1>
      <formula2>10</formula2>
    </dataValidation>
  </dataValidations>
  <pageMargins left="0.2" right="0.2" top="0.5" bottom="0.5" header="0.3" footer="0.3"/>
  <pageSetup paperSize="9" scale="84" orientation="portrait" horizontalDpi="300" verticalDpi="300" r:id="rId1"/>
  <colBreaks count="6" manualBreakCount="6">
    <brk id="16" max="64" man="1"/>
    <brk id="39" max="1048575" man="1"/>
    <brk id="54" max="63" man="1"/>
    <brk id="69" max="1048575" man="1"/>
    <brk id="91" max="1048575" man="1"/>
    <brk id="105" max="1048575" man="1"/>
  </col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tabColor rgb="FF92D050"/>
  </sheetPr>
  <dimension ref="A1:DQ109"/>
  <sheetViews>
    <sheetView view="pageBreakPreview" zoomScaleSheetLayoutView="100" workbookViewId="0">
      <selection sqref="A1:M2"/>
    </sheetView>
  </sheetViews>
  <sheetFormatPr defaultRowHeight="15"/>
  <cols>
    <col min="1" max="1" width="6.140625" style="317" customWidth="1"/>
    <col min="2" max="2" width="9.140625" style="317" hidden="1" customWidth="1"/>
    <col min="3" max="3" width="19.28515625" style="93" customWidth="1"/>
    <col min="4" max="4" width="7.42578125" style="93" customWidth="1"/>
    <col min="5" max="5" width="6.85546875" style="93" customWidth="1"/>
    <col min="6" max="7" width="5.7109375" style="93" customWidth="1"/>
    <col min="8" max="8" width="6.42578125" style="93" customWidth="1"/>
    <col min="9" max="10" width="5.85546875" style="93" customWidth="1"/>
    <col min="11" max="11" width="5.7109375" style="93" customWidth="1"/>
    <col min="12" max="12" width="6" style="93" customWidth="1"/>
    <col min="13" max="13" width="0.140625" style="93" customWidth="1"/>
    <col min="14" max="14" width="2.7109375" style="93" customWidth="1"/>
    <col min="15" max="15" width="5" style="93" customWidth="1"/>
    <col min="16" max="16" width="17" style="93" customWidth="1"/>
    <col min="17" max="20" width="4.7109375" style="93" customWidth="1"/>
    <col min="21" max="21" width="4.140625" style="93" customWidth="1"/>
    <col min="22" max="22" width="4.7109375" style="93" customWidth="1"/>
    <col min="23" max="23" width="4.42578125" style="93" customWidth="1"/>
    <col min="24" max="24" width="4.28515625" style="93" customWidth="1"/>
    <col min="25" max="25" width="4.42578125" style="93" customWidth="1"/>
    <col min="26" max="26" width="4.140625" style="93" customWidth="1"/>
    <col min="27" max="27" width="4.28515625" style="93" customWidth="1"/>
    <col min="28" max="28" width="4.140625" style="93" customWidth="1"/>
    <col min="29" max="29" width="4" style="93" customWidth="1"/>
    <col min="30" max="33" width="4.7109375" style="93" customWidth="1"/>
    <col min="34" max="34" width="3.85546875" style="93" customWidth="1"/>
    <col min="35" max="35" width="3.5703125" style="93" customWidth="1"/>
    <col min="36" max="36" width="3.28515625" style="93" hidden="1" customWidth="1"/>
    <col min="37" max="37" width="3.28515625" style="93" customWidth="1"/>
    <col min="38" max="38" width="5.140625" style="93" customWidth="1"/>
    <col min="39" max="39" width="24.85546875" style="93" customWidth="1"/>
    <col min="40" max="40" width="7.28515625" style="93" customWidth="1"/>
    <col min="41" max="41" width="6" style="93" customWidth="1"/>
    <col min="42" max="42" width="9.85546875" style="93" customWidth="1"/>
    <col min="43" max="43" width="6.140625" style="93" customWidth="1"/>
    <col min="44" max="44" width="5.7109375" style="93" customWidth="1"/>
    <col min="45" max="46" width="6" style="93" customWidth="1"/>
    <col min="47" max="47" width="6.42578125" style="93" customWidth="1"/>
    <col min="48" max="48" width="6.5703125" style="93" customWidth="1"/>
    <col min="49" max="49" width="3.28515625" style="93" hidden="1" customWidth="1"/>
    <col min="50" max="50" width="3.28515625" style="93" customWidth="1"/>
    <col min="51" max="51" width="5.7109375" style="317" customWidth="1"/>
    <col min="52" max="52" width="23.85546875" style="93" customWidth="1"/>
    <col min="53" max="53" width="6.5703125" style="93" customWidth="1"/>
    <col min="54" max="54" width="6.28515625" style="93" customWidth="1"/>
    <col min="55" max="55" width="7.7109375" style="93" customWidth="1"/>
    <col min="56" max="56" width="7.42578125" style="93" customWidth="1"/>
    <col min="57" max="57" width="6.5703125" style="93" customWidth="1"/>
    <col min="58" max="58" width="6" style="93" customWidth="1"/>
    <col min="59" max="59" width="6.28515625" style="93" customWidth="1"/>
    <col min="60" max="60" width="5.42578125" style="93" customWidth="1"/>
    <col min="61" max="61" width="7.28515625" style="93" customWidth="1"/>
    <col min="62" max="62" width="0.28515625" style="113" customWidth="1"/>
    <col min="63" max="63" width="3" style="113" customWidth="1"/>
    <col min="64" max="64" width="5.5703125" style="113" customWidth="1"/>
    <col min="65" max="65" width="19" style="113" customWidth="1"/>
    <col min="66" max="66" width="6.28515625" style="113" customWidth="1"/>
    <col min="67" max="67" width="5.140625" style="113" customWidth="1"/>
    <col min="68" max="68" width="4.5703125" style="113" customWidth="1"/>
    <col min="69" max="79" width="4.7109375" style="93" customWidth="1"/>
    <col min="80" max="81" width="4.28515625" style="93" customWidth="1"/>
    <col min="82" max="82" width="5.7109375" style="93" customWidth="1"/>
    <col min="83" max="84" width="4.5703125" style="93" customWidth="1"/>
    <col min="85" max="85" width="1.85546875" style="93" customWidth="1"/>
    <col min="86" max="86" width="5.7109375" style="317" customWidth="1"/>
    <col min="87" max="87" width="24" style="93" customWidth="1"/>
    <col min="88" max="88" width="8.28515625" style="93" customWidth="1"/>
    <col min="89" max="89" width="6.85546875" style="93" customWidth="1"/>
    <col min="90" max="90" width="7.85546875" style="93" customWidth="1"/>
    <col min="91" max="91" width="6.5703125" style="93" customWidth="1"/>
    <col min="92" max="92" width="7.42578125" style="93" customWidth="1"/>
    <col min="93" max="93" width="6.42578125" style="93" customWidth="1"/>
    <col min="94" max="94" width="6.140625" style="93" customWidth="1"/>
    <col min="95" max="95" width="8.140625" style="93" customWidth="1"/>
    <col min="96" max="96" width="11.85546875" style="93" customWidth="1"/>
    <col min="97" max="97" width="3" style="93" customWidth="1"/>
    <col min="98" max="98" width="5.5703125" style="93" customWidth="1"/>
    <col min="99" max="99" width="23" style="93" customWidth="1"/>
    <col min="100" max="100" width="13.7109375" style="93" customWidth="1"/>
    <col min="101" max="105" width="10.7109375" style="93" customWidth="1"/>
    <col min="106" max="106" width="9.140625" style="93"/>
    <col min="107" max="121" width="0" style="93" hidden="1" customWidth="1"/>
    <col min="122" max="16384" width="9.140625" style="93"/>
  </cols>
  <sheetData>
    <row r="1" spans="1:121" s="123" customFormat="1" ht="30.75" customHeight="1">
      <c r="A1" s="1005" t="str">
        <f>English!A1</f>
        <v>KENDRIYA VIDYALAYA No 2 , SRIVIJAYNAGAR</v>
      </c>
      <c r="B1" s="1005"/>
      <c r="C1" s="1005"/>
      <c r="D1" s="1005"/>
      <c r="E1" s="1005"/>
      <c r="F1" s="1005"/>
      <c r="G1" s="1005"/>
      <c r="H1" s="1005"/>
      <c r="I1" s="1005"/>
      <c r="J1" s="1005"/>
      <c r="K1" s="1005"/>
      <c r="L1" s="1005"/>
      <c r="M1" s="1005"/>
      <c r="N1" s="392"/>
      <c r="O1" s="911" t="str">
        <f>A1</f>
        <v>KENDRIYA VIDYALAYA No 2 , SRIVIJAYNAGAR</v>
      </c>
      <c r="P1" s="912"/>
      <c r="Q1" s="912"/>
      <c r="R1" s="912"/>
      <c r="S1" s="912"/>
      <c r="T1" s="912"/>
      <c r="U1" s="912"/>
      <c r="V1" s="912"/>
      <c r="W1" s="912"/>
      <c r="X1" s="912"/>
      <c r="Y1" s="912"/>
      <c r="Z1" s="912"/>
      <c r="AA1" s="912"/>
      <c r="AB1" s="912"/>
      <c r="AC1" s="912"/>
      <c r="AD1" s="912"/>
      <c r="AE1" s="912"/>
      <c r="AF1" s="912"/>
      <c r="AG1" s="912"/>
      <c r="AH1" s="912"/>
      <c r="AI1" s="912"/>
      <c r="AJ1" s="913"/>
      <c r="AK1" s="392"/>
      <c r="AL1" s="911" t="str">
        <f>A1</f>
        <v>KENDRIYA VIDYALAYA No 2 , SRIVIJAYNAGAR</v>
      </c>
      <c r="AM1" s="912"/>
      <c r="AN1" s="912"/>
      <c r="AO1" s="912"/>
      <c r="AP1" s="912"/>
      <c r="AQ1" s="912"/>
      <c r="AR1" s="912"/>
      <c r="AS1" s="912"/>
      <c r="AT1" s="912"/>
      <c r="AU1" s="912"/>
      <c r="AV1" s="912"/>
      <c r="AW1" s="913"/>
      <c r="AX1" s="392"/>
      <c r="AY1" s="988" t="str">
        <f>AL1</f>
        <v>KENDRIYA VIDYALAYA No 2 , SRIVIJAYNAGAR</v>
      </c>
      <c r="AZ1" s="988"/>
      <c r="BA1" s="988"/>
      <c r="BB1" s="988"/>
      <c r="BC1" s="988"/>
      <c r="BD1" s="988"/>
      <c r="BE1" s="988"/>
      <c r="BF1" s="988"/>
      <c r="BG1" s="988"/>
      <c r="BH1" s="988"/>
      <c r="BI1" s="988"/>
      <c r="BJ1" s="988"/>
      <c r="BK1" s="392"/>
      <c r="BL1" s="917" t="str">
        <f>AY1</f>
        <v>KENDRIYA VIDYALAYA No 2 , SRIVIJAYNAGAR</v>
      </c>
      <c r="BM1" s="918"/>
      <c r="BN1" s="918"/>
      <c r="BO1" s="918"/>
      <c r="BP1" s="918"/>
      <c r="BQ1" s="918"/>
      <c r="BR1" s="918"/>
      <c r="BS1" s="918"/>
      <c r="BT1" s="918"/>
      <c r="BU1" s="918"/>
      <c r="BV1" s="918"/>
      <c r="BW1" s="918"/>
      <c r="BX1" s="918"/>
      <c r="BY1" s="918"/>
      <c r="BZ1" s="918"/>
      <c r="CA1" s="918"/>
      <c r="CB1" s="918"/>
      <c r="CC1" s="918"/>
      <c r="CD1" s="918"/>
      <c r="CE1" s="918"/>
      <c r="CF1" s="919"/>
      <c r="CG1" s="392"/>
      <c r="CH1" s="985" t="str">
        <f>A1</f>
        <v>KENDRIYA VIDYALAYA No 2 , SRIVIJAYNAGAR</v>
      </c>
      <c r="CI1" s="986"/>
      <c r="CJ1" s="986"/>
      <c r="CK1" s="986"/>
      <c r="CL1" s="986"/>
      <c r="CM1" s="986"/>
      <c r="CN1" s="986"/>
      <c r="CO1" s="986"/>
      <c r="CP1" s="986"/>
      <c r="CQ1" s="986"/>
      <c r="CR1" s="987"/>
      <c r="CS1" s="392"/>
      <c r="CT1" s="924" t="str">
        <f>A1</f>
        <v>KENDRIYA VIDYALAYA No 2 , SRIVIJAYNAGAR</v>
      </c>
      <c r="CU1" s="1033"/>
      <c r="CV1" s="1033"/>
      <c r="CW1" s="1033"/>
      <c r="CX1" s="1033"/>
      <c r="CY1" s="1033"/>
      <c r="CZ1" s="1033"/>
      <c r="DA1" s="1033"/>
      <c r="DB1" s="1034"/>
    </row>
    <row r="2" spans="1:121" s="124" customFormat="1" ht="20.25" customHeight="1">
      <c r="A2" s="1020" t="s">
        <v>543</v>
      </c>
      <c r="B2" s="1020"/>
      <c r="C2" s="1020"/>
      <c r="D2" s="1020"/>
      <c r="E2" s="1020"/>
      <c r="F2" s="1020"/>
      <c r="G2" s="1020"/>
      <c r="H2" s="1020"/>
      <c r="I2" s="1020"/>
      <c r="J2" s="1020"/>
      <c r="K2" s="1020"/>
      <c r="L2" s="1020"/>
      <c r="M2" s="411"/>
      <c r="N2" s="393"/>
      <c r="O2" s="943" t="s">
        <v>544</v>
      </c>
      <c r="P2" s="943"/>
      <c r="Q2" s="943"/>
      <c r="R2" s="943"/>
      <c r="S2" s="943"/>
      <c r="T2" s="943"/>
      <c r="U2" s="943"/>
      <c r="V2" s="943"/>
      <c r="W2" s="943"/>
      <c r="X2" s="943"/>
      <c r="Y2" s="943"/>
      <c r="Z2" s="943"/>
      <c r="AA2" s="943"/>
      <c r="AB2" s="943"/>
      <c r="AC2" s="943"/>
      <c r="AD2" s="943"/>
      <c r="AE2" s="943"/>
      <c r="AF2" s="943"/>
      <c r="AG2" s="943"/>
      <c r="AH2" s="943"/>
      <c r="AI2" s="943"/>
      <c r="AJ2" s="308"/>
      <c r="AK2" s="393"/>
      <c r="AL2" s="984" t="s">
        <v>545</v>
      </c>
      <c r="AM2" s="984"/>
      <c r="AN2" s="984"/>
      <c r="AO2" s="984"/>
      <c r="AP2" s="984"/>
      <c r="AQ2" s="984"/>
      <c r="AR2" s="984"/>
      <c r="AS2" s="984"/>
      <c r="AT2" s="984"/>
      <c r="AU2" s="984"/>
      <c r="AV2" s="984"/>
      <c r="AW2" s="308"/>
      <c r="AX2" s="393"/>
      <c r="AY2" s="984" t="s">
        <v>546</v>
      </c>
      <c r="AZ2" s="984"/>
      <c r="BA2" s="984"/>
      <c r="BB2" s="984"/>
      <c r="BC2" s="984"/>
      <c r="BD2" s="984"/>
      <c r="BE2" s="984"/>
      <c r="BF2" s="984"/>
      <c r="BG2" s="984"/>
      <c r="BH2" s="984"/>
      <c r="BI2" s="984"/>
      <c r="BJ2" s="327"/>
      <c r="BK2" s="393"/>
      <c r="BL2" s="907" t="s">
        <v>547</v>
      </c>
      <c r="BM2" s="908"/>
      <c r="BN2" s="908"/>
      <c r="BO2" s="908"/>
      <c r="BP2" s="908"/>
      <c r="BQ2" s="908"/>
      <c r="BR2" s="908"/>
      <c r="BS2" s="908"/>
      <c r="BT2" s="908"/>
      <c r="BU2" s="908"/>
      <c r="BV2" s="908"/>
      <c r="BW2" s="908"/>
      <c r="BX2" s="908"/>
      <c r="BY2" s="908"/>
      <c r="BZ2" s="908"/>
      <c r="CA2" s="908"/>
      <c r="CB2" s="908"/>
      <c r="CC2" s="908"/>
      <c r="CD2" s="908"/>
      <c r="CE2" s="908"/>
      <c r="CF2" s="909"/>
      <c r="CG2" s="393"/>
      <c r="CH2" s="979" t="s">
        <v>548</v>
      </c>
      <c r="CI2" s="980"/>
      <c r="CJ2" s="980"/>
      <c r="CK2" s="980"/>
      <c r="CL2" s="980"/>
      <c r="CM2" s="980"/>
      <c r="CN2" s="980"/>
      <c r="CO2" s="980"/>
      <c r="CP2" s="980"/>
      <c r="CQ2" s="980"/>
      <c r="CR2" s="980"/>
      <c r="CS2" s="393"/>
      <c r="CT2" s="981" t="s">
        <v>542</v>
      </c>
      <c r="CU2" s="1013"/>
      <c r="CV2" s="1013"/>
      <c r="CW2" s="1013"/>
      <c r="CX2" s="1013"/>
      <c r="CY2" s="1013"/>
      <c r="CZ2" s="1013"/>
      <c r="DA2" s="1013"/>
      <c r="DB2" s="1014"/>
    </row>
    <row r="3" spans="1:121" s="137" customFormat="1" ht="22.5" customHeight="1">
      <c r="A3" s="981" t="s">
        <v>563</v>
      </c>
      <c r="B3" s="1013"/>
      <c r="C3" s="1013"/>
      <c r="D3" s="1013"/>
      <c r="E3" s="1013"/>
      <c r="F3" s="1013"/>
      <c r="G3" s="1013"/>
      <c r="H3" s="1013"/>
      <c r="I3" s="1013"/>
      <c r="J3" s="1013"/>
      <c r="K3" s="1013"/>
      <c r="L3" s="1013"/>
      <c r="M3" s="1013"/>
      <c r="N3" s="1014"/>
      <c r="O3" s="911" t="str">
        <f>A3</f>
        <v xml:space="preserve">Class:      Subject:   EVS  Subject  Teacher: </v>
      </c>
      <c r="P3" s="912"/>
      <c r="Q3" s="912"/>
      <c r="R3" s="912"/>
      <c r="S3" s="912"/>
      <c r="T3" s="912"/>
      <c r="U3" s="912"/>
      <c r="V3" s="912"/>
      <c r="W3" s="912"/>
      <c r="X3" s="912"/>
      <c r="Y3" s="912"/>
      <c r="Z3" s="912"/>
      <c r="AA3" s="912"/>
      <c r="AB3" s="912"/>
      <c r="AC3" s="912"/>
      <c r="AD3" s="912"/>
      <c r="AE3" s="912"/>
      <c r="AF3" s="912"/>
      <c r="AG3" s="912"/>
      <c r="AH3" s="912"/>
      <c r="AI3" s="912"/>
      <c r="AJ3" s="136"/>
      <c r="AK3" s="393"/>
      <c r="AL3" s="911" t="str">
        <f>A3</f>
        <v xml:space="preserve">Class:      Subject:   EVS  Subject  Teacher: </v>
      </c>
      <c r="AM3" s="912"/>
      <c r="AN3" s="912"/>
      <c r="AO3" s="912"/>
      <c r="AP3" s="912"/>
      <c r="AQ3" s="912"/>
      <c r="AR3" s="912"/>
      <c r="AS3" s="912"/>
      <c r="AT3" s="912"/>
      <c r="AU3" s="912"/>
      <c r="AV3" s="912"/>
      <c r="AW3" s="550"/>
      <c r="AX3" s="550"/>
      <c r="AY3" s="986" t="str">
        <f>A3</f>
        <v xml:space="preserve">Class:      Subject:   EVS  Subject  Teacher: </v>
      </c>
      <c r="AZ3" s="986"/>
      <c r="BA3" s="986"/>
      <c r="BB3" s="986"/>
      <c r="BC3" s="986"/>
      <c r="BD3" s="986"/>
      <c r="BE3" s="986"/>
      <c r="BF3" s="986"/>
      <c r="BG3" s="986"/>
      <c r="BH3" s="986"/>
      <c r="BI3" s="986"/>
      <c r="BJ3" s="312"/>
      <c r="BK3" s="393"/>
      <c r="BL3" s="1015" t="str">
        <f>A3</f>
        <v xml:space="preserve">Class:      Subject:   EVS  Subject  Teacher: </v>
      </c>
      <c r="BM3" s="1016"/>
      <c r="BN3" s="1016"/>
      <c r="BO3" s="1016"/>
      <c r="BP3" s="1016"/>
      <c r="BQ3" s="1016"/>
      <c r="BR3" s="1016"/>
      <c r="BS3" s="1016"/>
      <c r="BT3" s="1016"/>
      <c r="BU3" s="1016"/>
      <c r="BV3" s="1016"/>
      <c r="BW3" s="1016"/>
      <c r="BX3" s="1016"/>
      <c r="BY3" s="1016"/>
      <c r="BZ3" s="1016"/>
      <c r="CA3" s="1016"/>
      <c r="CB3" s="1016"/>
      <c r="CC3" s="1016"/>
      <c r="CD3" s="1016"/>
      <c r="CE3" s="1016"/>
      <c r="CF3" s="1017"/>
      <c r="CG3" s="393"/>
      <c r="CH3" s="1030" t="str">
        <f>A3</f>
        <v xml:space="preserve">Class:      Subject:   EVS  Subject  Teacher: </v>
      </c>
      <c r="CI3" s="1031"/>
      <c r="CJ3" s="1031"/>
      <c r="CK3" s="1031"/>
      <c r="CL3" s="1031"/>
      <c r="CM3" s="1031"/>
      <c r="CN3" s="1031"/>
      <c r="CO3" s="1031"/>
      <c r="CP3" s="1031"/>
      <c r="CQ3" s="1031"/>
      <c r="CR3" s="1032"/>
      <c r="CS3" s="393"/>
      <c r="CT3" s="1018" t="str">
        <f>A3</f>
        <v xml:space="preserve">Class:      Subject:   EVS  Subject  Teacher: </v>
      </c>
      <c r="CU3" s="1019"/>
      <c r="CV3" s="1019"/>
      <c r="CW3" s="1019"/>
      <c r="CX3" s="1019"/>
      <c r="CY3" s="1019"/>
      <c r="CZ3" s="1019"/>
      <c r="DA3" s="1019"/>
      <c r="DB3" s="551"/>
    </row>
    <row r="4" spans="1:121" ht="15" customHeight="1" thickBot="1">
      <c r="A4" s="951" t="s">
        <v>376</v>
      </c>
      <c r="B4" s="955" t="s">
        <v>8</v>
      </c>
      <c r="C4" s="955" t="s">
        <v>9</v>
      </c>
      <c r="D4" s="1047" t="s">
        <v>24</v>
      </c>
      <c r="E4" s="1000" t="s">
        <v>11</v>
      </c>
      <c r="F4" s="1047" t="s">
        <v>25</v>
      </c>
      <c r="G4" s="1000" t="s">
        <v>11</v>
      </c>
      <c r="H4" s="1045" t="s">
        <v>26</v>
      </c>
      <c r="I4" s="1000" t="s">
        <v>11</v>
      </c>
      <c r="J4" s="1000" t="s">
        <v>381</v>
      </c>
      <c r="K4" s="1000" t="s">
        <v>20</v>
      </c>
      <c r="L4" s="1000" t="s">
        <v>11</v>
      </c>
      <c r="M4" s="321"/>
      <c r="N4" s="393"/>
      <c r="O4" s="950" t="s">
        <v>376</v>
      </c>
      <c r="P4" s="1006" t="s">
        <v>9</v>
      </c>
      <c r="Q4" s="1010" t="s">
        <v>191</v>
      </c>
      <c r="R4" s="1011"/>
      <c r="S4" s="1011"/>
      <c r="T4" s="1012"/>
      <c r="U4" s="937" t="s">
        <v>185</v>
      </c>
      <c r="V4" s="938"/>
      <c r="W4" s="938"/>
      <c r="X4" s="939"/>
      <c r="Y4" s="937" t="s">
        <v>187</v>
      </c>
      <c r="Z4" s="938"/>
      <c r="AA4" s="938"/>
      <c r="AB4" s="939"/>
      <c r="AC4" s="937" t="s">
        <v>189</v>
      </c>
      <c r="AD4" s="938"/>
      <c r="AE4" s="938"/>
      <c r="AF4" s="939"/>
      <c r="AG4" s="334" t="s">
        <v>21</v>
      </c>
      <c r="AH4" s="999" t="s">
        <v>22</v>
      </c>
      <c r="AI4" s="999" t="s">
        <v>11</v>
      </c>
      <c r="AJ4" s="323"/>
      <c r="AK4" s="393"/>
      <c r="AL4" s="969" t="s">
        <v>376</v>
      </c>
      <c r="AM4" s="960" t="s">
        <v>9</v>
      </c>
      <c r="AN4" s="999" t="s">
        <v>397</v>
      </c>
      <c r="AO4" s="999" t="s">
        <v>11</v>
      </c>
      <c r="AP4" s="999" t="s">
        <v>398</v>
      </c>
      <c r="AQ4" s="999" t="s">
        <v>11</v>
      </c>
      <c r="AR4" s="957" t="s">
        <v>399</v>
      </c>
      <c r="AS4" s="999" t="s">
        <v>11</v>
      </c>
      <c r="AT4" s="999" t="s">
        <v>382</v>
      </c>
      <c r="AU4" s="999" t="s">
        <v>33</v>
      </c>
      <c r="AV4" s="999" t="s">
        <v>11</v>
      </c>
      <c r="AW4" s="322"/>
      <c r="AX4" s="393"/>
      <c r="AY4" s="927" t="s">
        <v>376</v>
      </c>
      <c r="AZ4" s="930" t="s">
        <v>9</v>
      </c>
      <c r="BA4" s="1002" t="s">
        <v>24</v>
      </c>
      <c r="BB4" s="1002" t="s">
        <v>11</v>
      </c>
      <c r="BC4" s="1002" t="s">
        <v>25</v>
      </c>
      <c r="BD4" s="1002" t="s">
        <v>11</v>
      </c>
      <c r="BE4" s="893" t="s">
        <v>26</v>
      </c>
      <c r="BF4" s="1002" t="s">
        <v>11</v>
      </c>
      <c r="BG4" s="1002" t="s">
        <v>381</v>
      </c>
      <c r="BH4" s="1002" t="s">
        <v>20</v>
      </c>
      <c r="BI4" s="1002" t="s">
        <v>11</v>
      </c>
      <c r="BJ4" s="335"/>
      <c r="BK4" s="393"/>
      <c r="BL4" s="927" t="s">
        <v>376</v>
      </c>
      <c r="BM4" s="914" t="s">
        <v>9</v>
      </c>
      <c r="BN4" s="1049" t="s">
        <v>191</v>
      </c>
      <c r="BO4" s="1050"/>
      <c r="BP4" s="1050"/>
      <c r="BQ4" s="1051"/>
      <c r="BR4" s="888" t="s">
        <v>185</v>
      </c>
      <c r="BS4" s="889"/>
      <c r="BT4" s="889"/>
      <c r="BU4" s="990"/>
      <c r="BV4" s="888" t="s">
        <v>187</v>
      </c>
      <c r="BW4" s="889"/>
      <c r="BX4" s="889"/>
      <c r="BY4" s="990"/>
      <c r="BZ4" s="1021" t="s">
        <v>189</v>
      </c>
      <c r="CA4" s="1022"/>
      <c r="CB4" s="1022"/>
      <c r="CC4" s="1023"/>
      <c r="CE4" s="1002" t="s">
        <v>22</v>
      </c>
      <c r="CF4" s="1027" t="s">
        <v>11</v>
      </c>
      <c r="CG4" s="393"/>
      <c r="CH4" s="927" t="s">
        <v>376</v>
      </c>
      <c r="CI4" s="930" t="s">
        <v>9</v>
      </c>
      <c r="CJ4" s="1002" t="s">
        <v>397</v>
      </c>
      <c r="CK4" s="1002" t="s">
        <v>11</v>
      </c>
      <c r="CL4" s="1002" t="s">
        <v>398</v>
      </c>
      <c r="CM4" s="1002" t="s">
        <v>11</v>
      </c>
      <c r="CN4" s="893" t="s">
        <v>399</v>
      </c>
      <c r="CO4" s="1002" t="s">
        <v>11</v>
      </c>
      <c r="CP4" s="1002" t="s">
        <v>382</v>
      </c>
      <c r="CQ4" s="1002" t="s">
        <v>33</v>
      </c>
      <c r="CR4" s="1002" t="s">
        <v>11</v>
      </c>
      <c r="CS4" s="393"/>
      <c r="CT4" s="933" t="s">
        <v>376</v>
      </c>
      <c r="CU4" s="1035" t="s">
        <v>9</v>
      </c>
      <c r="CV4" s="1038" t="s">
        <v>35</v>
      </c>
      <c r="CW4" s="1038" t="s">
        <v>27</v>
      </c>
      <c r="CX4" s="1038" t="s">
        <v>36</v>
      </c>
      <c r="CY4" s="1038" t="s">
        <v>27</v>
      </c>
      <c r="CZ4" s="1038" t="s">
        <v>384</v>
      </c>
      <c r="DA4" s="1042" t="s">
        <v>27</v>
      </c>
      <c r="DB4" s="552"/>
    </row>
    <row r="5" spans="1:121" ht="26.25" customHeight="1" thickTop="1" thickBot="1">
      <c r="A5" s="951"/>
      <c r="B5" s="955"/>
      <c r="C5" s="955"/>
      <c r="D5" s="1047"/>
      <c r="E5" s="1000"/>
      <c r="F5" s="1047"/>
      <c r="G5" s="1000"/>
      <c r="H5" s="1045"/>
      <c r="I5" s="1000"/>
      <c r="J5" s="1000"/>
      <c r="K5" s="1000"/>
      <c r="L5" s="1000"/>
      <c r="M5" s="323"/>
      <c r="N5" s="393"/>
      <c r="O5" s="951"/>
      <c r="P5" s="1007"/>
      <c r="Q5" s="940" t="s">
        <v>184</v>
      </c>
      <c r="R5" s="941"/>
      <c r="S5" s="941"/>
      <c r="T5" s="942"/>
      <c r="U5" s="1009" t="s">
        <v>390</v>
      </c>
      <c r="V5" s="977"/>
      <c r="W5" s="977"/>
      <c r="X5" s="975"/>
      <c r="Y5" s="976" t="s">
        <v>197</v>
      </c>
      <c r="Z5" s="977"/>
      <c r="AA5" s="977"/>
      <c r="AB5" s="975"/>
      <c r="AC5" s="976" t="s">
        <v>198</v>
      </c>
      <c r="AD5" s="977"/>
      <c r="AE5" s="977"/>
      <c r="AF5" s="975"/>
      <c r="AG5" s="336">
        <v>160</v>
      </c>
      <c r="AH5" s="1000"/>
      <c r="AI5" s="1000"/>
      <c r="AJ5" s="323"/>
      <c r="AK5" s="393"/>
      <c r="AL5" s="970"/>
      <c r="AM5" s="961"/>
      <c r="AN5" s="1000"/>
      <c r="AO5" s="1000"/>
      <c r="AP5" s="1000"/>
      <c r="AQ5" s="1000"/>
      <c r="AR5" s="958"/>
      <c r="AS5" s="1000"/>
      <c r="AT5" s="1000"/>
      <c r="AU5" s="1000"/>
      <c r="AV5" s="1000"/>
      <c r="AW5" s="337"/>
      <c r="AX5" s="393"/>
      <c r="AY5" s="928"/>
      <c r="AZ5" s="931"/>
      <c r="BA5" s="1003"/>
      <c r="BB5" s="1003"/>
      <c r="BC5" s="1003"/>
      <c r="BD5" s="1003"/>
      <c r="BE5" s="894"/>
      <c r="BF5" s="1003"/>
      <c r="BG5" s="1003"/>
      <c r="BH5" s="1003"/>
      <c r="BI5" s="1003"/>
      <c r="BJ5" s="335"/>
      <c r="BK5" s="393"/>
      <c r="BL5" s="928"/>
      <c r="BM5" s="915"/>
      <c r="BN5" s="890" t="s">
        <v>184</v>
      </c>
      <c r="BO5" s="891"/>
      <c r="BP5" s="891"/>
      <c r="BQ5" s="892"/>
      <c r="BR5" s="1024" t="s">
        <v>390</v>
      </c>
      <c r="BS5" s="1025"/>
      <c r="BT5" s="1025"/>
      <c r="BU5" s="1026"/>
      <c r="BV5" s="1024" t="s">
        <v>197</v>
      </c>
      <c r="BW5" s="1025"/>
      <c r="BX5" s="1025"/>
      <c r="BY5" s="1026"/>
      <c r="BZ5" s="1024" t="s">
        <v>198</v>
      </c>
      <c r="CA5" s="1025"/>
      <c r="CB5" s="1025"/>
      <c r="CC5" s="1026"/>
      <c r="CD5" s="338">
        <v>160</v>
      </c>
      <c r="CE5" s="1003"/>
      <c r="CF5" s="1028"/>
      <c r="CG5" s="393"/>
      <c r="CH5" s="928"/>
      <c r="CI5" s="931"/>
      <c r="CJ5" s="1003"/>
      <c r="CK5" s="1003"/>
      <c r="CL5" s="1003"/>
      <c r="CM5" s="1003"/>
      <c r="CN5" s="894"/>
      <c r="CO5" s="1003"/>
      <c r="CP5" s="1003"/>
      <c r="CQ5" s="1003"/>
      <c r="CR5" s="1003"/>
      <c r="CS5" s="393"/>
      <c r="CT5" s="934"/>
      <c r="CU5" s="1036"/>
      <c r="CV5" s="1039"/>
      <c r="CW5" s="1039"/>
      <c r="CX5" s="1039"/>
      <c r="CY5" s="1039"/>
      <c r="CZ5" s="1039"/>
      <c r="DA5" s="1043"/>
      <c r="DB5" s="552"/>
    </row>
    <row r="6" spans="1:121" s="125" customFormat="1" ht="77.25" customHeight="1" thickTop="1" thickBot="1">
      <c r="A6" s="952"/>
      <c r="B6" s="956"/>
      <c r="C6" s="956"/>
      <c r="D6" s="1048"/>
      <c r="E6" s="1001"/>
      <c r="F6" s="1048"/>
      <c r="G6" s="1001"/>
      <c r="H6" s="1046"/>
      <c r="I6" s="1001"/>
      <c r="J6" s="1001"/>
      <c r="K6" s="1001"/>
      <c r="L6" s="1001"/>
      <c r="M6" s="323"/>
      <c r="N6" s="393"/>
      <c r="O6" s="952"/>
      <c r="P6" s="1008"/>
      <c r="Q6" s="339" t="s">
        <v>562</v>
      </c>
      <c r="R6" s="339" t="s">
        <v>180</v>
      </c>
      <c r="S6" s="339" t="s">
        <v>181</v>
      </c>
      <c r="T6" s="351" t="s">
        <v>182</v>
      </c>
      <c r="U6" s="339" t="s">
        <v>562</v>
      </c>
      <c r="V6" s="339" t="s">
        <v>180</v>
      </c>
      <c r="W6" s="339" t="s">
        <v>181</v>
      </c>
      <c r="X6" s="351" t="s">
        <v>182</v>
      </c>
      <c r="Y6" s="339" t="s">
        <v>562</v>
      </c>
      <c r="Z6" s="339" t="s">
        <v>180</v>
      </c>
      <c r="AA6" s="339" t="s">
        <v>181</v>
      </c>
      <c r="AB6" s="351" t="s">
        <v>182</v>
      </c>
      <c r="AC6" s="339" t="s">
        <v>562</v>
      </c>
      <c r="AD6" s="339" t="s">
        <v>180</v>
      </c>
      <c r="AE6" s="339" t="s">
        <v>181</v>
      </c>
      <c r="AF6" s="351" t="s">
        <v>182</v>
      </c>
      <c r="AG6" s="341" t="s">
        <v>144</v>
      </c>
      <c r="AH6" s="1001"/>
      <c r="AI6" s="1001"/>
      <c r="AJ6" s="323"/>
      <c r="AK6" s="393"/>
      <c r="AL6" s="971"/>
      <c r="AM6" s="962"/>
      <c r="AN6" s="1001"/>
      <c r="AO6" s="1001"/>
      <c r="AP6" s="1001"/>
      <c r="AQ6" s="1001"/>
      <c r="AR6" s="959"/>
      <c r="AS6" s="1001"/>
      <c r="AT6" s="1001"/>
      <c r="AU6" s="1001"/>
      <c r="AV6" s="1001"/>
      <c r="AW6" s="337"/>
      <c r="AX6" s="393"/>
      <c r="AY6" s="929"/>
      <c r="AZ6" s="932"/>
      <c r="BA6" s="1004"/>
      <c r="BB6" s="1004"/>
      <c r="BC6" s="1004"/>
      <c r="BD6" s="1004"/>
      <c r="BE6" s="895"/>
      <c r="BF6" s="1004"/>
      <c r="BG6" s="1004"/>
      <c r="BH6" s="1004"/>
      <c r="BI6" s="1004"/>
      <c r="BJ6" s="335"/>
      <c r="BK6" s="393"/>
      <c r="BL6" s="929"/>
      <c r="BM6" s="916"/>
      <c r="BN6" s="346" t="s">
        <v>192</v>
      </c>
      <c r="BO6" s="346" t="s">
        <v>193</v>
      </c>
      <c r="BP6" s="346" t="s">
        <v>194</v>
      </c>
      <c r="BQ6" s="347" t="s">
        <v>195</v>
      </c>
      <c r="BR6" s="346" t="s">
        <v>192</v>
      </c>
      <c r="BS6" s="346" t="s">
        <v>193</v>
      </c>
      <c r="BT6" s="346" t="s">
        <v>194</v>
      </c>
      <c r="BU6" s="347" t="s">
        <v>195</v>
      </c>
      <c r="BV6" s="346" t="s">
        <v>192</v>
      </c>
      <c r="BW6" s="346" t="s">
        <v>193</v>
      </c>
      <c r="BX6" s="346" t="s">
        <v>194</v>
      </c>
      <c r="BY6" s="347" t="s">
        <v>195</v>
      </c>
      <c r="BZ6" s="346" t="s">
        <v>192</v>
      </c>
      <c r="CA6" s="346" t="s">
        <v>193</v>
      </c>
      <c r="CB6" s="346" t="s">
        <v>194</v>
      </c>
      <c r="CC6" s="347" t="s">
        <v>195</v>
      </c>
      <c r="CD6" s="352" t="s">
        <v>144</v>
      </c>
      <c r="CE6" s="1004"/>
      <c r="CF6" s="1029"/>
      <c r="CG6" s="393"/>
      <c r="CH6" s="929"/>
      <c r="CI6" s="932"/>
      <c r="CJ6" s="1004"/>
      <c r="CK6" s="1004"/>
      <c r="CL6" s="1004"/>
      <c r="CM6" s="1004"/>
      <c r="CN6" s="895"/>
      <c r="CO6" s="1004"/>
      <c r="CP6" s="1004"/>
      <c r="CQ6" s="1004"/>
      <c r="CR6" s="1004"/>
      <c r="CS6" s="393"/>
      <c r="CT6" s="935"/>
      <c r="CU6" s="1037"/>
      <c r="CV6" s="1040"/>
      <c r="CW6" s="1040"/>
      <c r="CX6" s="1040"/>
      <c r="CY6" s="1040"/>
      <c r="CZ6" s="1040"/>
      <c r="DA6" s="1044"/>
      <c r="DB6" s="553"/>
      <c r="DJ6" s="125" t="s">
        <v>39</v>
      </c>
      <c r="DK6" s="125" t="s">
        <v>41</v>
      </c>
      <c r="DL6" s="125" t="s">
        <v>132</v>
      </c>
      <c r="DM6" s="125" t="s">
        <v>69</v>
      </c>
      <c r="DQ6" s="125" t="s">
        <v>386</v>
      </c>
    </row>
    <row r="7" spans="1:121" s="115" customFormat="1" ht="1.5" customHeight="1" thickTop="1">
      <c r="A7" s="126">
        <v>1</v>
      </c>
      <c r="B7" s="126">
        <v>2</v>
      </c>
      <c r="C7" s="127">
        <v>3</v>
      </c>
      <c r="D7" s="126">
        <v>4</v>
      </c>
      <c r="E7" s="126">
        <v>5</v>
      </c>
      <c r="F7" s="127">
        <v>6</v>
      </c>
      <c r="G7" s="126">
        <v>7</v>
      </c>
      <c r="H7" s="126">
        <v>8</v>
      </c>
      <c r="I7" s="127">
        <v>9</v>
      </c>
      <c r="J7" s="126">
        <v>10</v>
      </c>
      <c r="K7" s="126">
        <v>11</v>
      </c>
      <c r="L7" s="127">
        <v>12</v>
      </c>
      <c r="M7" s="126">
        <v>13</v>
      </c>
      <c r="N7" s="126">
        <v>14</v>
      </c>
      <c r="O7" s="127">
        <v>15</v>
      </c>
      <c r="P7" s="126">
        <v>16</v>
      </c>
      <c r="Q7" s="126">
        <v>17</v>
      </c>
      <c r="R7" s="127">
        <v>18</v>
      </c>
      <c r="S7" s="126">
        <v>19</v>
      </c>
      <c r="T7" s="126">
        <v>20</v>
      </c>
      <c r="U7" s="127">
        <v>21</v>
      </c>
      <c r="V7" s="126">
        <v>22</v>
      </c>
      <c r="W7" s="126">
        <v>23</v>
      </c>
      <c r="X7" s="127">
        <v>24</v>
      </c>
      <c r="Y7" s="126">
        <v>25</v>
      </c>
      <c r="Z7" s="126">
        <v>26</v>
      </c>
      <c r="AA7" s="127">
        <v>27</v>
      </c>
      <c r="AB7" s="126">
        <v>28</v>
      </c>
      <c r="AC7" s="126">
        <v>29</v>
      </c>
      <c r="AD7" s="127">
        <v>30</v>
      </c>
      <c r="AE7" s="126">
        <v>31</v>
      </c>
      <c r="AF7" s="126">
        <v>32</v>
      </c>
      <c r="AG7" s="127">
        <v>33</v>
      </c>
      <c r="AH7" s="126">
        <v>34</v>
      </c>
      <c r="AI7" s="126">
        <v>35</v>
      </c>
      <c r="AJ7" s="127">
        <v>36</v>
      </c>
      <c r="AK7" s="126">
        <v>37</v>
      </c>
      <c r="AL7" s="126">
        <v>38</v>
      </c>
      <c r="AM7" s="127">
        <v>39</v>
      </c>
      <c r="AN7" s="126">
        <v>40</v>
      </c>
      <c r="AO7" s="126">
        <v>41</v>
      </c>
      <c r="AP7" s="127">
        <v>42</v>
      </c>
      <c r="AQ7" s="126">
        <v>43</v>
      </c>
      <c r="AR7" s="126">
        <v>44</v>
      </c>
      <c r="AS7" s="127">
        <v>45</v>
      </c>
      <c r="AT7" s="126">
        <v>46</v>
      </c>
      <c r="AU7" s="126">
        <v>47</v>
      </c>
      <c r="AV7" s="127">
        <v>48</v>
      </c>
      <c r="AW7" s="126">
        <v>49</v>
      </c>
      <c r="AX7" s="126">
        <v>50</v>
      </c>
      <c r="AY7" s="127">
        <v>51</v>
      </c>
      <c r="AZ7" s="126">
        <v>52</v>
      </c>
      <c r="BA7" s="126">
        <v>53</v>
      </c>
      <c r="BB7" s="127">
        <v>54</v>
      </c>
      <c r="BC7" s="126">
        <v>55</v>
      </c>
      <c r="BD7" s="126">
        <v>56</v>
      </c>
      <c r="BE7" s="127">
        <v>57</v>
      </c>
      <c r="BF7" s="126">
        <v>58</v>
      </c>
      <c r="BG7" s="126">
        <v>59</v>
      </c>
      <c r="BH7" s="127">
        <v>60</v>
      </c>
      <c r="BI7" s="126">
        <v>61</v>
      </c>
      <c r="BJ7" s="126">
        <v>62</v>
      </c>
      <c r="BK7" s="127">
        <v>63</v>
      </c>
      <c r="BL7" s="126">
        <v>64</v>
      </c>
      <c r="BM7" s="126">
        <v>65</v>
      </c>
      <c r="BN7" s="127">
        <v>66</v>
      </c>
      <c r="BO7" s="126">
        <v>67</v>
      </c>
      <c r="BP7" s="126">
        <v>68</v>
      </c>
      <c r="BQ7" s="127">
        <v>69</v>
      </c>
      <c r="BR7" s="126">
        <v>70</v>
      </c>
      <c r="BS7" s="126">
        <v>71</v>
      </c>
      <c r="BT7" s="127">
        <v>72</v>
      </c>
      <c r="BU7" s="126">
        <v>73</v>
      </c>
      <c r="BV7" s="126">
        <v>74</v>
      </c>
      <c r="BW7" s="127">
        <v>75</v>
      </c>
      <c r="BX7" s="126">
        <v>76</v>
      </c>
      <c r="BY7" s="126">
        <v>77</v>
      </c>
      <c r="BZ7" s="127">
        <v>78</v>
      </c>
      <c r="CA7" s="126">
        <v>79</v>
      </c>
      <c r="CB7" s="126">
        <v>80</v>
      </c>
      <c r="CC7" s="127">
        <v>81</v>
      </c>
      <c r="CD7" s="126">
        <v>82</v>
      </c>
      <c r="CE7" s="126">
        <v>83</v>
      </c>
      <c r="CF7" s="127">
        <v>84</v>
      </c>
      <c r="CG7" s="126">
        <v>85</v>
      </c>
      <c r="CH7" s="126">
        <v>86</v>
      </c>
      <c r="CI7" s="127">
        <v>87</v>
      </c>
      <c r="CJ7" s="126">
        <v>88</v>
      </c>
      <c r="CK7" s="126">
        <v>89</v>
      </c>
      <c r="CL7" s="127">
        <v>90</v>
      </c>
      <c r="CM7" s="126">
        <v>91</v>
      </c>
      <c r="CN7" s="126">
        <v>92</v>
      </c>
      <c r="CO7" s="127">
        <v>93</v>
      </c>
      <c r="CP7" s="126">
        <v>94</v>
      </c>
      <c r="CQ7" s="126">
        <v>95</v>
      </c>
      <c r="CR7" s="127">
        <v>96</v>
      </c>
      <c r="CS7" s="126">
        <v>97</v>
      </c>
      <c r="CT7" s="554">
        <v>98</v>
      </c>
      <c r="CU7" s="555">
        <v>99</v>
      </c>
      <c r="CV7" s="554">
        <v>100</v>
      </c>
      <c r="CW7" s="554">
        <v>101</v>
      </c>
      <c r="CX7" s="555">
        <v>102</v>
      </c>
      <c r="CY7" s="554">
        <v>103</v>
      </c>
      <c r="CZ7" s="554">
        <v>104</v>
      </c>
      <c r="DA7" s="555">
        <v>105</v>
      </c>
      <c r="DB7" s="554">
        <v>106</v>
      </c>
      <c r="DC7" s="127">
        <v>107</v>
      </c>
      <c r="DD7" s="126">
        <v>108</v>
      </c>
      <c r="DE7" s="127">
        <v>109</v>
      </c>
      <c r="DF7" s="126">
        <v>110</v>
      </c>
      <c r="DG7" s="127">
        <v>111</v>
      </c>
      <c r="DH7" s="126">
        <v>112</v>
      </c>
      <c r="DI7" s="127">
        <v>113</v>
      </c>
      <c r="DJ7" s="126">
        <v>114</v>
      </c>
      <c r="DK7" s="127">
        <v>115</v>
      </c>
      <c r="DL7" s="126">
        <v>116</v>
      </c>
      <c r="DM7" s="127">
        <v>117</v>
      </c>
      <c r="DN7" s="126">
        <v>118</v>
      </c>
      <c r="DO7" s="127">
        <v>119</v>
      </c>
      <c r="DP7" s="126">
        <v>120</v>
      </c>
      <c r="DQ7" s="127">
        <v>121</v>
      </c>
    </row>
    <row r="8" spans="1:121" ht="20.100000000000001" customHeight="1">
      <c r="A8" s="365">
        <f>'Student Profile'!A5</f>
        <v>1</v>
      </c>
      <c r="B8" s="365">
        <f>'Student Profile'!B5</f>
        <v>1234</v>
      </c>
      <c r="C8" s="366" t="str">
        <f>IF('Student Profile'!C5="","", 'Student Profile'!C5)</f>
        <v>S. Mounik</v>
      </c>
      <c r="D8" s="319">
        <v>5</v>
      </c>
      <c r="E8" s="652" t="str">
        <f ca="1">IF(D8="","",LOOKUP(D8,EVS!E$99:$E$104,F$99:F$105))</f>
        <v>C</v>
      </c>
      <c r="F8" s="319">
        <v>3</v>
      </c>
      <c r="G8" s="652" t="str">
        <f>IF(F8="","",LOOKUP(F8,EVS!$C$99:$C$104,$D$99:$D$104))</f>
        <v>D</v>
      </c>
      <c r="H8" s="319">
        <v>4</v>
      </c>
      <c r="I8" s="652" t="str">
        <f>IF(H8="","",LOOKUP(H8,EVS!$C$99:$C$104,$D$99:$D$104))</f>
        <v>D</v>
      </c>
      <c r="J8" s="639">
        <f>IF(D8++F8+H8=0,"",D8+F8+H8)</f>
        <v>12</v>
      </c>
      <c r="K8" s="639">
        <f>IF(J8="","",ROUND(J8/4,1))</f>
        <v>3</v>
      </c>
      <c r="L8" s="652" t="str">
        <f ca="1">IF(K8="","",LOOKUP(K8,EVS!$E$99:E$104,F$99:F$105))</f>
        <v>D</v>
      </c>
      <c r="M8" s="310"/>
      <c r="N8" s="393"/>
      <c r="O8" s="366">
        <f>A8</f>
        <v>1</v>
      </c>
      <c r="P8" s="366" t="str">
        <f>C8</f>
        <v>S. Mounik</v>
      </c>
      <c r="Q8" s="319">
        <v>10</v>
      </c>
      <c r="R8" s="319">
        <v>9</v>
      </c>
      <c r="S8" s="319">
        <v>8</v>
      </c>
      <c r="T8" s="319">
        <v>7</v>
      </c>
      <c r="U8" s="319">
        <v>6</v>
      </c>
      <c r="V8" s="319">
        <v>5</v>
      </c>
      <c r="W8" s="319">
        <v>4</v>
      </c>
      <c r="X8" s="319">
        <v>8</v>
      </c>
      <c r="Y8" s="319">
        <v>9</v>
      </c>
      <c r="Z8" s="319">
        <v>8</v>
      </c>
      <c r="AA8" s="319">
        <v>9</v>
      </c>
      <c r="AB8" s="319">
        <v>8</v>
      </c>
      <c r="AC8" s="319">
        <v>9</v>
      </c>
      <c r="AD8" s="319">
        <v>9</v>
      </c>
      <c r="AE8" s="319">
        <v>9</v>
      </c>
      <c r="AF8" s="319">
        <v>9</v>
      </c>
      <c r="AG8" s="653">
        <f>IF(SUM(Q8:AF8)=0,"",SUM(Q8:AF8))</f>
        <v>127</v>
      </c>
      <c r="AH8" s="639">
        <f>IF(AG8="","",ROUND(AG8/$AG$5*10,1))</f>
        <v>7.9</v>
      </c>
      <c r="AI8" s="652" t="str">
        <f ca="1">IF(AH8="","",LOOKUP(AH8,EVS!$E$99:E$104,F$99:F$105))</f>
        <v>A</v>
      </c>
      <c r="AJ8" s="310"/>
      <c r="AK8" s="393"/>
      <c r="AL8" s="366">
        <f>A8</f>
        <v>1</v>
      </c>
      <c r="AM8" s="353" t="str">
        <f t="shared" ref="AM8" si="0">C8</f>
        <v>S. Mounik</v>
      </c>
      <c r="AN8" s="319">
        <v>16</v>
      </c>
      <c r="AO8" s="325" t="str">
        <f ca="1">IF(AN8="","",LOOKUP(AN8,EVS!$G$99:G$104,H$99:H$105))</f>
        <v>A</v>
      </c>
      <c r="AP8" s="319">
        <v>18</v>
      </c>
      <c r="AQ8" s="652" t="str">
        <f ca="1">IF(AP8="","",LOOKUP(AP8,EVS!$G$99:$G$104,$H$99:$H$105))</f>
        <v>A+</v>
      </c>
      <c r="AR8" s="319">
        <v>17.5</v>
      </c>
      <c r="AS8" s="325" t="str">
        <f ca="1">IF(AR8="","",LOOKUP(AR8,EVS!$G$99:$G$104,$H$99:$H$105))</f>
        <v>A</v>
      </c>
      <c r="AT8" s="639">
        <f>IF(AN8+AP8+AR8=0,"",AN8+AP8+AR8)</f>
        <v>51.5</v>
      </c>
      <c r="AU8" s="639">
        <f>IF(AT8="","",ROUND(AT8/2,1))</f>
        <v>25.8</v>
      </c>
      <c r="AV8" s="652" t="str">
        <f>IF(AU8="","",LOOKUP(AU8/3*10,EVS!$A$99:A$105,$B$99:$B$105))</f>
        <v>A</v>
      </c>
      <c r="AW8" s="325" t="e">
        <f>IF(AV8="","",LOOKUP(AV8/2*10,Maths!$A$99:B$104,$B$99:$B$105))</f>
        <v>#VALUE!</v>
      </c>
      <c r="AX8" s="393"/>
      <c r="AY8" s="368">
        <f>A8</f>
        <v>1</v>
      </c>
      <c r="AZ8" s="354" t="str">
        <f>C8</f>
        <v>S. Mounik</v>
      </c>
      <c r="BA8" s="319">
        <v>7</v>
      </c>
      <c r="BB8" s="652" t="str">
        <f ca="1">IF(BA8="","",LOOKUP(BA8,EVS!$E$99:$E$104,$F$99:$F$105))</f>
        <v>B</v>
      </c>
      <c r="BC8" s="319">
        <v>12</v>
      </c>
      <c r="BD8" s="652" t="str">
        <f>IF(BC8="","",LOOKUP(BC8,EVS!$C$99:$C$104,$D$99:$D$104))</f>
        <v>A</v>
      </c>
      <c r="BE8" s="319">
        <v>14</v>
      </c>
      <c r="BF8" s="652" t="str">
        <f>IF(BE8="","",LOOKUP(BE8,EVS!$C$99:$C$104,$D$99:$D$104))</f>
        <v>A+</v>
      </c>
      <c r="BG8" s="639">
        <f>IF(BA8+BC8+BE8=0,"",BA8+BC8+BE8)</f>
        <v>33</v>
      </c>
      <c r="BH8" s="639">
        <f>IF(BG8="","",ROUND(BG8/4,1))</f>
        <v>8.3000000000000007</v>
      </c>
      <c r="BI8" s="652" t="str">
        <f ca="1">IF(BH8="","",LOOKUP(BH8,EVS!$E$99:$E$104,$F$99:$F$105))</f>
        <v>A</v>
      </c>
      <c r="BJ8" s="324"/>
      <c r="BK8" s="393"/>
      <c r="BL8" s="368">
        <f>A8</f>
        <v>1</v>
      </c>
      <c r="BM8" s="368" t="str">
        <f t="shared" ref="BM8:BM57" si="1">C8</f>
        <v>S. Mounik</v>
      </c>
      <c r="BN8" s="319">
        <v>9</v>
      </c>
      <c r="BO8" s="319">
        <v>9</v>
      </c>
      <c r="BP8" s="319">
        <v>9</v>
      </c>
      <c r="BQ8" s="319">
        <v>9</v>
      </c>
      <c r="BR8" s="319">
        <v>8</v>
      </c>
      <c r="BS8" s="319">
        <v>7</v>
      </c>
      <c r="BT8" s="319">
        <v>8</v>
      </c>
      <c r="BU8" s="319">
        <v>7</v>
      </c>
      <c r="BV8" s="319">
        <v>10</v>
      </c>
      <c r="BW8" s="319">
        <v>10</v>
      </c>
      <c r="BX8" s="319">
        <v>10</v>
      </c>
      <c r="BY8" s="319">
        <v>10</v>
      </c>
      <c r="BZ8" s="319">
        <v>9</v>
      </c>
      <c r="CA8" s="319">
        <v>10</v>
      </c>
      <c r="CB8" s="319">
        <v>9</v>
      </c>
      <c r="CC8" s="319">
        <v>10</v>
      </c>
      <c r="CD8" s="653">
        <f>IF(SUM(BN8:CC8)=0,"",SUM(BN8:CC8))</f>
        <v>144</v>
      </c>
      <c r="CE8" s="639">
        <f t="shared" ref="CE8" si="2">IF(CD8="","",ROUND(CD8/$CD$5*10,1))</f>
        <v>9</v>
      </c>
      <c r="CF8" s="652" t="str">
        <f ca="1">IF(CE8="","",LOOKUP(CE8,EVS!$E$99:$E$104,$F$99:$F$105))</f>
        <v>A+</v>
      </c>
      <c r="CG8" s="393"/>
      <c r="CH8" s="368">
        <f t="shared" ref="CH8:CH57" si="3">A8</f>
        <v>1</v>
      </c>
      <c r="CI8" s="367" t="str">
        <f t="shared" ref="CI8:CI57" si="4">C8</f>
        <v>S. Mounik</v>
      </c>
      <c r="CJ8" s="319">
        <v>14</v>
      </c>
      <c r="CK8" s="652" t="str">
        <f ca="1">IF(CJ8="","",LOOKUP(CJ8,EVS!$G$99:G$104,$H$99:$H$105))</f>
        <v>B</v>
      </c>
      <c r="CL8" s="319">
        <v>15</v>
      </c>
      <c r="CM8" s="652" t="str">
        <f ca="1">IF(CL8="","",LOOKUP(CL8,EVS!$G$99:$G$104,$H$99:$H$105))</f>
        <v>A</v>
      </c>
      <c r="CN8" s="319">
        <v>16</v>
      </c>
      <c r="CO8" s="652" t="str">
        <f ca="1">IF(CN8="","",LOOKUP(CN8,EVS!$G$99:$G$104,$H$99:$H$105))</f>
        <v>A</v>
      </c>
      <c r="CP8" s="639">
        <f>IF(CJ8+CL8+CN8=0,"",CJ8+CL8+CN8)</f>
        <v>45</v>
      </c>
      <c r="CQ8" s="639">
        <f>IF(CP8="","",ROUND(CP8/2,1))</f>
        <v>22.5</v>
      </c>
      <c r="CR8" s="652" t="str">
        <f>IF(CQ8="","",LOOKUP(CQ8/3*10,EVS!$A$99:A$105,$B$99:$B$105))</f>
        <v>A</v>
      </c>
      <c r="CS8" s="393"/>
      <c r="CT8" s="306">
        <f t="shared" ref="CT8" si="5">A8</f>
        <v>1</v>
      </c>
      <c r="CU8" s="646" t="str">
        <f t="shared" ref="CU8" si="6">C8</f>
        <v>S. Mounik</v>
      </c>
      <c r="CV8" s="639">
        <f t="shared" ref="CV8" si="7">IF(CE8="","",SUM(K8,AH8,BH8,CE8))</f>
        <v>28.200000000000003</v>
      </c>
      <c r="CW8" s="652" t="str">
        <f ca="1">IF(CV8="","",LOOKUP(CV8/4*10,Maths!$A$99:A$104,$B$99:$B$105))</f>
        <v>B</v>
      </c>
      <c r="CX8" s="306">
        <f t="shared" ref="CX8" si="8">IF(CQ8="","",SUM(AU8,CQ8))</f>
        <v>48.3</v>
      </c>
      <c r="CY8" s="325" t="str">
        <f>IF(CX8="","",LOOKUP(CX8/6*10,EVS!$A$99:A$105,$B$99:$B$105))</f>
        <v>A</v>
      </c>
      <c r="CZ8" s="639">
        <f>IF(CX8="","",SUM(CV8,CX8))</f>
        <v>76.5</v>
      </c>
      <c r="DA8" s="652" t="str">
        <f ca="1">IF(CZ8="","",LOOKUP(CZ8,EVS!$A$99:C$104,$B$99:$B$105))</f>
        <v>A</v>
      </c>
      <c r="DB8" s="552"/>
      <c r="DJ8" s="93">
        <f>English!DX8</f>
        <v>70.8</v>
      </c>
      <c r="DK8" s="93" t="str">
        <f>Hindi!DX9</f>
        <v/>
      </c>
      <c r="DL8" s="93">
        <f>Maths!DH8</f>
        <v>71.400000000000006</v>
      </c>
      <c r="DM8" s="93">
        <f t="shared" ref="DM8:DM39" si="9">CZ8</f>
        <v>76.5</v>
      </c>
      <c r="DN8" s="93">
        <f>SUM(DJ8:DM8)</f>
        <v>218.7</v>
      </c>
      <c r="DO8" s="93">
        <f>ROUND(DN8/4,1)</f>
        <v>54.7</v>
      </c>
      <c r="DP8" s="325" t="str">
        <f>IF(DO8="","",LOOKUP(DO8,EVS!$A$99:A$105,$B$99:$B$105))</f>
        <v>C</v>
      </c>
    </row>
    <row r="9" spans="1:121" ht="20.100000000000001" customHeight="1">
      <c r="A9" s="365">
        <f>'Student Profile'!A6</f>
        <v>2</v>
      </c>
      <c r="B9" s="365">
        <f>'Student Profile'!B6</f>
        <v>1111</v>
      </c>
      <c r="C9" s="366" t="str">
        <f>IF('Student Profile'!C6="","", 'Student Profile'!C6)</f>
        <v>K. Lakshmi</v>
      </c>
      <c r="D9" s="319"/>
      <c r="E9" s="652" t="str">
        <f>IF(D9="","",LOOKUP(D9,EVS!E$99:$E$104,F$99:F$105))</f>
        <v/>
      </c>
      <c r="F9" s="319"/>
      <c r="G9" s="652" t="str">
        <f>IF(F9="","",LOOKUP(F9,EVS!$C$99:$C$104,$D$99:$D$104))</f>
        <v/>
      </c>
      <c r="H9" s="319"/>
      <c r="I9" s="652" t="str">
        <f>IF(H9="","",LOOKUP(H9,EVS!$C$99:$C$104,$D$99:$D$104))</f>
        <v/>
      </c>
      <c r="J9" s="680" t="str">
        <f t="shared" ref="J9:J57" si="10">IF(D9++F9+H9=0,"",D9+F9+H9)</f>
        <v/>
      </c>
      <c r="K9" s="680" t="str">
        <f t="shared" ref="K9:K57" si="11">IF(J9="","",ROUND(J9/4,1))</f>
        <v/>
      </c>
      <c r="L9" s="652" t="str">
        <f>IF(K9="","",LOOKUP(K9,EVS!$E$99:E$104,F$99:F$105))</f>
        <v/>
      </c>
      <c r="M9" s="110"/>
      <c r="N9" s="393"/>
      <c r="O9" s="366">
        <f t="shared" ref="O9:O57" si="12">A9</f>
        <v>2</v>
      </c>
      <c r="P9" s="366" t="str">
        <f t="shared" ref="P9:P57" si="13">C9</f>
        <v>K. Lakshmi</v>
      </c>
      <c r="Q9" s="319"/>
      <c r="R9" s="319"/>
      <c r="S9" s="319"/>
      <c r="T9" s="319"/>
      <c r="U9" s="319"/>
      <c r="V9" s="319"/>
      <c r="W9" s="319"/>
      <c r="X9" s="319"/>
      <c r="Y9" s="319"/>
      <c r="Z9" s="319"/>
      <c r="AA9" s="319"/>
      <c r="AB9" s="319"/>
      <c r="AC9" s="319"/>
      <c r="AD9" s="319"/>
      <c r="AE9" s="319"/>
      <c r="AF9" s="319"/>
      <c r="AG9" s="653" t="str">
        <f t="shared" ref="AG9:AG57" si="14">IF(SUM(Q9:AF9)=0,"",SUM(Q9:AF9))</f>
        <v/>
      </c>
      <c r="AH9" s="639" t="str">
        <f t="shared" ref="AH9:AH57" si="15">IF(AG9="","",ROUND(AG9/$AG$5*10,1))</f>
        <v/>
      </c>
      <c r="AI9" s="652" t="str">
        <f>IF(AH9="","",LOOKUP(AH9,EVS!$E$99:E$104,F$99:F$105))</f>
        <v/>
      </c>
      <c r="AJ9" s="310"/>
      <c r="AK9" s="393"/>
      <c r="AL9" s="366">
        <f t="shared" ref="AL9:AL57" si="16">A9</f>
        <v>2</v>
      </c>
      <c r="AM9" s="353" t="str">
        <f t="shared" ref="AM9:AM57" si="17">C9</f>
        <v>K. Lakshmi</v>
      </c>
      <c r="AN9" s="319"/>
      <c r="AO9" s="325" t="str">
        <f>IF(AN9="","",LOOKUP(AN9,EVS!$G$99:G$104,H$99:H$105))</f>
        <v/>
      </c>
      <c r="AP9" s="319"/>
      <c r="AQ9" s="652" t="str">
        <f>IF(AP9="","",LOOKUP(AP9,EVS!$G$99:$G$104,$H$99:$H$105))</f>
        <v/>
      </c>
      <c r="AR9" s="319"/>
      <c r="AS9" s="325" t="str">
        <f>IF(AR9="","",LOOKUP(AR9,EVS!$G$99:$G$104,$H$99:$H$105))</f>
        <v/>
      </c>
      <c r="AT9" s="639" t="str">
        <f t="shared" ref="AT9:AT57" si="18">IF(AN9+AP9+AR9=0,"",AN9+AP9+AR9)</f>
        <v/>
      </c>
      <c r="AU9" s="639" t="str">
        <f t="shared" ref="AU9:AU57" si="19">IF(AT9="","",ROUND(AT9/2,1))</f>
        <v/>
      </c>
      <c r="AV9" s="652" t="str">
        <f>IF(AU9="","",LOOKUP(AU9/3*10,EVS!$A$99:A$105,$B$99:$B$105))</f>
        <v/>
      </c>
      <c r="AW9" s="110"/>
      <c r="AX9" s="393"/>
      <c r="AY9" s="368">
        <f t="shared" ref="AY9:AY57" si="20">A9</f>
        <v>2</v>
      </c>
      <c r="AZ9" s="354" t="str">
        <f t="shared" ref="AZ9:AZ57" si="21">C9</f>
        <v>K. Lakshmi</v>
      </c>
      <c r="BA9" s="319"/>
      <c r="BB9" s="652" t="str">
        <f>IF(BA9="","",LOOKUP(BA9,EVS!$E$99:$E$104,$F$99:$F$105))</f>
        <v/>
      </c>
      <c r="BC9" s="319"/>
      <c r="BD9" s="652" t="str">
        <f>IF(BC9="","",LOOKUP(BC9,EVS!$C$99:$C$104,$D$99:$D$104))</f>
        <v/>
      </c>
      <c r="BE9" s="319"/>
      <c r="BF9" s="652" t="str">
        <f>IF(BE9="","",LOOKUP(BE9,EVS!$C$99:$C$104,$D$99:$D$104))</f>
        <v/>
      </c>
      <c r="BG9" s="639" t="str">
        <f t="shared" ref="BG9:BG57" si="22">IF(BA9+BC9+BE9=0,"",BA9+BC9+BE9)</f>
        <v/>
      </c>
      <c r="BH9" s="639" t="str">
        <f t="shared" ref="BH9:BH57" si="23">IF(BG9="","",ROUND(BG9/4,1))</f>
        <v/>
      </c>
      <c r="BI9" s="652" t="str">
        <f>IF(BH9="","",LOOKUP(BH9,EVS!$E$99:$E$104,$F$99:$F$105))</f>
        <v/>
      </c>
      <c r="BJ9" s="324"/>
      <c r="BK9" s="393"/>
      <c r="BL9" s="338">
        <f t="shared" ref="BL9:BL57" si="24">A9</f>
        <v>2</v>
      </c>
      <c r="BM9" s="338" t="str">
        <f t="shared" si="1"/>
        <v>K. Lakshmi</v>
      </c>
      <c r="BN9" s="319"/>
      <c r="BO9" s="319"/>
      <c r="BP9" s="319"/>
      <c r="BQ9" s="319"/>
      <c r="BR9" s="319"/>
      <c r="BS9" s="319"/>
      <c r="BT9" s="319"/>
      <c r="BU9" s="319"/>
      <c r="BV9" s="319"/>
      <c r="BW9" s="319"/>
      <c r="BX9" s="319"/>
      <c r="BY9" s="319"/>
      <c r="BZ9" s="319"/>
      <c r="CA9" s="319"/>
      <c r="CB9" s="319"/>
      <c r="CC9" s="319"/>
      <c r="CD9" s="653" t="str">
        <f t="shared" ref="CD9:CD57" si="25">IF(SUM(BN9:CC9)=0,"",SUM(BN9:CC9))</f>
        <v/>
      </c>
      <c r="CE9" s="639" t="str">
        <f t="shared" ref="CE9:CE57" si="26">IF(CD9="","",ROUND(CD9/$CD$5*10,1))</f>
        <v/>
      </c>
      <c r="CF9" s="652" t="str">
        <f>IF(CE9="","",LOOKUP(CE9,EVS!$E$99:$E$104,$F$99:$F$105))</f>
        <v/>
      </c>
      <c r="CG9" s="393"/>
      <c r="CH9" s="338">
        <f t="shared" si="3"/>
        <v>2</v>
      </c>
      <c r="CI9" s="354" t="str">
        <f t="shared" si="4"/>
        <v>K. Lakshmi</v>
      </c>
      <c r="CJ9" s="319"/>
      <c r="CK9" s="652" t="str">
        <f>IF(CJ9="","",LOOKUP(CJ9,EVS!$G$99:G$104,$H$99:$H$105))</f>
        <v/>
      </c>
      <c r="CL9" s="319"/>
      <c r="CM9" s="652" t="str">
        <f>IF(CL9="","",LOOKUP(CL9,EVS!$G$99:$G$104,$H$99:$H$105))</f>
        <v/>
      </c>
      <c r="CN9" s="319"/>
      <c r="CO9" s="652" t="str">
        <f>IF(CN9="","",LOOKUP(CN9,EVS!$G$99:$G$104,$H$99:$H$105))</f>
        <v/>
      </c>
      <c r="CP9" s="639" t="str">
        <f t="shared" ref="CP9:CP57" si="27">IF(CJ9+CL9+CN9=0,"",CJ9+CL9+CN9)</f>
        <v/>
      </c>
      <c r="CQ9" s="639" t="str">
        <f t="shared" ref="CQ9:CQ57" si="28">IF(CP9="","",ROUND(CP9/2,1))</f>
        <v/>
      </c>
      <c r="CR9" s="652" t="str">
        <f>IF(CQ9="","",LOOKUP(CQ9/3*10,EVS!$A$99:A$105,$B$99:$B$105))</f>
        <v/>
      </c>
      <c r="CS9" s="393"/>
      <c r="CT9" s="306">
        <f t="shared" ref="CT9:CT57" si="29">A9</f>
        <v>2</v>
      </c>
      <c r="CU9" s="646" t="str">
        <f t="shared" ref="CU9:CU57" si="30">C9</f>
        <v>K. Lakshmi</v>
      </c>
      <c r="CV9" s="639" t="str">
        <f t="shared" ref="CV9:CV57" si="31">IF(CE9="","",SUM(K9,AH9,BH9,CE9))</f>
        <v/>
      </c>
      <c r="CW9" s="652" t="str">
        <f>IF(CV9="","",LOOKUP(CV9/4*10,Maths!$A$99:A$104,$B$99:$B$105))</f>
        <v/>
      </c>
      <c r="CX9" s="306" t="str">
        <f t="shared" ref="CX9:CX57" si="32">IF(CQ9="","",SUM(AU9,CQ9))</f>
        <v/>
      </c>
      <c r="CY9" s="325" t="str">
        <f>IF(CX9="","",LOOKUP(CX9/6*10,EVS!$A$99:A$105,$B$99:$B$105))</f>
        <v/>
      </c>
      <c r="CZ9" s="639" t="str">
        <f t="shared" ref="CZ9:CZ57" si="33">IF(CX9="","",SUM(CV9,CX9))</f>
        <v/>
      </c>
      <c r="DA9" s="652" t="str">
        <f>IF(CZ9="","",LOOKUP(CZ9,EVS!$A$99:C$104,$B$99:$B$105))</f>
        <v/>
      </c>
      <c r="DB9" s="552"/>
      <c r="DJ9" s="93" t="str">
        <f>English!DX9</f>
        <v/>
      </c>
      <c r="DK9" s="93" t="str">
        <f>Hindi!DX10</f>
        <v/>
      </c>
      <c r="DL9" s="93" t="str">
        <f>Maths!DH9</f>
        <v/>
      </c>
      <c r="DM9" s="93" t="str">
        <f t="shared" si="9"/>
        <v/>
      </c>
      <c r="DN9" s="93">
        <f t="shared" ref="DN9:DN56" si="34">SUM(DJ9:DM9)</f>
        <v>0</v>
      </c>
      <c r="DO9" s="93">
        <f t="shared" ref="DO9:DO57" si="35">ROUND(DN9/4,1)</f>
        <v>0</v>
      </c>
      <c r="DP9" s="325" t="str">
        <f>IF(DO9="","",LOOKUP(DO9,EVS!$A$99:A$105,$B$99:$B$105))</f>
        <v>D</v>
      </c>
    </row>
    <row r="10" spans="1:121" ht="20.100000000000001" customHeight="1">
      <c r="A10" s="365">
        <f>'Student Profile'!A7</f>
        <v>3</v>
      </c>
      <c r="B10" s="365">
        <f>'Student Profile'!B7</f>
        <v>222</v>
      </c>
      <c r="C10" s="366" t="str">
        <f>IF('Student Profile'!C7="","", 'Student Profile'!C7)</f>
        <v>Ramesh</v>
      </c>
      <c r="D10" s="319"/>
      <c r="E10" s="652" t="str">
        <f>IF(D10="","",LOOKUP(D10,EVS!E$99:$E$104,F$99:F$105))</f>
        <v/>
      </c>
      <c r="F10" s="319"/>
      <c r="G10" s="652" t="str">
        <f>IF(F10="","",LOOKUP(F10,EVS!$C$99:$C$104,$D$99:$D$104))</f>
        <v/>
      </c>
      <c r="H10" s="319"/>
      <c r="I10" s="652" t="str">
        <f>IF(H10="","",LOOKUP(H10,EVS!$C$99:$C$104,$D$99:$D$104))</f>
        <v/>
      </c>
      <c r="J10" s="680" t="str">
        <f t="shared" si="10"/>
        <v/>
      </c>
      <c r="K10" s="680" t="str">
        <f t="shared" si="11"/>
        <v/>
      </c>
      <c r="L10" s="652" t="str">
        <f>IF(K10="","",LOOKUP(K10,EVS!$E$99:E$104,F$99:F$105))</f>
        <v/>
      </c>
      <c r="M10" s="110"/>
      <c r="N10" s="393"/>
      <c r="O10" s="366">
        <f t="shared" si="12"/>
        <v>3</v>
      </c>
      <c r="P10" s="366" t="str">
        <f t="shared" si="13"/>
        <v>Ramesh</v>
      </c>
      <c r="Q10" s="319"/>
      <c r="R10" s="319"/>
      <c r="S10" s="319"/>
      <c r="T10" s="319"/>
      <c r="U10" s="319"/>
      <c r="V10" s="319"/>
      <c r="W10" s="319"/>
      <c r="X10" s="319"/>
      <c r="Y10" s="319"/>
      <c r="Z10" s="319"/>
      <c r="AA10" s="319"/>
      <c r="AB10" s="319"/>
      <c r="AC10" s="319"/>
      <c r="AD10" s="319"/>
      <c r="AE10" s="319"/>
      <c r="AF10" s="319"/>
      <c r="AG10" s="653" t="str">
        <f t="shared" si="14"/>
        <v/>
      </c>
      <c r="AH10" s="639" t="str">
        <f t="shared" si="15"/>
        <v/>
      </c>
      <c r="AI10" s="652" t="str">
        <f>IF(AH10="","",LOOKUP(AH10,EVS!$E$99:E$104,F$99:F$105))</f>
        <v/>
      </c>
      <c r="AJ10" s="110"/>
      <c r="AK10" s="393"/>
      <c r="AL10" s="366">
        <f t="shared" si="16"/>
        <v>3</v>
      </c>
      <c r="AM10" s="353" t="str">
        <f t="shared" si="17"/>
        <v>Ramesh</v>
      </c>
      <c r="AN10" s="319"/>
      <c r="AO10" s="325" t="str">
        <f>IF(AN10="","",LOOKUP(AN10,EVS!$G$99:G$104,H$99:H$105))</f>
        <v/>
      </c>
      <c r="AP10" s="319"/>
      <c r="AQ10" s="652" t="str">
        <f>IF(AP10="","",LOOKUP(AP10,EVS!$G$99:$G$104,$H$99:$H$105))</f>
        <v/>
      </c>
      <c r="AR10" s="319"/>
      <c r="AS10" s="325" t="str">
        <f>IF(AR10="","",LOOKUP(AR10,EVS!$G$99:$G$104,$H$99:$H$105))</f>
        <v/>
      </c>
      <c r="AT10" s="639" t="str">
        <f t="shared" si="18"/>
        <v/>
      </c>
      <c r="AU10" s="639" t="str">
        <f t="shared" si="19"/>
        <v/>
      </c>
      <c r="AV10" s="652" t="str">
        <f>IF(AU10="","",LOOKUP(AU10/3*10,EVS!$A$99:A$105,$B$99:$B$105))</f>
        <v/>
      </c>
      <c r="AW10" s="110"/>
      <c r="AX10" s="393"/>
      <c r="AY10" s="368">
        <f t="shared" si="20"/>
        <v>3</v>
      </c>
      <c r="AZ10" s="354" t="str">
        <f t="shared" si="21"/>
        <v>Ramesh</v>
      </c>
      <c r="BA10" s="319"/>
      <c r="BB10" s="652" t="str">
        <f>IF(BA10="","",LOOKUP(BA10,EVS!$E$99:$E$104,$F$99:$F$105))</f>
        <v/>
      </c>
      <c r="BC10" s="319"/>
      <c r="BD10" s="652" t="str">
        <f>IF(BC10="","",LOOKUP(BC10,EVS!$C$99:$C$104,$D$99:$D$104))</f>
        <v/>
      </c>
      <c r="BE10" s="319"/>
      <c r="BF10" s="652" t="str">
        <f>IF(BE10="","",LOOKUP(BE10,EVS!$C$99:$C$104,$D$99:$D$104))</f>
        <v/>
      </c>
      <c r="BG10" s="639" t="str">
        <f t="shared" si="22"/>
        <v/>
      </c>
      <c r="BH10" s="639" t="str">
        <f t="shared" si="23"/>
        <v/>
      </c>
      <c r="BI10" s="652" t="str">
        <f>IF(BH10="","",LOOKUP(BH10,EVS!$E$99:$E$104,$F$99:$F$105))</f>
        <v/>
      </c>
      <c r="BJ10" s="324"/>
      <c r="BK10" s="393"/>
      <c r="BL10" s="338">
        <f t="shared" si="24"/>
        <v>3</v>
      </c>
      <c r="BM10" s="338" t="str">
        <f t="shared" si="1"/>
        <v>Ramesh</v>
      </c>
      <c r="BN10" s="319"/>
      <c r="BO10" s="319"/>
      <c r="BP10" s="319"/>
      <c r="BQ10" s="319"/>
      <c r="BR10" s="319"/>
      <c r="BS10" s="319"/>
      <c r="BT10" s="319"/>
      <c r="BU10" s="319"/>
      <c r="BV10" s="319"/>
      <c r="BW10" s="319"/>
      <c r="BX10" s="319"/>
      <c r="BY10" s="319"/>
      <c r="BZ10" s="319"/>
      <c r="CA10" s="319"/>
      <c r="CB10" s="319"/>
      <c r="CC10" s="319"/>
      <c r="CD10" s="653" t="str">
        <f t="shared" si="25"/>
        <v/>
      </c>
      <c r="CE10" s="639" t="str">
        <f t="shared" si="26"/>
        <v/>
      </c>
      <c r="CF10" s="652" t="str">
        <f>IF(CE10="","",LOOKUP(CE10,EVS!$E$99:$E$104,$F$99:$F$105))</f>
        <v/>
      </c>
      <c r="CG10" s="393"/>
      <c r="CH10" s="338">
        <f t="shared" si="3"/>
        <v>3</v>
      </c>
      <c r="CI10" s="354" t="str">
        <f t="shared" si="4"/>
        <v>Ramesh</v>
      </c>
      <c r="CJ10" s="319"/>
      <c r="CK10" s="652" t="str">
        <f>IF(CJ10="","",LOOKUP(CJ10,EVS!$G$99:G$104,$H$99:$H$105))</f>
        <v/>
      </c>
      <c r="CL10" s="319"/>
      <c r="CM10" s="652" t="str">
        <f>IF(CL10="","",LOOKUP(CL10,EVS!$G$99:$G$104,$H$99:$H$105))</f>
        <v/>
      </c>
      <c r="CN10" s="319"/>
      <c r="CO10" s="652" t="str">
        <f>IF(CN10="","",LOOKUP(CN10,EVS!$G$99:$G$104,$H$99:$H$105))</f>
        <v/>
      </c>
      <c r="CP10" s="639" t="str">
        <f t="shared" si="27"/>
        <v/>
      </c>
      <c r="CQ10" s="639" t="str">
        <f t="shared" si="28"/>
        <v/>
      </c>
      <c r="CR10" s="652" t="str">
        <f>IF(CQ10="","",LOOKUP(CQ10/3*10,EVS!$A$99:A$105,$B$99:$B$105))</f>
        <v/>
      </c>
      <c r="CS10" s="393"/>
      <c r="CT10" s="306">
        <f t="shared" si="29"/>
        <v>3</v>
      </c>
      <c r="CU10" s="646" t="str">
        <f t="shared" si="30"/>
        <v>Ramesh</v>
      </c>
      <c r="CV10" s="639" t="str">
        <f t="shared" si="31"/>
        <v/>
      </c>
      <c r="CW10" s="652" t="str">
        <f>IF(CV10="","",LOOKUP(CV10/4*10,Maths!$A$99:A$104,$B$99:$B$105))</f>
        <v/>
      </c>
      <c r="CX10" s="306" t="str">
        <f t="shared" si="32"/>
        <v/>
      </c>
      <c r="CY10" s="325" t="str">
        <f>IF(CX10="","",LOOKUP(CX10/6*10,EVS!$A$99:A$105,$B$99:$B$105))</f>
        <v/>
      </c>
      <c r="CZ10" s="639" t="str">
        <f t="shared" si="33"/>
        <v/>
      </c>
      <c r="DA10" s="652" t="str">
        <f>IF(CZ10="","",LOOKUP(CZ10,EVS!$A$99:C$104,$B$99:$B$105))</f>
        <v/>
      </c>
      <c r="DB10" s="552"/>
      <c r="DJ10" s="93" t="str">
        <f>English!DX10</f>
        <v/>
      </c>
      <c r="DK10" s="93" t="str">
        <f>Hindi!DX11</f>
        <v/>
      </c>
      <c r="DL10" s="93" t="str">
        <f>Maths!DH10</f>
        <v/>
      </c>
      <c r="DM10" s="93" t="str">
        <f t="shared" si="9"/>
        <v/>
      </c>
      <c r="DN10" s="93">
        <f t="shared" si="34"/>
        <v>0</v>
      </c>
      <c r="DO10" s="93">
        <f t="shared" si="35"/>
        <v>0</v>
      </c>
      <c r="DP10" s="325" t="str">
        <f>IF(DO10="","",LOOKUP(DO10,EVS!$A$99:A$105,$B$99:$B$105))</f>
        <v>D</v>
      </c>
    </row>
    <row r="11" spans="1:121" ht="20.100000000000001" customHeight="1">
      <c r="A11" s="365">
        <f>'Student Profile'!A8</f>
        <v>4</v>
      </c>
      <c r="B11" s="365">
        <f>'Student Profile'!B8</f>
        <v>2223</v>
      </c>
      <c r="C11" s="366" t="str">
        <f>IF('Student Profile'!C8="","", 'Student Profile'!C8)</f>
        <v>Krishna</v>
      </c>
      <c r="D11" s="319"/>
      <c r="E11" s="652" t="str">
        <f>IF(D11="","",LOOKUP(D11,EVS!E$99:$E$104,F$99:F$105))</f>
        <v/>
      </c>
      <c r="F11" s="319"/>
      <c r="G11" s="652" t="str">
        <f>IF(F11="","",LOOKUP(F11,EVS!$C$99:$C$104,$D$99:$D$104))</f>
        <v/>
      </c>
      <c r="H11" s="319"/>
      <c r="I11" s="652" t="str">
        <f>IF(H11="","",LOOKUP(H11,EVS!$C$99:$C$104,$D$99:$D$104))</f>
        <v/>
      </c>
      <c r="J11" s="680" t="str">
        <f t="shared" si="10"/>
        <v/>
      </c>
      <c r="K11" s="680" t="str">
        <f t="shared" si="11"/>
        <v/>
      </c>
      <c r="L11" s="652" t="str">
        <f>IF(K11="","",LOOKUP(K11,EVS!$E$99:E$104,F$99:F$105))</f>
        <v/>
      </c>
      <c r="M11" s="110"/>
      <c r="N11" s="393"/>
      <c r="O11" s="366">
        <f t="shared" si="12"/>
        <v>4</v>
      </c>
      <c r="P11" s="366" t="str">
        <f t="shared" si="13"/>
        <v>Krishna</v>
      </c>
      <c r="Q11" s="319"/>
      <c r="R11" s="319"/>
      <c r="S11" s="319"/>
      <c r="T11" s="319"/>
      <c r="U11" s="319"/>
      <c r="V11" s="319"/>
      <c r="W11" s="319"/>
      <c r="X11" s="319"/>
      <c r="Y11" s="319"/>
      <c r="Z11" s="319"/>
      <c r="AA11" s="319"/>
      <c r="AB11" s="319"/>
      <c r="AC11" s="319"/>
      <c r="AD11" s="319"/>
      <c r="AE11" s="319"/>
      <c r="AF11" s="319"/>
      <c r="AG11" s="653" t="str">
        <f t="shared" si="14"/>
        <v/>
      </c>
      <c r="AH11" s="639" t="str">
        <f t="shared" si="15"/>
        <v/>
      </c>
      <c r="AI11" s="652" t="str">
        <f>IF(AH11="","",LOOKUP(AH11,EVS!$E$99:E$104,F$99:F$105))</f>
        <v/>
      </c>
      <c r="AJ11" s="110"/>
      <c r="AK11" s="393"/>
      <c r="AL11" s="366">
        <f t="shared" si="16"/>
        <v>4</v>
      </c>
      <c r="AM11" s="353" t="str">
        <f t="shared" si="17"/>
        <v>Krishna</v>
      </c>
      <c r="AN11" s="319"/>
      <c r="AO11" s="325" t="str">
        <f>IF(AN11="","",LOOKUP(AN11,EVS!$G$99:G$104,H$99:H$105))</f>
        <v/>
      </c>
      <c r="AP11" s="319"/>
      <c r="AQ11" s="652" t="str">
        <f>IF(AP11="","",LOOKUP(AP11,EVS!$G$99:$G$104,$H$99:$H$105))</f>
        <v/>
      </c>
      <c r="AR11" s="319"/>
      <c r="AS11" s="325" t="str">
        <f>IF(AR11="","",LOOKUP(AR11,EVS!$G$99:$G$104,$H$99:$H$105))</f>
        <v/>
      </c>
      <c r="AT11" s="639" t="str">
        <f t="shared" si="18"/>
        <v/>
      </c>
      <c r="AU11" s="639" t="str">
        <f t="shared" si="19"/>
        <v/>
      </c>
      <c r="AV11" s="652" t="str">
        <f>IF(AU11="","",LOOKUP(AU11/3*10,EVS!$A$99:A$105,$B$99:$B$105))</f>
        <v/>
      </c>
      <c r="AW11" s="110"/>
      <c r="AX11" s="393"/>
      <c r="AY11" s="368">
        <f t="shared" si="20"/>
        <v>4</v>
      </c>
      <c r="AZ11" s="354" t="str">
        <f t="shared" si="21"/>
        <v>Krishna</v>
      </c>
      <c r="BA11" s="319"/>
      <c r="BB11" s="652" t="str">
        <f>IF(BA11="","",LOOKUP(BA11,EVS!$E$99:$E$104,$F$99:$F$105))</f>
        <v/>
      </c>
      <c r="BC11" s="319"/>
      <c r="BD11" s="652" t="str">
        <f>IF(BC11="","",LOOKUP(BC11,EVS!$C$99:$C$104,$D$99:$D$104))</f>
        <v/>
      </c>
      <c r="BE11" s="319"/>
      <c r="BF11" s="652" t="str">
        <f>IF(BE11="","",LOOKUP(BE11,EVS!$C$99:$C$104,$D$99:$D$104))</f>
        <v/>
      </c>
      <c r="BG11" s="639" t="str">
        <f t="shared" si="22"/>
        <v/>
      </c>
      <c r="BH11" s="639" t="str">
        <f t="shared" si="23"/>
        <v/>
      </c>
      <c r="BI11" s="652" t="str">
        <f>IF(BH11="","",LOOKUP(BH11,EVS!$E$99:$E$104,$F$99:$F$105))</f>
        <v/>
      </c>
      <c r="BJ11" s="324"/>
      <c r="BK11" s="393"/>
      <c r="BL11" s="338">
        <f t="shared" si="24"/>
        <v>4</v>
      </c>
      <c r="BM11" s="338" t="str">
        <f t="shared" si="1"/>
        <v>Krishna</v>
      </c>
      <c r="BN11" s="319"/>
      <c r="BO11" s="319"/>
      <c r="BP11" s="319"/>
      <c r="BQ11" s="319"/>
      <c r="BR11" s="319"/>
      <c r="BS11" s="319"/>
      <c r="BT11" s="319"/>
      <c r="BU11" s="319"/>
      <c r="BV11" s="319"/>
      <c r="BW11" s="319"/>
      <c r="BX11" s="319"/>
      <c r="BY11" s="319"/>
      <c r="BZ11" s="319"/>
      <c r="CA11" s="319"/>
      <c r="CB11" s="319"/>
      <c r="CC11" s="319"/>
      <c r="CD11" s="653" t="str">
        <f t="shared" si="25"/>
        <v/>
      </c>
      <c r="CE11" s="639" t="str">
        <f t="shared" si="26"/>
        <v/>
      </c>
      <c r="CF11" s="652" t="str">
        <f>IF(CE11="","",LOOKUP(CE11,EVS!$E$99:$E$104,$F$99:$F$105))</f>
        <v/>
      </c>
      <c r="CG11" s="393"/>
      <c r="CH11" s="338">
        <f t="shared" si="3"/>
        <v>4</v>
      </c>
      <c r="CI11" s="354" t="str">
        <f t="shared" si="4"/>
        <v>Krishna</v>
      </c>
      <c r="CJ11" s="319"/>
      <c r="CK11" s="652" t="str">
        <f>IF(CJ11="","",LOOKUP(CJ11,EVS!$G$99:G$104,$H$99:$H$105))</f>
        <v/>
      </c>
      <c r="CL11" s="319"/>
      <c r="CM11" s="652" t="str">
        <f>IF(CL11="","",LOOKUP(CL11,EVS!$G$99:$G$104,$H$99:$H$105))</f>
        <v/>
      </c>
      <c r="CN11" s="319"/>
      <c r="CO11" s="652" t="str">
        <f>IF(CN11="","",LOOKUP(CN11,EVS!$G$99:$G$104,$H$99:$H$105))</f>
        <v/>
      </c>
      <c r="CP11" s="639" t="str">
        <f t="shared" si="27"/>
        <v/>
      </c>
      <c r="CQ11" s="639" t="str">
        <f t="shared" si="28"/>
        <v/>
      </c>
      <c r="CR11" s="652" t="str">
        <f>IF(CQ11="","",LOOKUP(CQ11/3*10,EVS!$A$99:A$105,$B$99:$B$105))</f>
        <v/>
      </c>
      <c r="CS11" s="393"/>
      <c r="CT11" s="306">
        <f t="shared" si="29"/>
        <v>4</v>
      </c>
      <c r="CU11" s="646" t="str">
        <f t="shared" si="30"/>
        <v>Krishna</v>
      </c>
      <c r="CV11" s="639" t="str">
        <f t="shared" si="31"/>
        <v/>
      </c>
      <c r="CW11" s="652" t="str">
        <f>IF(CV11="","",LOOKUP(CV11/4*10,Maths!$A$99:A$104,$B$99:$B$105))</f>
        <v/>
      </c>
      <c r="CX11" s="306" t="str">
        <f t="shared" si="32"/>
        <v/>
      </c>
      <c r="CY11" s="325" t="str">
        <f>IF(CX11="","",LOOKUP(CX11/6*10,EVS!$A$99:A$105,$B$99:$B$105))</f>
        <v/>
      </c>
      <c r="CZ11" s="639" t="str">
        <f t="shared" si="33"/>
        <v/>
      </c>
      <c r="DA11" s="652" t="str">
        <f>IF(CZ11="","",LOOKUP(CZ11,EVS!$A$99:C$104,$B$99:$B$105))</f>
        <v/>
      </c>
      <c r="DB11" s="552"/>
      <c r="DJ11" s="93" t="str">
        <f>English!DX11</f>
        <v/>
      </c>
      <c r="DK11" s="93" t="str">
        <f>Hindi!DX12</f>
        <v/>
      </c>
      <c r="DL11" s="93" t="str">
        <f>Maths!DH11</f>
        <v/>
      </c>
      <c r="DM11" s="93" t="str">
        <f t="shared" si="9"/>
        <v/>
      </c>
      <c r="DN11" s="93">
        <f t="shared" si="34"/>
        <v>0</v>
      </c>
      <c r="DO11" s="93">
        <f t="shared" si="35"/>
        <v>0</v>
      </c>
      <c r="DP11" s="325" t="str">
        <f>IF(DO11="","",LOOKUP(DO11,EVS!$A$99:A$105,$B$99:$B$105))</f>
        <v>D</v>
      </c>
    </row>
    <row r="12" spans="1:121" ht="20.100000000000001" customHeight="1">
      <c r="A12" s="365">
        <f>'Student Profile'!A9</f>
        <v>5</v>
      </c>
      <c r="B12" s="365">
        <f>'Student Profile'!B9</f>
        <v>3333</v>
      </c>
      <c r="C12" s="366" t="str">
        <f>IF('Student Profile'!C9="","", 'Student Profile'!C9)</f>
        <v>S. Mounika</v>
      </c>
      <c r="D12" s="319"/>
      <c r="E12" s="652" t="str">
        <f>IF(D12="","",LOOKUP(D12,EVS!E$99:$E$104,F$99:F$105))</f>
        <v/>
      </c>
      <c r="F12" s="319"/>
      <c r="G12" s="652" t="str">
        <f>IF(F12="","",LOOKUP(F12,EVS!$C$99:$C$104,$D$99:$D$104))</f>
        <v/>
      </c>
      <c r="H12" s="319"/>
      <c r="I12" s="652" t="str">
        <f>IF(H12="","",LOOKUP(H12,EVS!$C$99:$C$104,$D$99:$D$104))</f>
        <v/>
      </c>
      <c r="J12" s="680" t="str">
        <f t="shared" si="10"/>
        <v/>
      </c>
      <c r="K12" s="680" t="str">
        <f t="shared" si="11"/>
        <v/>
      </c>
      <c r="L12" s="652" t="str">
        <f>IF(K12="","",LOOKUP(K12,EVS!$E$99:E$104,F$99:F$105))</f>
        <v/>
      </c>
      <c r="M12" s="110"/>
      <c r="N12" s="393"/>
      <c r="O12" s="366">
        <f t="shared" si="12"/>
        <v>5</v>
      </c>
      <c r="P12" s="366" t="str">
        <f t="shared" si="13"/>
        <v>S. Mounika</v>
      </c>
      <c r="Q12" s="319"/>
      <c r="R12" s="319"/>
      <c r="S12" s="319"/>
      <c r="T12" s="319"/>
      <c r="U12" s="319"/>
      <c r="V12" s="319"/>
      <c r="W12" s="319"/>
      <c r="X12" s="319"/>
      <c r="Y12" s="319"/>
      <c r="Z12" s="319"/>
      <c r="AA12" s="319"/>
      <c r="AB12" s="319"/>
      <c r="AC12" s="319"/>
      <c r="AD12" s="319"/>
      <c r="AE12" s="319"/>
      <c r="AF12" s="319"/>
      <c r="AG12" s="653" t="str">
        <f t="shared" si="14"/>
        <v/>
      </c>
      <c r="AH12" s="639" t="str">
        <f t="shared" si="15"/>
        <v/>
      </c>
      <c r="AI12" s="652" t="str">
        <f>IF(AH12="","",LOOKUP(AH12,EVS!$E$99:E$104,F$99:F$105))</f>
        <v/>
      </c>
      <c r="AJ12" s="110"/>
      <c r="AK12" s="393"/>
      <c r="AL12" s="366">
        <f t="shared" si="16"/>
        <v>5</v>
      </c>
      <c r="AM12" s="353" t="str">
        <f t="shared" si="17"/>
        <v>S. Mounika</v>
      </c>
      <c r="AN12" s="319"/>
      <c r="AO12" s="325" t="str">
        <f>IF(AN12="","",LOOKUP(AN12,EVS!$G$99:G$104,H$99:H$105))</f>
        <v/>
      </c>
      <c r="AP12" s="319"/>
      <c r="AQ12" s="652" t="str">
        <f>IF(AP12="","",LOOKUP(AP12,EVS!$G$99:$G$104,$H$99:$H$105))</f>
        <v/>
      </c>
      <c r="AR12" s="319"/>
      <c r="AS12" s="325" t="str">
        <f>IF(AR12="","",LOOKUP(AR12,EVS!$G$99:$G$104,$H$99:$H$105))</f>
        <v/>
      </c>
      <c r="AT12" s="639" t="str">
        <f t="shared" si="18"/>
        <v/>
      </c>
      <c r="AU12" s="639" t="str">
        <f t="shared" si="19"/>
        <v/>
      </c>
      <c r="AV12" s="652" t="str">
        <f>IF(AU12="","",LOOKUP(AU12/3*10,EVS!$A$99:A$105,$B$99:$B$105))</f>
        <v/>
      </c>
      <c r="AW12" s="110"/>
      <c r="AX12" s="393"/>
      <c r="AY12" s="368">
        <f t="shared" si="20"/>
        <v>5</v>
      </c>
      <c r="AZ12" s="354" t="str">
        <f t="shared" si="21"/>
        <v>S. Mounika</v>
      </c>
      <c r="BA12" s="319"/>
      <c r="BB12" s="652" t="str">
        <f>IF(BA12="","",LOOKUP(BA12,EVS!$E$99:$E$104,$F$99:$F$105))</f>
        <v/>
      </c>
      <c r="BC12" s="319"/>
      <c r="BD12" s="652" t="str">
        <f>IF(BC12="","",LOOKUP(BC12,EVS!$C$99:$C$104,$D$99:$D$104))</f>
        <v/>
      </c>
      <c r="BE12" s="319"/>
      <c r="BF12" s="652" t="str">
        <f>IF(BE12="","",LOOKUP(BE12,EVS!$C$99:$C$104,$D$99:$D$104))</f>
        <v/>
      </c>
      <c r="BG12" s="639" t="str">
        <f t="shared" si="22"/>
        <v/>
      </c>
      <c r="BH12" s="639" t="str">
        <f t="shared" si="23"/>
        <v/>
      </c>
      <c r="BI12" s="652" t="str">
        <f>IF(BH12="","",LOOKUP(BH12,EVS!$E$99:$E$104,$F$99:$F$105))</f>
        <v/>
      </c>
      <c r="BJ12" s="324"/>
      <c r="BK12" s="393"/>
      <c r="BL12" s="338">
        <f t="shared" si="24"/>
        <v>5</v>
      </c>
      <c r="BM12" s="338" t="str">
        <f t="shared" si="1"/>
        <v>S. Mounika</v>
      </c>
      <c r="BN12" s="319"/>
      <c r="BO12" s="319"/>
      <c r="BP12" s="319"/>
      <c r="BQ12" s="319"/>
      <c r="BR12" s="319"/>
      <c r="BS12" s="319"/>
      <c r="BT12" s="319"/>
      <c r="BU12" s="319"/>
      <c r="BV12" s="319"/>
      <c r="BW12" s="319"/>
      <c r="BX12" s="319"/>
      <c r="BY12" s="319"/>
      <c r="BZ12" s="319"/>
      <c r="CA12" s="319"/>
      <c r="CB12" s="319"/>
      <c r="CC12" s="319"/>
      <c r="CD12" s="653" t="str">
        <f t="shared" si="25"/>
        <v/>
      </c>
      <c r="CE12" s="639" t="str">
        <f t="shared" si="26"/>
        <v/>
      </c>
      <c r="CF12" s="652" t="str">
        <f>IF(CE12="","",LOOKUP(CE12,EVS!$E$99:$E$104,$F$99:$F$105))</f>
        <v/>
      </c>
      <c r="CG12" s="393"/>
      <c r="CH12" s="338">
        <f t="shared" si="3"/>
        <v>5</v>
      </c>
      <c r="CI12" s="354" t="str">
        <f t="shared" si="4"/>
        <v>S. Mounika</v>
      </c>
      <c r="CJ12" s="319"/>
      <c r="CK12" s="652" t="str">
        <f>IF(CJ12="","",LOOKUP(CJ12,EVS!$G$99:G$104,$H$99:$H$105))</f>
        <v/>
      </c>
      <c r="CL12" s="319"/>
      <c r="CM12" s="652" t="str">
        <f>IF(CL12="","",LOOKUP(CL12,EVS!$G$99:$G$104,$H$99:$H$105))</f>
        <v/>
      </c>
      <c r="CN12" s="319"/>
      <c r="CO12" s="652" t="str">
        <f>IF(CN12="","",LOOKUP(CN12,EVS!$G$99:$G$104,$H$99:$H$105))</f>
        <v/>
      </c>
      <c r="CP12" s="639" t="str">
        <f t="shared" si="27"/>
        <v/>
      </c>
      <c r="CQ12" s="639" t="str">
        <f t="shared" si="28"/>
        <v/>
      </c>
      <c r="CR12" s="652" t="str">
        <f>IF(CQ12="","",LOOKUP(CQ12/3*10,EVS!$A$99:A$105,$B$99:$B$105))</f>
        <v/>
      </c>
      <c r="CS12" s="393"/>
      <c r="CT12" s="306">
        <f t="shared" si="29"/>
        <v>5</v>
      </c>
      <c r="CU12" s="646" t="str">
        <f t="shared" si="30"/>
        <v>S. Mounika</v>
      </c>
      <c r="CV12" s="639" t="str">
        <f t="shared" si="31"/>
        <v/>
      </c>
      <c r="CW12" s="652" t="str">
        <f>IF(CV12="","",LOOKUP(CV12/4*10,Maths!$A$99:A$104,$B$99:$B$105))</f>
        <v/>
      </c>
      <c r="CX12" s="306" t="str">
        <f t="shared" si="32"/>
        <v/>
      </c>
      <c r="CY12" s="325" t="str">
        <f>IF(CX12="","",LOOKUP(CX12/6*10,EVS!$A$99:A$105,$B$99:$B$105))</f>
        <v/>
      </c>
      <c r="CZ12" s="639" t="str">
        <f t="shared" si="33"/>
        <v/>
      </c>
      <c r="DA12" s="652" t="str">
        <f>IF(CZ12="","",LOOKUP(CZ12,EVS!$A$99:C$104,$B$99:$B$105))</f>
        <v/>
      </c>
      <c r="DB12" s="552"/>
      <c r="DJ12" s="93" t="str">
        <f>English!DX12</f>
        <v/>
      </c>
      <c r="DK12" s="93" t="str">
        <f>Hindi!DX13</f>
        <v/>
      </c>
      <c r="DL12" s="93" t="str">
        <f>Maths!DH12</f>
        <v/>
      </c>
      <c r="DM12" s="93" t="str">
        <f t="shared" si="9"/>
        <v/>
      </c>
      <c r="DN12" s="93">
        <f t="shared" si="34"/>
        <v>0</v>
      </c>
      <c r="DO12" s="93">
        <f t="shared" si="35"/>
        <v>0</v>
      </c>
      <c r="DP12" s="325" t="str">
        <f>IF(DO12="","",LOOKUP(DO12,EVS!$A$99:A$105,$B$99:$B$105))</f>
        <v>D</v>
      </c>
    </row>
    <row r="13" spans="1:121" ht="20.100000000000001" customHeight="1">
      <c r="A13" s="365">
        <f>'Student Profile'!A10</f>
        <v>6</v>
      </c>
      <c r="B13" s="365">
        <f>'Student Profile'!B10</f>
        <v>4444</v>
      </c>
      <c r="C13" s="366" t="str">
        <f>IF('Student Profile'!C10="","", 'Student Profile'!C10)</f>
        <v>Sera</v>
      </c>
      <c r="D13" s="319"/>
      <c r="E13" s="652" t="str">
        <f>IF(D13="","",LOOKUP(D13,EVS!E$99:$E$104,F$99:F$105))</f>
        <v/>
      </c>
      <c r="F13" s="319"/>
      <c r="G13" s="652" t="str">
        <f>IF(F13="","",LOOKUP(F13,EVS!$C$99:$C$104,$D$99:$D$104))</f>
        <v/>
      </c>
      <c r="H13" s="319"/>
      <c r="I13" s="652" t="str">
        <f>IF(H13="","",LOOKUP(H13,EVS!$C$99:$C$104,$D$99:$D$104))</f>
        <v/>
      </c>
      <c r="J13" s="680" t="str">
        <f t="shared" si="10"/>
        <v/>
      </c>
      <c r="K13" s="680" t="str">
        <f t="shared" si="11"/>
        <v/>
      </c>
      <c r="L13" s="652" t="str">
        <f>IF(K13="","",LOOKUP(K13,EVS!$E$99:E$104,F$99:F$105))</f>
        <v/>
      </c>
      <c r="M13" s="110"/>
      <c r="N13" s="393"/>
      <c r="O13" s="366">
        <f t="shared" si="12"/>
        <v>6</v>
      </c>
      <c r="P13" s="366" t="str">
        <f t="shared" si="13"/>
        <v>Sera</v>
      </c>
      <c r="Q13" s="319"/>
      <c r="R13" s="319"/>
      <c r="S13" s="319"/>
      <c r="T13" s="319"/>
      <c r="U13" s="319"/>
      <c r="V13" s="319"/>
      <c r="W13" s="319"/>
      <c r="X13" s="319"/>
      <c r="Y13" s="319"/>
      <c r="Z13" s="319"/>
      <c r="AA13" s="319"/>
      <c r="AB13" s="319"/>
      <c r="AC13" s="319"/>
      <c r="AD13" s="319"/>
      <c r="AE13" s="319"/>
      <c r="AF13" s="319"/>
      <c r="AG13" s="653" t="str">
        <f t="shared" si="14"/>
        <v/>
      </c>
      <c r="AH13" s="639" t="str">
        <f t="shared" si="15"/>
        <v/>
      </c>
      <c r="AI13" s="652" t="str">
        <f>IF(AH13="","",LOOKUP(AH13,EVS!$E$99:E$104,F$99:F$105))</f>
        <v/>
      </c>
      <c r="AJ13" s="110"/>
      <c r="AK13" s="393"/>
      <c r="AL13" s="366">
        <f t="shared" si="16"/>
        <v>6</v>
      </c>
      <c r="AM13" s="353" t="str">
        <f t="shared" si="17"/>
        <v>Sera</v>
      </c>
      <c r="AN13" s="319"/>
      <c r="AO13" s="325" t="str">
        <f>IF(AN13="","",LOOKUP(AN13,EVS!$G$99:G$104,H$99:H$105))</f>
        <v/>
      </c>
      <c r="AP13" s="319"/>
      <c r="AQ13" s="652" t="str">
        <f>IF(AP13="","",LOOKUP(AP13,EVS!$G$99:$G$104,$H$99:$H$105))</f>
        <v/>
      </c>
      <c r="AR13" s="319"/>
      <c r="AS13" s="325" t="str">
        <f>IF(AR13="","",LOOKUP(AR13,EVS!$G$99:$G$104,$H$99:$H$105))</f>
        <v/>
      </c>
      <c r="AT13" s="639" t="str">
        <f t="shared" si="18"/>
        <v/>
      </c>
      <c r="AU13" s="639" t="str">
        <f t="shared" si="19"/>
        <v/>
      </c>
      <c r="AV13" s="652" t="str">
        <f>IF(AU13="","",LOOKUP(AU13/3*10,EVS!$A$99:A$105,$B$99:$B$105))</f>
        <v/>
      </c>
      <c r="AW13" s="110"/>
      <c r="AX13" s="393"/>
      <c r="AY13" s="368">
        <f t="shared" si="20"/>
        <v>6</v>
      </c>
      <c r="AZ13" s="354" t="str">
        <f t="shared" si="21"/>
        <v>Sera</v>
      </c>
      <c r="BA13" s="319"/>
      <c r="BB13" s="652" t="str">
        <f>IF(BA13="","",LOOKUP(BA13,EVS!$E$99:$E$104,$F$99:$F$105))</f>
        <v/>
      </c>
      <c r="BC13" s="319"/>
      <c r="BD13" s="652" t="str">
        <f>IF(BC13="","",LOOKUP(BC13,EVS!$C$99:$C$104,$D$99:$D$104))</f>
        <v/>
      </c>
      <c r="BE13" s="319"/>
      <c r="BF13" s="652" t="str">
        <f>IF(BE13="","",LOOKUP(BE13,EVS!$C$99:$C$104,$D$99:$D$104))</f>
        <v/>
      </c>
      <c r="BG13" s="639" t="str">
        <f t="shared" si="22"/>
        <v/>
      </c>
      <c r="BH13" s="639" t="str">
        <f t="shared" si="23"/>
        <v/>
      </c>
      <c r="BI13" s="652" t="str">
        <f>IF(BH13="","",LOOKUP(BH13,EVS!$E$99:$E$104,$F$99:$F$105))</f>
        <v/>
      </c>
      <c r="BJ13" s="324"/>
      <c r="BK13" s="393"/>
      <c r="BL13" s="338">
        <f t="shared" si="24"/>
        <v>6</v>
      </c>
      <c r="BM13" s="338" t="str">
        <f t="shared" si="1"/>
        <v>Sera</v>
      </c>
      <c r="BN13" s="319"/>
      <c r="BO13" s="319"/>
      <c r="BP13" s="319"/>
      <c r="BQ13" s="319"/>
      <c r="BR13" s="319"/>
      <c r="BS13" s="319"/>
      <c r="BT13" s="319"/>
      <c r="BU13" s="319"/>
      <c r="BV13" s="319"/>
      <c r="BW13" s="319"/>
      <c r="BX13" s="319"/>
      <c r="BY13" s="319"/>
      <c r="BZ13" s="319"/>
      <c r="CA13" s="319"/>
      <c r="CB13" s="319"/>
      <c r="CC13" s="319"/>
      <c r="CD13" s="653" t="str">
        <f t="shared" si="25"/>
        <v/>
      </c>
      <c r="CE13" s="639" t="str">
        <f t="shared" si="26"/>
        <v/>
      </c>
      <c r="CF13" s="652" t="str">
        <f>IF(CE13="","",LOOKUP(CE13,EVS!$E$99:$E$104,$F$99:$F$105))</f>
        <v/>
      </c>
      <c r="CG13" s="393"/>
      <c r="CH13" s="338">
        <f t="shared" si="3"/>
        <v>6</v>
      </c>
      <c r="CI13" s="354" t="str">
        <f t="shared" si="4"/>
        <v>Sera</v>
      </c>
      <c r="CJ13" s="319"/>
      <c r="CK13" s="652" t="str">
        <f>IF(CJ13="","",LOOKUP(CJ13,EVS!$G$99:G$104,$H$99:$H$105))</f>
        <v/>
      </c>
      <c r="CL13" s="319"/>
      <c r="CM13" s="652" t="str">
        <f>IF(CL13="","",LOOKUP(CL13,EVS!$G$99:$G$104,$H$99:$H$105))</f>
        <v/>
      </c>
      <c r="CN13" s="319"/>
      <c r="CO13" s="652" t="str">
        <f>IF(CN13="","",LOOKUP(CN13,EVS!$G$99:$G$104,$H$99:$H$105))</f>
        <v/>
      </c>
      <c r="CP13" s="639" t="str">
        <f t="shared" si="27"/>
        <v/>
      </c>
      <c r="CQ13" s="639" t="str">
        <f t="shared" si="28"/>
        <v/>
      </c>
      <c r="CR13" s="652" t="str">
        <f>IF(CQ13="","",LOOKUP(CQ13/3*10,EVS!$A$99:A$105,$B$99:$B$105))</f>
        <v/>
      </c>
      <c r="CS13" s="393"/>
      <c r="CT13" s="306">
        <f t="shared" si="29"/>
        <v>6</v>
      </c>
      <c r="CU13" s="646" t="str">
        <f t="shared" si="30"/>
        <v>Sera</v>
      </c>
      <c r="CV13" s="639" t="str">
        <f t="shared" si="31"/>
        <v/>
      </c>
      <c r="CW13" s="652" t="str">
        <f>IF(CV13="","",LOOKUP(CV13/4*10,Maths!$A$99:A$104,$B$99:$B$105))</f>
        <v/>
      </c>
      <c r="CX13" s="306" t="str">
        <f t="shared" si="32"/>
        <v/>
      </c>
      <c r="CY13" s="325" t="str">
        <f>IF(CX13="","",LOOKUP(CX13/6*10,EVS!$A$99:A$105,$B$99:$B$105))</f>
        <v/>
      </c>
      <c r="CZ13" s="639" t="str">
        <f t="shared" si="33"/>
        <v/>
      </c>
      <c r="DA13" s="652" t="str">
        <f>IF(CZ13="","",LOOKUP(CZ13,EVS!$A$99:C$104,$B$99:$B$105))</f>
        <v/>
      </c>
      <c r="DB13" s="552"/>
      <c r="DJ13" s="93" t="str">
        <f>English!DX13</f>
        <v/>
      </c>
      <c r="DK13" s="93" t="str">
        <f>Hindi!DX14</f>
        <v/>
      </c>
      <c r="DL13" s="93" t="str">
        <f>Maths!DH13</f>
        <v/>
      </c>
      <c r="DM13" s="93" t="str">
        <f t="shared" si="9"/>
        <v/>
      </c>
      <c r="DN13" s="93">
        <f t="shared" si="34"/>
        <v>0</v>
      </c>
      <c r="DO13" s="93">
        <f t="shared" si="35"/>
        <v>0</v>
      </c>
      <c r="DP13" s="325" t="str">
        <f>IF(DO13="","",LOOKUP(DO13,EVS!$A$99:A$105,$B$99:$B$105))</f>
        <v>D</v>
      </c>
    </row>
    <row r="14" spans="1:121" ht="20.100000000000001" customHeight="1">
      <c r="A14" s="365">
        <f>'Student Profile'!A11</f>
        <v>7</v>
      </c>
      <c r="B14" s="365">
        <f>'Student Profile'!B11</f>
        <v>0</v>
      </c>
      <c r="C14" s="366" t="str">
        <f>IF('Student Profile'!C11="","", 'Student Profile'!C11)</f>
        <v>Meena</v>
      </c>
      <c r="D14" s="319"/>
      <c r="E14" s="652" t="str">
        <f>IF(D14="","",LOOKUP(D14,EVS!E$99:$E$104,F$99:F$105))</f>
        <v/>
      </c>
      <c r="F14" s="319"/>
      <c r="G14" s="652" t="str">
        <f>IF(F14="","",LOOKUP(F14,EVS!$C$99:$C$104,$D$99:$D$104))</f>
        <v/>
      </c>
      <c r="H14" s="319"/>
      <c r="I14" s="652" t="str">
        <f>IF(H14="","",LOOKUP(H14,EVS!$C$99:$C$104,$D$99:$D$104))</f>
        <v/>
      </c>
      <c r="J14" s="680" t="str">
        <f t="shared" si="10"/>
        <v/>
      </c>
      <c r="K14" s="680" t="str">
        <f t="shared" si="11"/>
        <v/>
      </c>
      <c r="L14" s="652" t="str">
        <f>IF(K14="","",LOOKUP(K14,EVS!$E$99:E$104,F$99:F$105))</f>
        <v/>
      </c>
      <c r="M14" s="110"/>
      <c r="N14" s="393"/>
      <c r="O14" s="366">
        <f t="shared" si="12"/>
        <v>7</v>
      </c>
      <c r="P14" s="366" t="str">
        <f t="shared" si="13"/>
        <v>Meena</v>
      </c>
      <c r="Q14" s="319"/>
      <c r="R14" s="319"/>
      <c r="S14" s="319"/>
      <c r="T14" s="319"/>
      <c r="U14" s="319"/>
      <c r="V14" s="319"/>
      <c r="W14" s="319"/>
      <c r="X14" s="319"/>
      <c r="Y14" s="319"/>
      <c r="Z14" s="319"/>
      <c r="AA14" s="319"/>
      <c r="AB14" s="319"/>
      <c r="AC14" s="319"/>
      <c r="AD14" s="319"/>
      <c r="AE14" s="319"/>
      <c r="AF14" s="319"/>
      <c r="AG14" s="653" t="str">
        <f t="shared" si="14"/>
        <v/>
      </c>
      <c r="AH14" s="639" t="str">
        <f t="shared" si="15"/>
        <v/>
      </c>
      <c r="AI14" s="652" t="str">
        <f>IF(AH14="","",LOOKUP(AH14,EVS!$E$99:E$104,F$99:F$105))</f>
        <v/>
      </c>
      <c r="AJ14" s="110"/>
      <c r="AK14" s="393"/>
      <c r="AL14" s="366">
        <f t="shared" si="16"/>
        <v>7</v>
      </c>
      <c r="AM14" s="353" t="str">
        <f t="shared" si="17"/>
        <v>Meena</v>
      </c>
      <c r="AN14" s="319"/>
      <c r="AO14" s="325" t="str">
        <f>IF(AN14="","",LOOKUP(AN14,EVS!$G$99:G$104,H$99:H$105))</f>
        <v/>
      </c>
      <c r="AP14" s="319"/>
      <c r="AQ14" s="652" t="str">
        <f>IF(AP14="","",LOOKUP(AP14,EVS!$G$99:$G$104,$H$99:$H$105))</f>
        <v/>
      </c>
      <c r="AR14" s="319"/>
      <c r="AS14" s="325" t="str">
        <f>IF(AR14="","",LOOKUP(AR14,EVS!$G$99:$G$104,$H$99:$H$105))</f>
        <v/>
      </c>
      <c r="AT14" s="639" t="str">
        <f t="shared" si="18"/>
        <v/>
      </c>
      <c r="AU14" s="639" t="str">
        <f t="shared" si="19"/>
        <v/>
      </c>
      <c r="AV14" s="652" t="str">
        <f>IF(AU14="","",LOOKUP(AU14/3*10,EVS!$A$99:A$105,$B$99:$B$105))</f>
        <v/>
      </c>
      <c r="AW14" s="110"/>
      <c r="AX14" s="393"/>
      <c r="AY14" s="368">
        <f t="shared" si="20"/>
        <v>7</v>
      </c>
      <c r="AZ14" s="354" t="str">
        <f t="shared" si="21"/>
        <v>Meena</v>
      </c>
      <c r="BA14" s="319"/>
      <c r="BB14" s="652" t="str">
        <f>IF(BA14="","",LOOKUP(BA14,EVS!$E$99:$E$104,$F$99:$F$105))</f>
        <v/>
      </c>
      <c r="BC14" s="319"/>
      <c r="BD14" s="652" t="str">
        <f>IF(BC14="","",LOOKUP(BC14,EVS!$C$99:$C$104,$D$99:$D$104))</f>
        <v/>
      </c>
      <c r="BE14" s="319"/>
      <c r="BF14" s="652" t="str">
        <f>IF(BE14="","",LOOKUP(BE14,EVS!$C$99:$C$104,$D$99:$D$104))</f>
        <v/>
      </c>
      <c r="BG14" s="639" t="str">
        <f t="shared" si="22"/>
        <v/>
      </c>
      <c r="BH14" s="639" t="str">
        <f t="shared" si="23"/>
        <v/>
      </c>
      <c r="BI14" s="652" t="str">
        <f>IF(BH14="","",LOOKUP(BH14,EVS!$E$99:$E$104,$F$99:$F$105))</f>
        <v/>
      </c>
      <c r="BJ14" s="324"/>
      <c r="BK14" s="393"/>
      <c r="BL14" s="338">
        <f t="shared" si="24"/>
        <v>7</v>
      </c>
      <c r="BM14" s="338" t="str">
        <f t="shared" si="1"/>
        <v>Meena</v>
      </c>
      <c r="BN14" s="319"/>
      <c r="BO14" s="319"/>
      <c r="BP14" s="319"/>
      <c r="BQ14" s="319"/>
      <c r="BR14" s="319"/>
      <c r="BS14" s="319"/>
      <c r="BT14" s="319"/>
      <c r="BU14" s="319"/>
      <c r="BV14" s="319"/>
      <c r="BW14" s="319"/>
      <c r="BX14" s="319"/>
      <c r="BY14" s="319"/>
      <c r="BZ14" s="319"/>
      <c r="CA14" s="319"/>
      <c r="CB14" s="319"/>
      <c r="CC14" s="319"/>
      <c r="CD14" s="653" t="str">
        <f t="shared" si="25"/>
        <v/>
      </c>
      <c r="CE14" s="639" t="str">
        <f t="shared" si="26"/>
        <v/>
      </c>
      <c r="CF14" s="652" t="str">
        <f>IF(CE14="","",LOOKUP(CE14,EVS!$E$99:$E$104,$F$99:$F$105))</f>
        <v/>
      </c>
      <c r="CG14" s="393"/>
      <c r="CH14" s="338">
        <f t="shared" si="3"/>
        <v>7</v>
      </c>
      <c r="CI14" s="354" t="str">
        <f t="shared" si="4"/>
        <v>Meena</v>
      </c>
      <c r="CJ14" s="319"/>
      <c r="CK14" s="652" t="str">
        <f>IF(CJ14="","",LOOKUP(CJ14,EVS!$G$99:G$104,$H$99:$H$105))</f>
        <v/>
      </c>
      <c r="CL14" s="319"/>
      <c r="CM14" s="652" t="str">
        <f>IF(CL14="","",LOOKUP(CL14,EVS!$G$99:$G$104,$H$99:$H$105))</f>
        <v/>
      </c>
      <c r="CN14" s="319"/>
      <c r="CO14" s="652" t="str">
        <f>IF(CN14="","",LOOKUP(CN14,EVS!$G$99:$G$104,$H$99:$H$105))</f>
        <v/>
      </c>
      <c r="CP14" s="639" t="str">
        <f t="shared" si="27"/>
        <v/>
      </c>
      <c r="CQ14" s="639" t="str">
        <f t="shared" si="28"/>
        <v/>
      </c>
      <c r="CR14" s="652" t="str">
        <f>IF(CQ14="","",LOOKUP(CQ14/3*10,EVS!$A$99:A$105,$B$99:$B$105))</f>
        <v/>
      </c>
      <c r="CS14" s="393"/>
      <c r="CT14" s="306">
        <f t="shared" si="29"/>
        <v>7</v>
      </c>
      <c r="CU14" s="646" t="str">
        <f t="shared" si="30"/>
        <v>Meena</v>
      </c>
      <c r="CV14" s="639" t="str">
        <f t="shared" si="31"/>
        <v/>
      </c>
      <c r="CW14" s="652" t="str">
        <f>IF(CV14="","",LOOKUP(CV14/4*10,Maths!$A$99:A$104,$B$99:$B$105))</f>
        <v/>
      </c>
      <c r="CX14" s="306" t="str">
        <f t="shared" si="32"/>
        <v/>
      </c>
      <c r="CY14" s="325" t="str">
        <f>IF(CX14="","",LOOKUP(CX14/6*10,EVS!$A$99:A$105,$B$99:$B$105))</f>
        <v/>
      </c>
      <c r="CZ14" s="639" t="str">
        <f t="shared" si="33"/>
        <v/>
      </c>
      <c r="DA14" s="652" t="str">
        <f>IF(CZ14="","",LOOKUP(CZ14,EVS!$A$99:C$104,$B$99:$B$105))</f>
        <v/>
      </c>
      <c r="DB14" s="552"/>
      <c r="DJ14" s="93" t="str">
        <f>English!DX14</f>
        <v/>
      </c>
      <c r="DK14" s="93" t="str">
        <f>Hindi!DX15</f>
        <v/>
      </c>
      <c r="DL14" s="93" t="str">
        <f>Maths!DH14</f>
        <v/>
      </c>
      <c r="DM14" s="93" t="str">
        <f t="shared" si="9"/>
        <v/>
      </c>
      <c r="DN14" s="93">
        <f t="shared" si="34"/>
        <v>0</v>
      </c>
      <c r="DO14" s="93">
        <f t="shared" si="35"/>
        <v>0</v>
      </c>
      <c r="DP14" s="325" t="str">
        <f>IF(DO14="","",LOOKUP(DO14,EVS!$A$99:A$105,$B$99:$B$105))</f>
        <v>D</v>
      </c>
    </row>
    <row r="15" spans="1:121" ht="20.100000000000001" customHeight="1">
      <c r="A15" s="365">
        <f>'Student Profile'!A12</f>
        <v>8</v>
      </c>
      <c r="B15" s="365">
        <f>'Student Profile'!B12</f>
        <v>0</v>
      </c>
      <c r="C15" s="366" t="str">
        <f>IF('Student Profile'!C12="","", 'Student Profile'!C12)</f>
        <v>Adi</v>
      </c>
      <c r="D15" s="319"/>
      <c r="E15" s="652" t="str">
        <f>IF(D15="","",LOOKUP(D15,EVS!E$99:$E$104,F$99:F$105))</f>
        <v/>
      </c>
      <c r="F15" s="319"/>
      <c r="G15" s="652" t="str">
        <f>IF(F15="","",LOOKUP(F15,EVS!$C$99:$C$104,$D$99:$D$104))</f>
        <v/>
      </c>
      <c r="H15" s="319"/>
      <c r="I15" s="652" t="str">
        <f>IF(H15="","",LOOKUP(H15,EVS!$C$99:$C$104,$D$99:$D$104))</f>
        <v/>
      </c>
      <c r="J15" s="680" t="str">
        <f t="shared" si="10"/>
        <v/>
      </c>
      <c r="K15" s="680" t="str">
        <f t="shared" si="11"/>
        <v/>
      </c>
      <c r="L15" s="652" t="str">
        <f>IF(K15="","",LOOKUP(K15,EVS!$E$99:E$104,F$99:F$105))</f>
        <v/>
      </c>
      <c r="M15" s="110"/>
      <c r="N15" s="393"/>
      <c r="O15" s="366">
        <f t="shared" si="12"/>
        <v>8</v>
      </c>
      <c r="P15" s="366" t="str">
        <f t="shared" si="13"/>
        <v>Adi</v>
      </c>
      <c r="Q15" s="319"/>
      <c r="R15" s="319"/>
      <c r="S15" s="319"/>
      <c r="T15" s="319"/>
      <c r="U15" s="319"/>
      <c r="V15" s="319"/>
      <c r="W15" s="319"/>
      <c r="X15" s="319"/>
      <c r="Y15" s="319"/>
      <c r="Z15" s="319"/>
      <c r="AA15" s="319"/>
      <c r="AB15" s="319"/>
      <c r="AC15" s="319"/>
      <c r="AD15" s="319"/>
      <c r="AE15" s="319"/>
      <c r="AF15" s="319"/>
      <c r="AG15" s="653" t="str">
        <f t="shared" si="14"/>
        <v/>
      </c>
      <c r="AH15" s="639" t="str">
        <f t="shared" si="15"/>
        <v/>
      </c>
      <c r="AI15" s="652" t="str">
        <f>IF(AH15="","",LOOKUP(AH15,EVS!$E$99:E$104,F$99:F$105))</f>
        <v/>
      </c>
      <c r="AJ15" s="110"/>
      <c r="AK15" s="393"/>
      <c r="AL15" s="366">
        <f t="shared" si="16"/>
        <v>8</v>
      </c>
      <c r="AM15" s="353" t="str">
        <f t="shared" si="17"/>
        <v>Adi</v>
      </c>
      <c r="AN15" s="319"/>
      <c r="AO15" s="325" t="str">
        <f>IF(AN15="","",LOOKUP(AN15,EVS!$G$99:G$104,H$99:H$105))</f>
        <v/>
      </c>
      <c r="AP15" s="319"/>
      <c r="AQ15" s="652" t="str">
        <f>IF(AP15="","",LOOKUP(AP15,EVS!$G$99:$G$104,$H$99:$H$105))</f>
        <v/>
      </c>
      <c r="AR15" s="319"/>
      <c r="AS15" s="325" t="str">
        <f>IF(AR15="","",LOOKUP(AR15,EVS!$G$99:$G$104,$H$99:$H$105))</f>
        <v/>
      </c>
      <c r="AT15" s="639" t="str">
        <f t="shared" si="18"/>
        <v/>
      </c>
      <c r="AU15" s="639" t="str">
        <f t="shared" si="19"/>
        <v/>
      </c>
      <c r="AV15" s="652" t="str">
        <f>IF(AU15="","",LOOKUP(AU15/3*10,EVS!$A$99:A$105,$B$99:$B$105))</f>
        <v/>
      </c>
      <c r="AW15" s="110"/>
      <c r="AX15" s="393"/>
      <c r="AY15" s="368">
        <f t="shared" si="20"/>
        <v>8</v>
      </c>
      <c r="AZ15" s="354" t="str">
        <f t="shared" si="21"/>
        <v>Adi</v>
      </c>
      <c r="BA15" s="319"/>
      <c r="BB15" s="652" t="str">
        <f>IF(BA15="","",LOOKUP(BA15,EVS!$E$99:$E$104,$F$99:$F$105))</f>
        <v/>
      </c>
      <c r="BC15" s="319"/>
      <c r="BD15" s="652" t="str">
        <f>IF(BC15="","",LOOKUP(BC15,EVS!$C$99:$C$104,$D$99:$D$104))</f>
        <v/>
      </c>
      <c r="BE15" s="319"/>
      <c r="BF15" s="652" t="str">
        <f>IF(BE15="","",LOOKUP(BE15,EVS!$C$99:$C$104,$D$99:$D$104))</f>
        <v/>
      </c>
      <c r="BG15" s="639" t="str">
        <f t="shared" si="22"/>
        <v/>
      </c>
      <c r="BH15" s="639" t="str">
        <f t="shared" si="23"/>
        <v/>
      </c>
      <c r="BI15" s="652" t="str">
        <f>IF(BH15="","",LOOKUP(BH15,EVS!$E$99:$E$104,$F$99:$F$105))</f>
        <v/>
      </c>
      <c r="BJ15" s="324"/>
      <c r="BK15" s="393"/>
      <c r="BL15" s="338">
        <f t="shared" si="24"/>
        <v>8</v>
      </c>
      <c r="BM15" s="338" t="str">
        <f t="shared" si="1"/>
        <v>Adi</v>
      </c>
      <c r="BN15" s="319"/>
      <c r="BO15" s="319"/>
      <c r="BP15" s="319"/>
      <c r="BQ15" s="319"/>
      <c r="BR15" s="319"/>
      <c r="BS15" s="319"/>
      <c r="BT15" s="319"/>
      <c r="BU15" s="319"/>
      <c r="BV15" s="319"/>
      <c r="BW15" s="319"/>
      <c r="BX15" s="319"/>
      <c r="BY15" s="319"/>
      <c r="BZ15" s="319"/>
      <c r="CA15" s="319"/>
      <c r="CB15" s="319"/>
      <c r="CC15" s="319"/>
      <c r="CD15" s="653" t="str">
        <f t="shared" si="25"/>
        <v/>
      </c>
      <c r="CE15" s="639" t="str">
        <f t="shared" si="26"/>
        <v/>
      </c>
      <c r="CF15" s="652" t="str">
        <f>IF(CE15="","",LOOKUP(CE15,EVS!$E$99:$E$104,$F$99:$F$105))</f>
        <v/>
      </c>
      <c r="CG15" s="393"/>
      <c r="CH15" s="338">
        <f t="shared" si="3"/>
        <v>8</v>
      </c>
      <c r="CI15" s="354" t="str">
        <f t="shared" si="4"/>
        <v>Adi</v>
      </c>
      <c r="CJ15" s="319"/>
      <c r="CK15" s="652" t="str">
        <f>IF(CJ15="","",LOOKUP(CJ15,EVS!$G$99:G$104,$H$99:$H$105))</f>
        <v/>
      </c>
      <c r="CL15" s="319"/>
      <c r="CM15" s="652" t="str">
        <f>IF(CL15="","",LOOKUP(CL15,EVS!$G$99:$G$104,$H$99:$H$105))</f>
        <v/>
      </c>
      <c r="CN15" s="319"/>
      <c r="CO15" s="652" t="str">
        <f>IF(CN15="","",LOOKUP(CN15,EVS!$G$99:$G$104,$H$99:$H$105))</f>
        <v/>
      </c>
      <c r="CP15" s="639" t="str">
        <f t="shared" si="27"/>
        <v/>
      </c>
      <c r="CQ15" s="639" t="str">
        <f t="shared" si="28"/>
        <v/>
      </c>
      <c r="CR15" s="652" t="str">
        <f>IF(CQ15="","",LOOKUP(CQ15/3*10,EVS!$A$99:A$105,$B$99:$B$105))</f>
        <v/>
      </c>
      <c r="CS15" s="393"/>
      <c r="CT15" s="306">
        <f t="shared" si="29"/>
        <v>8</v>
      </c>
      <c r="CU15" s="646" t="str">
        <f t="shared" si="30"/>
        <v>Adi</v>
      </c>
      <c r="CV15" s="639" t="str">
        <f t="shared" si="31"/>
        <v/>
      </c>
      <c r="CW15" s="652" t="str">
        <f>IF(CV15="","",LOOKUP(CV15/4*10,Maths!$A$99:A$104,$B$99:$B$105))</f>
        <v/>
      </c>
      <c r="CX15" s="306" t="str">
        <f t="shared" si="32"/>
        <v/>
      </c>
      <c r="CY15" s="325" t="str">
        <f>IF(CX15="","",LOOKUP(CX15/6*10,EVS!$A$99:A$105,$B$99:$B$105))</f>
        <v/>
      </c>
      <c r="CZ15" s="639" t="str">
        <f t="shared" si="33"/>
        <v/>
      </c>
      <c r="DA15" s="652" t="str">
        <f>IF(CZ15="","",LOOKUP(CZ15,EVS!$A$99:C$104,$B$99:$B$105))</f>
        <v/>
      </c>
      <c r="DB15" s="552"/>
      <c r="DJ15" s="93" t="str">
        <f>English!DX15</f>
        <v/>
      </c>
      <c r="DK15" s="93" t="str">
        <f>Hindi!DX16</f>
        <v/>
      </c>
      <c r="DL15" s="93" t="str">
        <f>Maths!DH15</f>
        <v/>
      </c>
      <c r="DM15" s="93" t="str">
        <f t="shared" si="9"/>
        <v/>
      </c>
      <c r="DN15" s="93">
        <f t="shared" si="34"/>
        <v>0</v>
      </c>
      <c r="DO15" s="93">
        <f t="shared" si="35"/>
        <v>0</v>
      </c>
      <c r="DP15" s="325" t="str">
        <f>IF(DO15="","",LOOKUP(DO15,EVS!$A$99:A$105,$B$99:$B$105))</f>
        <v>D</v>
      </c>
    </row>
    <row r="16" spans="1:121" ht="20.100000000000001" customHeight="1">
      <c r="A16" s="365">
        <f>'Student Profile'!A13</f>
        <v>9</v>
      </c>
      <c r="B16" s="365">
        <f>'Student Profile'!B13</f>
        <v>0</v>
      </c>
      <c r="C16" s="366" t="str">
        <f>IF('Student Profile'!C13="","", 'Student Profile'!C13)</f>
        <v>S. Mounika</v>
      </c>
      <c r="D16" s="319"/>
      <c r="E16" s="652" t="str">
        <f>IF(D16="","",LOOKUP(D16,EVS!E$99:$E$104,F$99:F$105))</f>
        <v/>
      </c>
      <c r="F16" s="319"/>
      <c r="G16" s="652" t="str">
        <f>IF(F16="","",LOOKUP(F16,EVS!$C$99:$C$104,$D$99:$D$104))</f>
        <v/>
      </c>
      <c r="H16" s="319"/>
      <c r="I16" s="652" t="str">
        <f>IF(H16="","",LOOKUP(H16,EVS!$C$99:$C$104,$D$99:$D$104))</f>
        <v/>
      </c>
      <c r="J16" s="680" t="str">
        <f t="shared" si="10"/>
        <v/>
      </c>
      <c r="K16" s="680" t="str">
        <f t="shared" si="11"/>
        <v/>
      </c>
      <c r="L16" s="652" t="str">
        <f>IF(K16="","",LOOKUP(K16,EVS!$E$99:E$104,F$99:F$105))</f>
        <v/>
      </c>
      <c r="M16" s="110"/>
      <c r="N16" s="393"/>
      <c r="O16" s="366">
        <f t="shared" si="12"/>
        <v>9</v>
      </c>
      <c r="P16" s="366" t="str">
        <f t="shared" si="13"/>
        <v>S. Mounika</v>
      </c>
      <c r="Q16" s="319"/>
      <c r="R16" s="319"/>
      <c r="S16" s="319"/>
      <c r="T16" s="319"/>
      <c r="U16" s="319"/>
      <c r="V16" s="319"/>
      <c r="W16" s="319"/>
      <c r="X16" s="319"/>
      <c r="Y16" s="319"/>
      <c r="Z16" s="319"/>
      <c r="AA16" s="319"/>
      <c r="AB16" s="319"/>
      <c r="AC16" s="319"/>
      <c r="AD16" s="319"/>
      <c r="AE16" s="319"/>
      <c r="AF16" s="319"/>
      <c r="AG16" s="653" t="str">
        <f t="shared" si="14"/>
        <v/>
      </c>
      <c r="AH16" s="639" t="str">
        <f t="shared" si="15"/>
        <v/>
      </c>
      <c r="AI16" s="652" t="str">
        <f>IF(AH16="","",LOOKUP(AH16,EVS!$E$99:E$104,F$99:F$105))</f>
        <v/>
      </c>
      <c r="AJ16" s="110"/>
      <c r="AK16" s="393"/>
      <c r="AL16" s="366">
        <f t="shared" si="16"/>
        <v>9</v>
      </c>
      <c r="AM16" s="353" t="str">
        <f t="shared" si="17"/>
        <v>S. Mounika</v>
      </c>
      <c r="AN16" s="319"/>
      <c r="AO16" s="325" t="str">
        <f>IF(AN16="","",LOOKUP(AN16,EVS!$G$99:G$104,H$99:H$105))</f>
        <v/>
      </c>
      <c r="AP16" s="319"/>
      <c r="AQ16" s="652" t="str">
        <f>IF(AP16="","",LOOKUP(AP16,EVS!$G$99:$G$104,$H$99:$H$105))</f>
        <v/>
      </c>
      <c r="AR16" s="319"/>
      <c r="AS16" s="325" t="str">
        <f>IF(AR16="","",LOOKUP(AR16,EVS!$G$99:$G$104,$H$99:$H$105))</f>
        <v/>
      </c>
      <c r="AT16" s="639" t="str">
        <f t="shared" si="18"/>
        <v/>
      </c>
      <c r="AU16" s="639" t="str">
        <f t="shared" si="19"/>
        <v/>
      </c>
      <c r="AV16" s="652" t="str">
        <f>IF(AU16="","",LOOKUP(AU16/3*10,EVS!$A$99:A$105,$B$99:$B$105))</f>
        <v/>
      </c>
      <c r="AW16" s="110"/>
      <c r="AX16" s="393"/>
      <c r="AY16" s="368">
        <f t="shared" si="20"/>
        <v>9</v>
      </c>
      <c r="AZ16" s="354" t="str">
        <f t="shared" si="21"/>
        <v>S. Mounika</v>
      </c>
      <c r="BA16" s="319"/>
      <c r="BB16" s="652" t="str">
        <f>IF(BA16="","",LOOKUP(BA16,EVS!$E$99:$E$104,$F$99:$F$105))</f>
        <v/>
      </c>
      <c r="BC16" s="319"/>
      <c r="BD16" s="652" t="str">
        <f>IF(BC16="","",LOOKUP(BC16,EVS!$C$99:$C$104,$D$99:$D$104))</f>
        <v/>
      </c>
      <c r="BE16" s="319"/>
      <c r="BF16" s="652" t="str">
        <f>IF(BE16="","",LOOKUP(BE16,EVS!$C$99:$C$104,$D$99:$D$104))</f>
        <v/>
      </c>
      <c r="BG16" s="639" t="str">
        <f t="shared" si="22"/>
        <v/>
      </c>
      <c r="BH16" s="639" t="str">
        <f t="shared" si="23"/>
        <v/>
      </c>
      <c r="BI16" s="652" t="str">
        <f>IF(BH16="","",LOOKUP(BH16,EVS!$E$99:$E$104,$F$99:$F$105))</f>
        <v/>
      </c>
      <c r="BJ16" s="324"/>
      <c r="BK16" s="393"/>
      <c r="BL16" s="338">
        <f t="shared" si="24"/>
        <v>9</v>
      </c>
      <c r="BM16" s="338" t="str">
        <f t="shared" si="1"/>
        <v>S. Mounika</v>
      </c>
      <c r="BN16" s="319"/>
      <c r="BO16" s="319"/>
      <c r="BP16" s="319"/>
      <c r="BQ16" s="319"/>
      <c r="BR16" s="319"/>
      <c r="BS16" s="319"/>
      <c r="BT16" s="319"/>
      <c r="BU16" s="319"/>
      <c r="BV16" s="319"/>
      <c r="BW16" s="319"/>
      <c r="BX16" s="319"/>
      <c r="BY16" s="319"/>
      <c r="BZ16" s="319"/>
      <c r="CA16" s="319"/>
      <c r="CB16" s="319"/>
      <c r="CC16" s="319"/>
      <c r="CD16" s="653" t="str">
        <f t="shared" si="25"/>
        <v/>
      </c>
      <c r="CE16" s="639" t="str">
        <f t="shared" si="26"/>
        <v/>
      </c>
      <c r="CF16" s="652" t="str">
        <f>IF(CE16="","",LOOKUP(CE16,EVS!$E$99:$E$104,$F$99:$F$105))</f>
        <v/>
      </c>
      <c r="CG16" s="393"/>
      <c r="CH16" s="338">
        <f t="shared" si="3"/>
        <v>9</v>
      </c>
      <c r="CI16" s="354" t="str">
        <f t="shared" si="4"/>
        <v>S. Mounika</v>
      </c>
      <c r="CJ16" s="319"/>
      <c r="CK16" s="652" t="str">
        <f>IF(CJ16="","",LOOKUP(CJ16,EVS!$G$99:G$104,$H$99:$H$105))</f>
        <v/>
      </c>
      <c r="CL16" s="319"/>
      <c r="CM16" s="652" t="str">
        <f>IF(CL16="","",LOOKUP(CL16,EVS!$G$99:$G$104,$H$99:$H$105))</f>
        <v/>
      </c>
      <c r="CN16" s="319"/>
      <c r="CO16" s="652" t="str">
        <f>IF(CN16="","",LOOKUP(CN16,EVS!$G$99:$G$104,$H$99:$H$105))</f>
        <v/>
      </c>
      <c r="CP16" s="639" t="str">
        <f t="shared" si="27"/>
        <v/>
      </c>
      <c r="CQ16" s="639" t="str">
        <f t="shared" si="28"/>
        <v/>
      </c>
      <c r="CR16" s="652" t="str">
        <f>IF(CQ16="","",LOOKUP(CQ16/3*10,EVS!$A$99:A$105,$B$99:$B$105))</f>
        <v/>
      </c>
      <c r="CS16" s="393" t="s">
        <v>488</v>
      </c>
      <c r="CT16" s="306">
        <f t="shared" si="29"/>
        <v>9</v>
      </c>
      <c r="CU16" s="646" t="str">
        <f t="shared" si="30"/>
        <v>S. Mounika</v>
      </c>
      <c r="CV16" s="639" t="str">
        <f t="shared" si="31"/>
        <v/>
      </c>
      <c r="CW16" s="652" t="str">
        <f>IF(CV16="","",LOOKUP(CV16/4*10,Maths!$A$99:A$104,$B$99:$B$105))</f>
        <v/>
      </c>
      <c r="CX16" s="306" t="str">
        <f t="shared" si="32"/>
        <v/>
      </c>
      <c r="CY16" s="325" t="str">
        <f>IF(CX16="","",LOOKUP(CX16/6*10,EVS!$A$99:A$105,$B$99:$B$105))</f>
        <v/>
      </c>
      <c r="CZ16" s="639" t="str">
        <f t="shared" si="33"/>
        <v/>
      </c>
      <c r="DA16" s="652" t="str">
        <f>IF(CZ16="","",LOOKUP(CZ16,EVS!$A$99:C$104,$B$99:$B$105))</f>
        <v/>
      </c>
      <c r="DB16" s="552"/>
      <c r="DJ16" s="93" t="str">
        <f>English!DX16</f>
        <v/>
      </c>
      <c r="DK16" s="93" t="str">
        <f>Hindi!DX17</f>
        <v/>
      </c>
      <c r="DL16" s="93" t="str">
        <f>Maths!DH16</f>
        <v/>
      </c>
      <c r="DM16" s="93" t="str">
        <f t="shared" si="9"/>
        <v/>
      </c>
      <c r="DN16" s="93">
        <f t="shared" si="34"/>
        <v>0</v>
      </c>
      <c r="DO16" s="93">
        <f t="shared" si="35"/>
        <v>0</v>
      </c>
      <c r="DP16" s="325" t="str">
        <f>IF(DO16="","",LOOKUP(DO16,EVS!$A$99:A$105,$B$99:$B$105))</f>
        <v>D</v>
      </c>
    </row>
    <row r="17" spans="1:120" ht="20.100000000000001" customHeight="1">
      <c r="A17" s="365">
        <f>'Student Profile'!A14</f>
        <v>10</v>
      </c>
      <c r="B17" s="365">
        <f>'Student Profile'!B14</f>
        <v>0</v>
      </c>
      <c r="C17" s="366" t="str">
        <f>IF('Student Profile'!C14="","", 'Student Profile'!C14)</f>
        <v>S. Mounika</v>
      </c>
      <c r="D17" s="319"/>
      <c r="E17" s="652" t="str">
        <f>IF(D17="","",LOOKUP(D17,EVS!E$99:$E$104,F$99:F$105))</f>
        <v/>
      </c>
      <c r="F17" s="319"/>
      <c r="G17" s="652" t="str">
        <f>IF(F17="","",LOOKUP(F17,EVS!$C$99:$C$104,$D$99:$D$104))</f>
        <v/>
      </c>
      <c r="H17" s="319"/>
      <c r="I17" s="652" t="str">
        <f>IF(H17="","",LOOKUP(H17,EVS!$C$99:$C$104,$D$99:$D$104))</f>
        <v/>
      </c>
      <c r="J17" s="680" t="str">
        <f t="shared" si="10"/>
        <v/>
      </c>
      <c r="K17" s="680" t="str">
        <f t="shared" si="11"/>
        <v/>
      </c>
      <c r="L17" s="652" t="str">
        <f>IF(K17="","",LOOKUP(K17,EVS!$E$99:E$104,F$99:F$105))</f>
        <v/>
      </c>
      <c r="M17" s="110"/>
      <c r="N17" s="393"/>
      <c r="O17" s="366">
        <f t="shared" si="12"/>
        <v>10</v>
      </c>
      <c r="P17" s="366" t="str">
        <f t="shared" si="13"/>
        <v>S. Mounika</v>
      </c>
      <c r="Q17" s="319"/>
      <c r="R17" s="319"/>
      <c r="S17" s="319"/>
      <c r="T17" s="319"/>
      <c r="U17" s="319"/>
      <c r="V17" s="319"/>
      <c r="W17" s="319"/>
      <c r="X17" s="319"/>
      <c r="Y17" s="319"/>
      <c r="Z17" s="319"/>
      <c r="AA17" s="319"/>
      <c r="AB17" s="319"/>
      <c r="AC17" s="319"/>
      <c r="AD17" s="319"/>
      <c r="AE17" s="319"/>
      <c r="AF17" s="319"/>
      <c r="AG17" s="653" t="str">
        <f t="shared" si="14"/>
        <v/>
      </c>
      <c r="AH17" s="639" t="str">
        <f t="shared" si="15"/>
        <v/>
      </c>
      <c r="AI17" s="652" t="str">
        <f>IF(AH17="","",LOOKUP(AH17,EVS!$E$99:E$104,F$99:F$105))</f>
        <v/>
      </c>
      <c r="AJ17" s="110"/>
      <c r="AK17" s="393"/>
      <c r="AL17" s="366">
        <f t="shared" si="16"/>
        <v>10</v>
      </c>
      <c r="AM17" s="353" t="str">
        <f t="shared" si="17"/>
        <v>S. Mounika</v>
      </c>
      <c r="AN17" s="319"/>
      <c r="AO17" s="325" t="str">
        <f>IF(AN17="","",LOOKUP(AN17,EVS!$G$99:G$104,H$99:H$105))</f>
        <v/>
      </c>
      <c r="AP17" s="319"/>
      <c r="AQ17" s="652" t="str">
        <f>IF(AP17="","",LOOKUP(AP17,EVS!$G$99:$G$104,$H$99:$H$105))</f>
        <v/>
      </c>
      <c r="AR17" s="319"/>
      <c r="AS17" s="325" t="str">
        <f>IF(AR17="","",LOOKUP(AR17,EVS!$G$99:$G$104,$H$99:$H$105))</f>
        <v/>
      </c>
      <c r="AT17" s="639" t="str">
        <f t="shared" si="18"/>
        <v/>
      </c>
      <c r="AU17" s="639" t="str">
        <f t="shared" si="19"/>
        <v/>
      </c>
      <c r="AV17" s="652" t="str">
        <f>IF(AU17="","",LOOKUP(AU17/3*10,EVS!$A$99:A$105,$B$99:$B$105))</f>
        <v/>
      </c>
      <c r="AW17" s="110"/>
      <c r="AX17" s="393"/>
      <c r="AY17" s="368">
        <f t="shared" si="20"/>
        <v>10</v>
      </c>
      <c r="AZ17" s="354" t="str">
        <f t="shared" si="21"/>
        <v>S. Mounika</v>
      </c>
      <c r="BA17" s="319"/>
      <c r="BB17" s="652" t="str">
        <f>IF(BA17="","",LOOKUP(BA17,EVS!$E$99:$E$104,$F$99:$F$105))</f>
        <v/>
      </c>
      <c r="BC17" s="319"/>
      <c r="BD17" s="652" t="str">
        <f>IF(BC17="","",LOOKUP(BC17,EVS!$C$99:$C$104,$D$99:$D$104))</f>
        <v/>
      </c>
      <c r="BE17" s="319"/>
      <c r="BF17" s="652" t="str">
        <f>IF(BE17="","",LOOKUP(BE17,EVS!$C$99:$C$104,$D$99:$D$104))</f>
        <v/>
      </c>
      <c r="BG17" s="639" t="str">
        <f t="shared" si="22"/>
        <v/>
      </c>
      <c r="BH17" s="639" t="str">
        <f t="shared" si="23"/>
        <v/>
      </c>
      <c r="BI17" s="652" t="str">
        <f>IF(BH17="","",LOOKUP(BH17,EVS!$E$99:$E$104,$F$99:$F$105))</f>
        <v/>
      </c>
      <c r="BJ17" s="324"/>
      <c r="BK17" s="393"/>
      <c r="BL17" s="338">
        <f t="shared" si="24"/>
        <v>10</v>
      </c>
      <c r="BM17" s="338" t="str">
        <f t="shared" si="1"/>
        <v>S. Mounika</v>
      </c>
      <c r="BN17" s="319"/>
      <c r="BO17" s="319"/>
      <c r="BP17" s="319"/>
      <c r="BQ17" s="319"/>
      <c r="BR17" s="319"/>
      <c r="BS17" s="319"/>
      <c r="BT17" s="319"/>
      <c r="BU17" s="319"/>
      <c r="BV17" s="319"/>
      <c r="BW17" s="319"/>
      <c r="BX17" s="319"/>
      <c r="BY17" s="319"/>
      <c r="BZ17" s="319"/>
      <c r="CA17" s="319"/>
      <c r="CB17" s="319"/>
      <c r="CC17" s="319"/>
      <c r="CD17" s="653" t="str">
        <f t="shared" si="25"/>
        <v/>
      </c>
      <c r="CE17" s="639" t="str">
        <f t="shared" si="26"/>
        <v/>
      </c>
      <c r="CF17" s="652" t="str">
        <f>IF(CE17="","",LOOKUP(CE17,EVS!$E$99:$E$104,$F$99:$F$105))</f>
        <v/>
      </c>
      <c r="CG17" s="393"/>
      <c r="CH17" s="338">
        <f t="shared" si="3"/>
        <v>10</v>
      </c>
      <c r="CI17" s="354" t="str">
        <f t="shared" si="4"/>
        <v>S. Mounika</v>
      </c>
      <c r="CJ17" s="319"/>
      <c r="CK17" s="652" t="str">
        <f>IF(CJ17="","",LOOKUP(CJ17,EVS!$G$99:G$104,$H$99:$H$105))</f>
        <v/>
      </c>
      <c r="CL17" s="319"/>
      <c r="CM17" s="652" t="str">
        <f>IF(CL17="","",LOOKUP(CL17,EVS!$G$99:$G$104,$H$99:$H$105))</f>
        <v/>
      </c>
      <c r="CN17" s="319"/>
      <c r="CO17" s="652" t="str">
        <f>IF(CN17="","",LOOKUP(CN17,EVS!$G$99:$G$104,$H$99:$H$105))</f>
        <v/>
      </c>
      <c r="CP17" s="639" t="str">
        <f t="shared" si="27"/>
        <v/>
      </c>
      <c r="CQ17" s="639" t="str">
        <f t="shared" si="28"/>
        <v/>
      </c>
      <c r="CR17" s="652" t="str">
        <f>IF(CQ17="","",LOOKUP(CQ17/3*10,EVS!$A$99:A$105,$B$99:$B$105))</f>
        <v/>
      </c>
      <c r="CS17" s="393"/>
      <c r="CT17" s="306">
        <f t="shared" si="29"/>
        <v>10</v>
      </c>
      <c r="CU17" s="646" t="str">
        <f t="shared" si="30"/>
        <v>S. Mounika</v>
      </c>
      <c r="CV17" s="639" t="str">
        <f t="shared" si="31"/>
        <v/>
      </c>
      <c r="CW17" s="652" t="str">
        <f>IF(CV17="","",LOOKUP(CV17/4*10,Maths!$A$99:A$104,$B$99:$B$105))</f>
        <v/>
      </c>
      <c r="CX17" s="306" t="str">
        <f t="shared" si="32"/>
        <v/>
      </c>
      <c r="CY17" s="325" t="str">
        <f>IF(CX17="","",LOOKUP(CX17/6*10,EVS!$A$99:A$105,$B$99:$B$105))</f>
        <v/>
      </c>
      <c r="CZ17" s="639" t="str">
        <f t="shared" si="33"/>
        <v/>
      </c>
      <c r="DA17" s="652" t="str">
        <f>IF(CZ17="","",LOOKUP(CZ17,EVS!$A$99:C$104,$B$99:$B$105))</f>
        <v/>
      </c>
      <c r="DB17" s="552"/>
      <c r="DJ17" s="93" t="str">
        <f>English!DX17</f>
        <v/>
      </c>
      <c r="DK17" s="93" t="str">
        <f>Hindi!DX18</f>
        <v/>
      </c>
      <c r="DL17" s="93" t="str">
        <f>Maths!DH17</f>
        <v/>
      </c>
      <c r="DM17" s="93" t="str">
        <f t="shared" si="9"/>
        <v/>
      </c>
      <c r="DN17" s="93">
        <f t="shared" si="34"/>
        <v>0</v>
      </c>
      <c r="DO17" s="93">
        <f t="shared" si="35"/>
        <v>0</v>
      </c>
      <c r="DP17" s="325" t="str">
        <f>IF(DO17="","",LOOKUP(DO17,EVS!$A$99:A$105,$B$99:$B$105))</f>
        <v>D</v>
      </c>
    </row>
    <row r="18" spans="1:120" ht="20.100000000000001" customHeight="1">
      <c r="A18" s="365">
        <f>'Student Profile'!A15</f>
        <v>11</v>
      </c>
      <c r="B18" s="365">
        <f>'Student Profile'!B15</f>
        <v>0</v>
      </c>
      <c r="C18" s="366" t="str">
        <f>IF('Student Profile'!C15="","", 'Student Profile'!C15)</f>
        <v>S. Mounika</v>
      </c>
      <c r="D18" s="319"/>
      <c r="E18" s="652" t="str">
        <f>IF(D18="","",LOOKUP(D18,EVS!E$99:$E$104,F$99:F$105))</f>
        <v/>
      </c>
      <c r="F18" s="319"/>
      <c r="G18" s="652" t="str">
        <f>IF(F18="","",LOOKUP(F18,EVS!$C$99:$C$104,$D$99:$D$104))</f>
        <v/>
      </c>
      <c r="H18" s="319"/>
      <c r="I18" s="652" t="str">
        <f>IF(H18="","",LOOKUP(H18,EVS!$C$99:$C$104,$D$99:$D$104))</f>
        <v/>
      </c>
      <c r="J18" s="680" t="str">
        <f t="shared" si="10"/>
        <v/>
      </c>
      <c r="K18" s="680" t="str">
        <f t="shared" si="11"/>
        <v/>
      </c>
      <c r="L18" s="652" t="str">
        <f>IF(K18="","",LOOKUP(K18,EVS!$E$99:E$104,F$99:F$105))</f>
        <v/>
      </c>
      <c r="M18" s="110"/>
      <c r="N18" s="393"/>
      <c r="O18" s="366">
        <f t="shared" si="12"/>
        <v>11</v>
      </c>
      <c r="P18" s="366" t="str">
        <f t="shared" si="13"/>
        <v>S. Mounika</v>
      </c>
      <c r="Q18" s="319"/>
      <c r="R18" s="319"/>
      <c r="S18" s="319"/>
      <c r="T18" s="319"/>
      <c r="U18" s="319"/>
      <c r="V18" s="319"/>
      <c r="W18" s="319"/>
      <c r="X18" s="319"/>
      <c r="Y18" s="319"/>
      <c r="Z18" s="319"/>
      <c r="AA18" s="319"/>
      <c r="AB18" s="319"/>
      <c r="AC18" s="319"/>
      <c r="AD18" s="319"/>
      <c r="AE18" s="319"/>
      <c r="AF18" s="319"/>
      <c r="AG18" s="653" t="str">
        <f t="shared" si="14"/>
        <v/>
      </c>
      <c r="AH18" s="639" t="str">
        <f t="shared" si="15"/>
        <v/>
      </c>
      <c r="AI18" s="652" t="str">
        <f>IF(AH18="","",LOOKUP(AH18,EVS!$E$99:E$104,F$99:F$105))</f>
        <v/>
      </c>
      <c r="AJ18" s="110"/>
      <c r="AK18" s="393"/>
      <c r="AL18" s="366">
        <f t="shared" si="16"/>
        <v>11</v>
      </c>
      <c r="AM18" s="353" t="str">
        <f t="shared" si="17"/>
        <v>S. Mounika</v>
      </c>
      <c r="AN18" s="319"/>
      <c r="AO18" s="325" t="str">
        <f>IF(AN18="","",LOOKUP(AN18,EVS!$G$99:G$104,H$99:H$105))</f>
        <v/>
      </c>
      <c r="AP18" s="319"/>
      <c r="AQ18" s="652" t="str">
        <f>IF(AP18="","",LOOKUP(AP18,EVS!$G$99:$G$104,$H$99:$H$105))</f>
        <v/>
      </c>
      <c r="AR18" s="319"/>
      <c r="AS18" s="325" t="str">
        <f>IF(AR18="","",LOOKUP(AR18,EVS!$G$99:$G$104,$H$99:$H$105))</f>
        <v/>
      </c>
      <c r="AT18" s="639" t="str">
        <f t="shared" si="18"/>
        <v/>
      </c>
      <c r="AU18" s="639" t="str">
        <f t="shared" si="19"/>
        <v/>
      </c>
      <c r="AV18" s="652" t="str">
        <f>IF(AU18="","",LOOKUP(AU18/3*10,EVS!$A$99:A$105,$B$99:$B$105))</f>
        <v/>
      </c>
      <c r="AW18" s="110"/>
      <c r="AX18" s="393"/>
      <c r="AY18" s="368">
        <f t="shared" si="20"/>
        <v>11</v>
      </c>
      <c r="AZ18" s="354" t="str">
        <f t="shared" si="21"/>
        <v>S. Mounika</v>
      </c>
      <c r="BA18" s="319"/>
      <c r="BB18" s="652" t="str">
        <f>IF(BA18="","",LOOKUP(BA18,EVS!$E$99:$E$104,$F$99:$F$105))</f>
        <v/>
      </c>
      <c r="BC18" s="319"/>
      <c r="BD18" s="652" t="str">
        <f>IF(BC18="","",LOOKUP(BC18,EVS!$C$99:$C$104,$D$99:$D$104))</f>
        <v/>
      </c>
      <c r="BE18" s="319"/>
      <c r="BF18" s="652" t="str">
        <f>IF(BE18="","",LOOKUP(BE18,EVS!$C$99:$C$104,$D$99:$D$104))</f>
        <v/>
      </c>
      <c r="BG18" s="639" t="str">
        <f t="shared" si="22"/>
        <v/>
      </c>
      <c r="BH18" s="639" t="str">
        <f t="shared" si="23"/>
        <v/>
      </c>
      <c r="BI18" s="652" t="str">
        <f>IF(BH18="","",LOOKUP(BH18,EVS!$E$99:$E$104,$F$99:$F$105))</f>
        <v/>
      </c>
      <c r="BJ18" s="324"/>
      <c r="BK18" s="393"/>
      <c r="BL18" s="338">
        <f t="shared" si="24"/>
        <v>11</v>
      </c>
      <c r="BM18" s="338" t="str">
        <f t="shared" si="1"/>
        <v>S. Mounika</v>
      </c>
      <c r="BN18" s="319"/>
      <c r="BO18" s="319"/>
      <c r="BP18" s="319"/>
      <c r="BQ18" s="319"/>
      <c r="BR18" s="319"/>
      <c r="BS18" s="319"/>
      <c r="BT18" s="319"/>
      <c r="BU18" s="319"/>
      <c r="BV18" s="319"/>
      <c r="BW18" s="319"/>
      <c r="BX18" s="319"/>
      <c r="BY18" s="319"/>
      <c r="BZ18" s="319"/>
      <c r="CA18" s="319"/>
      <c r="CB18" s="319"/>
      <c r="CC18" s="319"/>
      <c r="CD18" s="653" t="str">
        <f t="shared" si="25"/>
        <v/>
      </c>
      <c r="CE18" s="639" t="str">
        <f t="shared" si="26"/>
        <v/>
      </c>
      <c r="CF18" s="652" t="str">
        <f>IF(CE18="","",LOOKUP(CE18,EVS!$E$99:$E$104,$F$99:$F$105))</f>
        <v/>
      </c>
      <c r="CG18" s="393"/>
      <c r="CH18" s="338">
        <f t="shared" si="3"/>
        <v>11</v>
      </c>
      <c r="CI18" s="354" t="str">
        <f t="shared" si="4"/>
        <v>S. Mounika</v>
      </c>
      <c r="CJ18" s="319"/>
      <c r="CK18" s="652" t="str">
        <f>IF(CJ18="","",LOOKUP(CJ18,EVS!$G$99:G$104,$H$99:$H$105))</f>
        <v/>
      </c>
      <c r="CL18" s="319"/>
      <c r="CM18" s="652" t="str">
        <f>IF(CL18="","",LOOKUP(CL18,EVS!$G$99:$G$104,$H$99:$H$105))</f>
        <v/>
      </c>
      <c r="CN18" s="319"/>
      <c r="CO18" s="652" t="str">
        <f>IF(CN18="","",LOOKUP(CN18,EVS!$G$99:$G$104,$H$99:$H$105))</f>
        <v/>
      </c>
      <c r="CP18" s="639" t="str">
        <f t="shared" si="27"/>
        <v/>
      </c>
      <c r="CQ18" s="639" t="str">
        <f t="shared" si="28"/>
        <v/>
      </c>
      <c r="CR18" s="652" t="str">
        <f>IF(CQ18="","",LOOKUP(CQ18/3*10,EVS!$A$99:A$105,$B$99:$B$105))</f>
        <v/>
      </c>
      <c r="CS18" s="393"/>
      <c r="CT18" s="306">
        <f t="shared" si="29"/>
        <v>11</v>
      </c>
      <c r="CU18" s="646" t="str">
        <f t="shared" si="30"/>
        <v>S. Mounika</v>
      </c>
      <c r="CV18" s="639" t="str">
        <f t="shared" si="31"/>
        <v/>
      </c>
      <c r="CW18" s="652" t="str">
        <f>IF(CV18="","",LOOKUP(CV18/4*10,Maths!$A$99:A$104,$B$99:$B$105))</f>
        <v/>
      </c>
      <c r="CX18" s="306" t="str">
        <f t="shared" si="32"/>
        <v/>
      </c>
      <c r="CY18" s="325" t="str">
        <f>IF(CX18="","",LOOKUP(CX18/6*10,EVS!$A$99:A$105,$B$99:$B$105))</f>
        <v/>
      </c>
      <c r="CZ18" s="639" t="str">
        <f t="shared" si="33"/>
        <v/>
      </c>
      <c r="DA18" s="652" t="str">
        <f>IF(CZ18="","",LOOKUP(CZ18,EVS!$A$99:C$104,$B$99:$B$105))</f>
        <v/>
      </c>
      <c r="DB18" s="552"/>
      <c r="DJ18" s="93" t="str">
        <f>English!DX18</f>
        <v/>
      </c>
      <c r="DK18" s="93" t="str">
        <f>Hindi!DX19</f>
        <v/>
      </c>
      <c r="DL18" s="93" t="str">
        <f>Maths!DH18</f>
        <v/>
      </c>
      <c r="DM18" s="93" t="str">
        <f t="shared" si="9"/>
        <v/>
      </c>
      <c r="DN18" s="93">
        <f t="shared" si="34"/>
        <v>0</v>
      </c>
      <c r="DO18" s="93">
        <f t="shared" si="35"/>
        <v>0</v>
      </c>
      <c r="DP18" s="325" t="str">
        <f>IF(DO18="","",LOOKUP(DO18,EVS!$A$99:A$105,$B$99:$B$105))</f>
        <v>D</v>
      </c>
    </row>
    <row r="19" spans="1:120" ht="20.100000000000001" customHeight="1">
      <c r="A19" s="365">
        <f>'Student Profile'!A16</f>
        <v>12</v>
      </c>
      <c r="B19" s="365">
        <f>'Student Profile'!B16</f>
        <v>0</v>
      </c>
      <c r="C19" s="366" t="str">
        <f>IF('Student Profile'!C16="","", 'Student Profile'!C16)</f>
        <v>S. Mounika</v>
      </c>
      <c r="D19" s="319"/>
      <c r="E19" s="652" t="str">
        <f>IF(D19="","",LOOKUP(D19,EVS!E$99:$E$104,F$99:F$105))</f>
        <v/>
      </c>
      <c r="F19" s="319"/>
      <c r="G19" s="652" t="str">
        <f>IF(F19="","",LOOKUP(F19,EVS!$C$99:$C$104,$D$99:$D$104))</f>
        <v/>
      </c>
      <c r="H19" s="319"/>
      <c r="I19" s="652" t="str">
        <f>IF(H19="","",LOOKUP(H19,EVS!$C$99:$C$104,$D$99:$D$104))</f>
        <v/>
      </c>
      <c r="J19" s="680" t="str">
        <f t="shared" si="10"/>
        <v/>
      </c>
      <c r="K19" s="680" t="str">
        <f t="shared" si="11"/>
        <v/>
      </c>
      <c r="L19" s="652" t="str">
        <f>IF(K19="","",LOOKUP(K19,EVS!$E$99:E$104,F$99:F$105))</f>
        <v/>
      </c>
      <c r="M19" s="110"/>
      <c r="N19" s="393"/>
      <c r="O19" s="366">
        <f t="shared" si="12"/>
        <v>12</v>
      </c>
      <c r="P19" s="366" t="str">
        <f t="shared" si="13"/>
        <v>S. Mounika</v>
      </c>
      <c r="Q19" s="319"/>
      <c r="R19" s="319"/>
      <c r="S19" s="319"/>
      <c r="T19" s="319"/>
      <c r="U19" s="319"/>
      <c r="V19" s="319"/>
      <c r="W19" s="319"/>
      <c r="X19" s="319"/>
      <c r="Y19" s="319"/>
      <c r="Z19" s="319"/>
      <c r="AA19" s="319"/>
      <c r="AB19" s="319"/>
      <c r="AC19" s="319"/>
      <c r="AD19" s="319"/>
      <c r="AE19" s="319"/>
      <c r="AF19" s="319"/>
      <c r="AG19" s="653" t="str">
        <f t="shared" si="14"/>
        <v/>
      </c>
      <c r="AH19" s="639" t="str">
        <f t="shared" si="15"/>
        <v/>
      </c>
      <c r="AI19" s="652" t="str">
        <f>IF(AH19="","",LOOKUP(AH19,EVS!$E$99:E$104,F$99:F$105))</f>
        <v/>
      </c>
      <c r="AJ19" s="110"/>
      <c r="AK19" s="393"/>
      <c r="AL19" s="366">
        <f t="shared" si="16"/>
        <v>12</v>
      </c>
      <c r="AM19" s="353" t="str">
        <f t="shared" si="17"/>
        <v>S. Mounika</v>
      </c>
      <c r="AN19" s="319"/>
      <c r="AO19" s="325" t="str">
        <f>IF(AN19="","",LOOKUP(AN19,EVS!$G$99:G$104,H$99:H$105))</f>
        <v/>
      </c>
      <c r="AP19" s="319"/>
      <c r="AQ19" s="652" t="str">
        <f>IF(AP19="","",LOOKUP(AP19,EVS!$G$99:$G$104,$H$99:$H$105))</f>
        <v/>
      </c>
      <c r="AR19" s="319"/>
      <c r="AS19" s="325" t="str">
        <f>IF(AR19="","",LOOKUP(AR19,EVS!$G$99:$G$104,$H$99:$H$105))</f>
        <v/>
      </c>
      <c r="AT19" s="639" t="str">
        <f t="shared" si="18"/>
        <v/>
      </c>
      <c r="AU19" s="639" t="str">
        <f t="shared" si="19"/>
        <v/>
      </c>
      <c r="AV19" s="652" t="str">
        <f>IF(AU19="","",LOOKUP(AU19/3*10,EVS!$A$99:A$105,$B$99:$B$105))</f>
        <v/>
      </c>
      <c r="AW19" s="110"/>
      <c r="AX19" s="393"/>
      <c r="AY19" s="368">
        <f t="shared" si="20"/>
        <v>12</v>
      </c>
      <c r="AZ19" s="354" t="str">
        <f t="shared" si="21"/>
        <v>S. Mounika</v>
      </c>
      <c r="BA19" s="319"/>
      <c r="BB19" s="652" t="str">
        <f>IF(BA19="","",LOOKUP(BA19,EVS!$E$99:$E$104,$F$99:$F$105))</f>
        <v/>
      </c>
      <c r="BC19" s="319"/>
      <c r="BD19" s="652" t="str">
        <f>IF(BC19="","",LOOKUP(BC19,EVS!$C$99:$C$104,$D$99:$D$104))</f>
        <v/>
      </c>
      <c r="BE19" s="319"/>
      <c r="BF19" s="652" t="str">
        <f>IF(BE19="","",LOOKUP(BE19,EVS!$C$99:$C$104,$D$99:$D$104))</f>
        <v/>
      </c>
      <c r="BG19" s="639" t="str">
        <f t="shared" si="22"/>
        <v/>
      </c>
      <c r="BH19" s="639" t="str">
        <f t="shared" si="23"/>
        <v/>
      </c>
      <c r="BI19" s="652" t="str">
        <f>IF(BH19="","",LOOKUP(BH19,EVS!$E$99:$E$104,$F$99:$F$105))</f>
        <v/>
      </c>
      <c r="BJ19" s="324"/>
      <c r="BK19" s="393"/>
      <c r="BL19" s="338">
        <f t="shared" si="24"/>
        <v>12</v>
      </c>
      <c r="BM19" s="338" t="str">
        <f t="shared" si="1"/>
        <v>S. Mounika</v>
      </c>
      <c r="BN19" s="319"/>
      <c r="BO19" s="319"/>
      <c r="BP19" s="319"/>
      <c r="BQ19" s="319"/>
      <c r="BR19" s="319"/>
      <c r="BS19" s="319"/>
      <c r="BT19" s="319"/>
      <c r="BU19" s="319"/>
      <c r="BV19" s="319"/>
      <c r="BW19" s="319"/>
      <c r="BX19" s="319"/>
      <c r="BY19" s="319"/>
      <c r="BZ19" s="319"/>
      <c r="CA19" s="319"/>
      <c r="CB19" s="319"/>
      <c r="CC19" s="319"/>
      <c r="CD19" s="653" t="str">
        <f t="shared" si="25"/>
        <v/>
      </c>
      <c r="CE19" s="639" t="str">
        <f t="shared" si="26"/>
        <v/>
      </c>
      <c r="CF19" s="652" t="str">
        <f>IF(CE19="","",LOOKUP(CE19,EVS!$E$99:$E$104,$F$99:$F$105))</f>
        <v/>
      </c>
      <c r="CG19" s="393"/>
      <c r="CH19" s="338">
        <f t="shared" si="3"/>
        <v>12</v>
      </c>
      <c r="CI19" s="354" t="str">
        <f t="shared" si="4"/>
        <v>S. Mounika</v>
      </c>
      <c r="CJ19" s="319"/>
      <c r="CK19" s="652" t="str">
        <f>IF(CJ19="","",LOOKUP(CJ19,EVS!$G$99:G$104,$H$99:$H$105))</f>
        <v/>
      </c>
      <c r="CL19" s="319"/>
      <c r="CM19" s="652" t="str">
        <f>IF(CL19="","",LOOKUP(CL19,EVS!$G$99:$G$104,$H$99:$H$105))</f>
        <v/>
      </c>
      <c r="CN19" s="319"/>
      <c r="CO19" s="652" t="str">
        <f>IF(CN19="","",LOOKUP(CN19,EVS!$G$99:$G$104,$H$99:$H$105))</f>
        <v/>
      </c>
      <c r="CP19" s="639" t="str">
        <f t="shared" si="27"/>
        <v/>
      </c>
      <c r="CQ19" s="639" t="str">
        <f t="shared" si="28"/>
        <v/>
      </c>
      <c r="CR19" s="652" t="str">
        <f>IF(CQ19="","",LOOKUP(CQ19/3*10,EVS!$A$99:A$105,$B$99:$B$105))</f>
        <v/>
      </c>
      <c r="CS19" s="393"/>
      <c r="CT19" s="306">
        <f t="shared" si="29"/>
        <v>12</v>
      </c>
      <c r="CU19" s="646" t="str">
        <f t="shared" si="30"/>
        <v>S. Mounika</v>
      </c>
      <c r="CV19" s="639" t="str">
        <f t="shared" si="31"/>
        <v/>
      </c>
      <c r="CW19" s="652" t="str">
        <f>IF(CV19="","",LOOKUP(CV19/4*10,Maths!$A$99:A$104,$B$99:$B$105))</f>
        <v/>
      </c>
      <c r="CX19" s="306" t="str">
        <f t="shared" si="32"/>
        <v/>
      </c>
      <c r="CY19" s="325" t="str">
        <f>IF(CX19="","",LOOKUP(CX19/6*10,EVS!$A$99:A$105,$B$99:$B$105))</f>
        <v/>
      </c>
      <c r="CZ19" s="639" t="str">
        <f t="shared" si="33"/>
        <v/>
      </c>
      <c r="DA19" s="652" t="str">
        <f>IF(CZ19="","",LOOKUP(CZ19,EVS!$A$99:C$104,$B$99:$B$105))</f>
        <v/>
      </c>
      <c r="DB19" s="552"/>
      <c r="DJ19" s="93" t="str">
        <f>English!DX19</f>
        <v/>
      </c>
      <c r="DK19" s="93" t="str">
        <f>Hindi!DX20</f>
        <v/>
      </c>
      <c r="DL19" s="93" t="str">
        <f>Maths!DH19</f>
        <v/>
      </c>
      <c r="DM19" s="93" t="str">
        <f t="shared" si="9"/>
        <v/>
      </c>
      <c r="DN19" s="93">
        <f t="shared" si="34"/>
        <v>0</v>
      </c>
      <c r="DO19" s="93">
        <f t="shared" si="35"/>
        <v>0</v>
      </c>
      <c r="DP19" s="325" t="str">
        <f>IF(DO19="","",LOOKUP(DO19,EVS!$A$99:A$105,$B$99:$B$105))</f>
        <v>D</v>
      </c>
    </row>
    <row r="20" spans="1:120" ht="20.100000000000001" customHeight="1">
      <c r="A20" s="365">
        <f>'Student Profile'!A17</f>
        <v>13</v>
      </c>
      <c r="B20" s="365">
        <f>'Student Profile'!B17</f>
        <v>0</v>
      </c>
      <c r="C20" s="366" t="str">
        <f>IF('Student Profile'!C17="","", 'Student Profile'!C17)</f>
        <v>S. Mounika</v>
      </c>
      <c r="D20" s="319"/>
      <c r="E20" s="652" t="str">
        <f>IF(D20="","",LOOKUP(D20,EVS!E$99:$E$104,F$99:F$105))</f>
        <v/>
      </c>
      <c r="F20" s="319"/>
      <c r="G20" s="652" t="str">
        <f>IF(F20="","",LOOKUP(F20,EVS!$C$99:$C$104,$D$99:$D$104))</f>
        <v/>
      </c>
      <c r="H20" s="319"/>
      <c r="I20" s="652" t="str">
        <f>IF(H20="","",LOOKUP(H20,EVS!$C$99:$C$104,$D$99:$D$104))</f>
        <v/>
      </c>
      <c r="J20" s="680" t="str">
        <f t="shared" si="10"/>
        <v/>
      </c>
      <c r="K20" s="680" t="str">
        <f t="shared" si="11"/>
        <v/>
      </c>
      <c r="L20" s="652" t="str">
        <f>IF(K20="","",LOOKUP(K20,EVS!$E$99:E$104,F$99:F$105))</f>
        <v/>
      </c>
      <c r="M20" s="110"/>
      <c r="N20" s="393"/>
      <c r="O20" s="366">
        <f t="shared" si="12"/>
        <v>13</v>
      </c>
      <c r="P20" s="366" t="str">
        <f t="shared" si="13"/>
        <v>S. Mounika</v>
      </c>
      <c r="Q20" s="319"/>
      <c r="R20" s="319"/>
      <c r="S20" s="319"/>
      <c r="T20" s="319"/>
      <c r="U20" s="319"/>
      <c r="V20" s="319"/>
      <c r="W20" s="319"/>
      <c r="X20" s="319"/>
      <c r="Y20" s="319"/>
      <c r="Z20" s="319"/>
      <c r="AA20" s="319"/>
      <c r="AB20" s="319"/>
      <c r="AC20" s="319"/>
      <c r="AD20" s="319"/>
      <c r="AE20" s="319"/>
      <c r="AF20" s="319"/>
      <c r="AG20" s="653" t="str">
        <f t="shared" si="14"/>
        <v/>
      </c>
      <c r="AH20" s="639" t="str">
        <f t="shared" si="15"/>
        <v/>
      </c>
      <c r="AI20" s="652" t="str">
        <f>IF(AH20="","",LOOKUP(AH20,EVS!$E$99:E$104,F$99:F$105))</f>
        <v/>
      </c>
      <c r="AJ20" s="110"/>
      <c r="AK20" s="393"/>
      <c r="AL20" s="366">
        <f t="shared" si="16"/>
        <v>13</v>
      </c>
      <c r="AM20" s="353" t="str">
        <f t="shared" si="17"/>
        <v>S. Mounika</v>
      </c>
      <c r="AN20" s="319"/>
      <c r="AO20" s="325" t="str">
        <f>IF(AN20="","",LOOKUP(AN20,EVS!$G$99:G$104,H$99:H$105))</f>
        <v/>
      </c>
      <c r="AP20" s="319"/>
      <c r="AQ20" s="652" t="str">
        <f>IF(AP20="","",LOOKUP(AP20,EVS!$G$99:$G$104,$H$99:$H$105))</f>
        <v/>
      </c>
      <c r="AR20" s="319"/>
      <c r="AS20" s="325" t="str">
        <f>IF(AR20="","",LOOKUP(AR20,EVS!$G$99:$G$104,$H$99:$H$105))</f>
        <v/>
      </c>
      <c r="AT20" s="639" t="str">
        <f t="shared" si="18"/>
        <v/>
      </c>
      <c r="AU20" s="639" t="str">
        <f t="shared" si="19"/>
        <v/>
      </c>
      <c r="AV20" s="652" t="str">
        <f>IF(AU20="","",LOOKUP(AU20/3*10,EVS!$A$99:A$105,$B$99:$B$105))</f>
        <v/>
      </c>
      <c r="AW20" s="110"/>
      <c r="AX20" s="393"/>
      <c r="AY20" s="368">
        <f t="shared" si="20"/>
        <v>13</v>
      </c>
      <c r="AZ20" s="354" t="str">
        <f t="shared" si="21"/>
        <v>S. Mounika</v>
      </c>
      <c r="BA20" s="319"/>
      <c r="BB20" s="652" t="str">
        <f>IF(BA20="","",LOOKUP(BA20,EVS!$E$99:$E$104,$F$99:$F$105))</f>
        <v/>
      </c>
      <c r="BC20" s="319"/>
      <c r="BD20" s="652" t="str">
        <f>IF(BC20="","",LOOKUP(BC20,EVS!$C$99:$C$104,$D$99:$D$104))</f>
        <v/>
      </c>
      <c r="BE20" s="319"/>
      <c r="BF20" s="652" t="str">
        <f>IF(BE20="","",LOOKUP(BE20,EVS!$C$99:$C$104,$D$99:$D$104))</f>
        <v/>
      </c>
      <c r="BG20" s="639" t="str">
        <f t="shared" si="22"/>
        <v/>
      </c>
      <c r="BH20" s="639" t="str">
        <f t="shared" si="23"/>
        <v/>
      </c>
      <c r="BI20" s="652" t="str">
        <f>IF(BH20="","",LOOKUP(BH20,EVS!$E$99:$E$104,$F$99:$F$105))</f>
        <v/>
      </c>
      <c r="BJ20" s="324"/>
      <c r="BK20" s="393"/>
      <c r="BL20" s="338">
        <f t="shared" si="24"/>
        <v>13</v>
      </c>
      <c r="BM20" s="338" t="str">
        <f t="shared" si="1"/>
        <v>S. Mounika</v>
      </c>
      <c r="BN20" s="319"/>
      <c r="BO20" s="319"/>
      <c r="BP20" s="319"/>
      <c r="BQ20" s="319"/>
      <c r="BR20" s="319"/>
      <c r="BS20" s="319"/>
      <c r="BT20" s="319"/>
      <c r="BU20" s="319"/>
      <c r="BV20" s="319"/>
      <c r="BW20" s="319"/>
      <c r="BX20" s="319"/>
      <c r="BY20" s="319"/>
      <c r="BZ20" s="319"/>
      <c r="CA20" s="319"/>
      <c r="CB20" s="319"/>
      <c r="CC20" s="319"/>
      <c r="CD20" s="653" t="str">
        <f t="shared" si="25"/>
        <v/>
      </c>
      <c r="CE20" s="639" t="str">
        <f t="shared" si="26"/>
        <v/>
      </c>
      <c r="CF20" s="652" t="str">
        <f>IF(CE20="","",LOOKUP(CE20,EVS!$E$99:$E$104,$F$99:$F$105))</f>
        <v/>
      </c>
      <c r="CG20" s="393"/>
      <c r="CH20" s="338">
        <f t="shared" si="3"/>
        <v>13</v>
      </c>
      <c r="CI20" s="354" t="str">
        <f t="shared" si="4"/>
        <v>S. Mounika</v>
      </c>
      <c r="CJ20" s="319"/>
      <c r="CK20" s="652" t="str">
        <f>IF(CJ20="","",LOOKUP(CJ20,EVS!$G$99:G$104,$H$99:$H$105))</f>
        <v/>
      </c>
      <c r="CL20" s="319"/>
      <c r="CM20" s="652" t="str">
        <f>IF(CL20="","",LOOKUP(CL20,EVS!$G$99:$G$104,$H$99:$H$105))</f>
        <v/>
      </c>
      <c r="CN20" s="319"/>
      <c r="CO20" s="652" t="str">
        <f>IF(CN20="","",LOOKUP(CN20,EVS!$G$99:$G$104,$H$99:$H$105))</f>
        <v/>
      </c>
      <c r="CP20" s="639" t="str">
        <f t="shared" si="27"/>
        <v/>
      </c>
      <c r="CQ20" s="639" t="str">
        <f t="shared" si="28"/>
        <v/>
      </c>
      <c r="CR20" s="652" t="str">
        <f>IF(CQ20="","",LOOKUP(CQ20/3*10,EVS!$A$99:A$105,$B$99:$B$105))</f>
        <v/>
      </c>
      <c r="CS20" s="393"/>
      <c r="CT20" s="306">
        <f t="shared" si="29"/>
        <v>13</v>
      </c>
      <c r="CU20" s="646" t="str">
        <f t="shared" si="30"/>
        <v>S. Mounika</v>
      </c>
      <c r="CV20" s="639" t="str">
        <f t="shared" si="31"/>
        <v/>
      </c>
      <c r="CW20" s="652" t="str">
        <f>IF(CV20="","",LOOKUP(CV20/4*10,Maths!$A$99:A$104,$B$99:$B$105))</f>
        <v/>
      </c>
      <c r="CX20" s="306" t="str">
        <f t="shared" si="32"/>
        <v/>
      </c>
      <c r="CY20" s="325" t="str">
        <f>IF(CX20="","",LOOKUP(CX20/6*10,EVS!$A$99:A$105,$B$99:$B$105))</f>
        <v/>
      </c>
      <c r="CZ20" s="639" t="str">
        <f t="shared" si="33"/>
        <v/>
      </c>
      <c r="DA20" s="652" t="str">
        <f>IF(CZ20="","",LOOKUP(CZ20,EVS!$A$99:C$104,$B$99:$B$105))</f>
        <v/>
      </c>
      <c r="DB20" s="552"/>
      <c r="DJ20" s="93" t="str">
        <f>English!DX20</f>
        <v/>
      </c>
      <c r="DK20" s="93" t="str">
        <f>Hindi!DX21</f>
        <v/>
      </c>
      <c r="DL20" s="93" t="str">
        <f>Maths!DH20</f>
        <v/>
      </c>
      <c r="DM20" s="93" t="str">
        <f t="shared" si="9"/>
        <v/>
      </c>
      <c r="DN20" s="93">
        <f t="shared" si="34"/>
        <v>0</v>
      </c>
      <c r="DO20" s="93">
        <f t="shared" si="35"/>
        <v>0</v>
      </c>
      <c r="DP20" s="325" t="str">
        <f>IF(DO20="","",LOOKUP(DO20,EVS!$A$99:A$105,$B$99:$B$105))</f>
        <v>D</v>
      </c>
    </row>
    <row r="21" spans="1:120" ht="20.100000000000001" customHeight="1">
      <c r="A21" s="365">
        <f>'Student Profile'!A18</f>
        <v>14</v>
      </c>
      <c r="B21" s="365">
        <f>'Student Profile'!B18</f>
        <v>0</v>
      </c>
      <c r="C21" s="366" t="str">
        <f>IF('Student Profile'!C18="","", 'Student Profile'!C18)</f>
        <v>S. Mounika</v>
      </c>
      <c r="D21" s="319"/>
      <c r="E21" s="652" t="str">
        <f>IF(D21="","",LOOKUP(D21,EVS!E$99:$E$104,F$99:F$105))</f>
        <v/>
      </c>
      <c r="F21" s="319"/>
      <c r="G21" s="652" t="str">
        <f>IF(F21="","",LOOKUP(F21,EVS!$C$99:$C$104,$D$99:$D$104))</f>
        <v/>
      </c>
      <c r="H21" s="319"/>
      <c r="I21" s="652" t="str">
        <f>IF(H21="","",LOOKUP(H21,EVS!$C$99:$C$104,$D$99:$D$104))</f>
        <v/>
      </c>
      <c r="J21" s="680" t="str">
        <f t="shared" si="10"/>
        <v/>
      </c>
      <c r="K21" s="680" t="str">
        <f t="shared" si="11"/>
        <v/>
      </c>
      <c r="L21" s="652" t="str">
        <f>IF(K21="","",LOOKUP(K21,EVS!$E$99:E$104,F$99:F$105))</f>
        <v/>
      </c>
      <c r="M21" s="110"/>
      <c r="N21" s="393"/>
      <c r="O21" s="366">
        <f t="shared" si="12"/>
        <v>14</v>
      </c>
      <c r="P21" s="366" t="str">
        <f t="shared" si="13"/>
        <v>S. Mounika</v>
      </c>
      <c r="Q21" s="319"/>
      <c r="R21" s="319"/>
      <c r="S21" s="319"/>
      <c r="T21" s="319"/>
      <c r="U21" s="319"/>
      <c r="V21" s="319"/>
      <c r="W21" s="319"/>
      <c r="X21" s="319"/>
      <c r="Y21" s="319"/>
      <c r="Z21" s="319"/>
      <c r="AA21" s="319"/>
      <c r="AB21" s="319"/>
      <c r="AC21" s="319"/>
      <c r="AD21" s="319"/>
      <c r="AE21" s="319"/>
      <c r="AF21" s="319"/>
      <c r="AG21" s="653" t="str">
        <f t="shared" si="14"/>
        <v/>
      </c>
      <c r="AH21" s="639" t="str">
        <f t="shared" si="15"/>
        <v/>
      </c>
      <c r="AI21" s="652" t="str">
        <f>IF(AH21="","",LOOKUP(AH21,EVS!$E$99:E$104,F$99:F$105))</f>
        <v/>
      </c>
      <c r="AJ21" s="110"/>
      <c r="AK21" s="393"/>
      <c r="AL21" s="366">
        <f t="shared" si="16"/>
        <v>14</v>
      </c>
      <c r="AM21" s="353" t="str">
        <f t="shared" si="17"/>
        <v>S. Mounika</v>
      </c>
      <c r="AN21" s="319"/>
      <c r="AO21" s="325" t="str">
        <f>IF(AN21="","",LOOKUP(AN21,EVS!$G$99:G$104,H$99:H$105))</f>
        <v/>
      </c>
      <c r="AP21" s="319"/>
      <c r="AQ21" s="652" t="str">
        <f>IF(AP21="","",LOOKUP(AP21,EVS!$G$99:$G$104,$H$99:$H$105))</f>
        <v/>
      </c>
      <c r="AR21" s="319"/>
      <c r="AS21" s="325" t="str">
        <f>IF(AR21="","",LOOKUP(AR21,EVS!$G$99:$G$104,$H$99:$H$105))</f>
        <v/>
      </c>
      <c r="AT21" s="639" t="str">
        <f t="shared" si="18"/>
        <v/>
      </c>
      <c r="AU21" s="639" t="str">
        <f t="shared" si="19"/>
        <v/>
      </c>
      <c r="AV21" s="652" t="str">
        <f>IF(AU21="","",LOOKUP(AU21/3*10,EVS!$A$99:A$105,$B$99:$B$105))</f>
        <v/>
      </c>
      <c r="AW21" s="110"/>
      <c r="AX21" s="393"/>
      <c r="AY21" s="368">
        <f t="shared" si="20"/>
        <v>14</v>
      </c>
      <c r="AZ21" s="354" t="str">
        <f t="shared" si="21"/>
        <v>S. Mounika</v>
      </c>
      <c r="BA21" s="319"/>
      <c r="BB21" s="652" t="str">
        <f>IF(BA21="","",LOOKUP(BA21,EVS!$E$99:$E$104,$F$99:$F$105))</f>
        <v/>
      </c>
      <c r="BC21" s="319"/>
      <c r="BD21" s="652" t="str">
        <f>IF(BC21="","",LOOKUP(BC21,EVS!$C$99:$C$104,$D$99:$D$104))</f>
        <v/>
      </c>
      <c r="BE21" s="319"/>
      <c r="BF21" s="652" t="str">
        <f>IF(BE21="","",LOOKUP(BE21,EVS!$C$99:$C$104,$D$99:$D$104))</f>
        <v/>
      </c>
      <c r="BG21" s="639" t="str">
        <f t="shared" si="22"/>
        <v/>
      </c>
      <c r="BH21" s="639" t="str">
        <f t="shared" si="23"/>
        <v/>
      </c>
      <c r="BI21" s="652" t="str">
        <f>IF(BH21="","",LOOKUP(BH21,EVS!$E$99:$E$104,$F$99:$F$105))</f>
        <v/>
      </c>
      <c r="BJ21" s="324"/>
      <c r="BK21" s="393"/>
      <c r="BL21" s="338">
        <f t="shared" si="24"/>
        <v>14</v>
      </c>
      <c r="BM21" s="338" t="str">
        <f t="shared" si="1"/>
        <v>S. Mounika</v>
      </c>
      <c r="BN21" s="319"/>
      <c r="BO21" s="319"/>
      <c r="BP21" s="319"/>
      <c r="BQ21" s="319"/>
      <c r="BR21" s="319"/>
      <c r="BS21" s="319"/>
      <c r="BT21" s="319"/>
      <c r="BU21" s="319"/>
      <c r="BV21" s="319"/>
      <c r="BW21" s="319"/>
      <c r="BX21" s="319"/>
      <c r="BY21" s="319"/>
      <c r="BZ21" s="319"/>
      <c r="CA21" s="319"/>
      <c r="CB21" s="319"/>
      <c r="CC21" s="319"/>
      <c r="CD21" s="653" t="str">
        <f t="shared" si="25"/>
        <v/>
      </c>
      <c r="CE21" s="639" t="str">
        <f t="shared" si="26"/>
        <v/>
      </c>
      <c r="CF21" s="652" t="str">
        <f>IF(CE21="","",LOOKUP(CE21,EVS!$E$99:$E$104,$F$99:$F$105))</f>
        <v/>
      </c>
      <c r="CG21" s="393"/>
      <c r="CH21" s="338">
        <f t="shared" si="3"/>
        <v>14</v>
      </c>
      <c r="CI21" s="354" t="str">
        <f t="shared" si="4"/>
        <v>S. Mounika</v>
      </c>
      <c r="CJ21" s="319"/>
      <c r="CK21" s="652" t="str">
        <f>IF(CJ21="","",LOOKUP(CJ21,EVS!$G$99:G$104,$H$99:$H$105))</f>
        <v/>
      </c>
      <c r="CL21" s="319"/>
      <c r="CM21" s="652" t="str">
        <f>IF(CL21="","",LOOKUP(CL21,EVS!$G$99:$G$104,$H$99:$H$105))</f>
        <v/>
      </c>
      <c r="CN21" s="319"/>
      <c r="CO21" s="652" t="str">
        <f>IF(CN21="","",LOOKUP(CN21,EVS!$G$99:$G$104,$H$99:$H$105))</f>
        <v/>
      </c>
      <c r="CP21" s="639" t="str">
        <f t="shared" si="27"/>
        <v/>
      </c>
      <c r="CQ21" s="639" t="str">
        <f t="shared" si="28"/>
        <v/>
      </c>
      <c r="CR21" s="652" t="str">
        <f>IF(CQ21="","",LOOKUP(CQ21/3*10,EVS!$A$99:A$105,$B$99:$B$105))</f>
        <v/>
      </c>
      <c r="CS21" s="393"/>
      <c r="CT21" s="306">
        <f t="shared" si="29"/>
        <v>14</v>
      </c>
      <c r="CU21" s="646" t="str">
        <f t="shared" si="30"/>
        <v>S. Mounika</v>
      </c>
      <c r="CV21" s="639" t="str">
        <f t="shared" si="31"/>
        <v/>
      </c>
      <c r="CW21" s="652" t="str">
        <f>IF(CV21="","",LOOKUP(CV21/4*10,Maths!$A$99:A$104,$B$99:$B$105))</f>
        <v/>
      </c>
      <c r="CX21" s="306" t="str">
        <f t="shared" si="32"/>
        <v/>
      </c>
      <c r="CY21" s="325" t="str">
        <f>IF(CX21="","",LOOKUP(CX21/6*10,EVS!$A$99:A$105,$B$99:$B$105))</f>
        <v/>
      </c>
      <c r="CZ21" s="639" t="str">
        <f t="shared" si="33"/>
        <v/>
      </c>
      <c r="DA21" s="652" t="str">
        <f>IF(CZ21="","",LOOKUP(CZ21,EVS!$A$99:C$104,$B$99:$B$105))</f>
        <v/>
      </c>
      <c r="DB21" s="552"/>
      <c r="DJ21" s="93" t="str">
        <f>English!DX21</f>
        <v/>
      </c>
      <c r="DK21" s="93" t="str">
        <f>Hindi!DX22</f>
        <v/>
      </c>
      <c r="DL21" s="93" t="str">
        <f>Maths!DH21</f>
        <v/>
      </c>
      <c r="DM21" s="93" t="str">
        <f t="shared" si="9"/>
        <v/>
      </c>
      <c r="DN21" s="93">
        <f t="shared" si="34"/>
        <v>0</v>
      </c>
      <c r="DO21" s="93">
        <f t="shared" si="35"/>
        <v>0</v>
      </c>
      <c r="DP21" s="325" t="str">
        <f>IF(DO21="","",LOOKUP(DO21,EVS!$A$99:A$105,$B$99:$B$105))</f>
        <v>D</v>
      </c>
    </row>
    <row r="22" spans="1:120" ht="20.100000000000001" customHeight="1">
      <c r="A22" s="365">
        <f>'Student Profile'!A19</f>
        <v>15</v>
      </c>
      <c r="B22" s="365">
        <f>'Student Profile'!B19</f>
        <v>0</v>
      </c>
      <c r="C22" s="366" t="str">
        <f>IF('Student Profile'!C19="","", 'Student Profile'!C19)</f>
        <v>S. Mounika</v>
      </c>
      <c r="D22" s="319"/>
      <c r="E22" s="652" t="str">
        <f>IF(D22="","",LOOKUP(D22,EVS!E$99:$E$104,F$99:F$105))</f>
        <v/>
      </c>
      <c r="F22" s="319"/>
      <c r="G22" s="652" t="str">
        <f>IF(F22="","",LOOKUP(F22,EVS!$C$99:$C$104,$D$99:$D$104))</f>
        <v/>
      </c>
      <c r="H22" s="319"/>
      <c r="I22" s="652" t="str">
        <f>IF(H22="","",LOOKUP(H22,EVS!$C$99:$C$104,$D$99:$D$104))</f>
        <v/>
      </c>
      <c r="J22" s="680" t="str">
        <f t="shared" si="10"/>
        <v/>
      </c>
      <c r="K22" s="680" t="str">
        <f t="shared" si="11"/>
        <v/>
      </c>
      <c r="L22" s="652" t="str">
        <f>IF(K22="","",LOOKUP(K22,EVS!$E$99:E$104,F$99:F$105))</f>
        <v/>
      </c>
      <c r="M22" s="110"/>
      <c r="N22" s="393"/>
      <c r="O22" s="366">
        <f t="shared" si="12"/>
        <v>15</v>
      </c>
      <c r="P22" s="366" t="str">
        <f t="shared" si="13"/>
        <v>S. Mounika</v>
      </c>
      <c r="Q22" s="319"/>
      <c r="R22" s="319"/>
      <c r="S22" s="319"/>
      <c r="T22" s="319"/>
      <c r="U22" s="319"/>
      <c r="V22" s="319"/>
      <c r="W22" s="319"/>
      <c r="X22" s="319"/>
      <c r="Y22" s="319"/>
      <c r="Z22" s="319"/>
      <c r="AA22" s="319"/>
      <c r="AB22" s="319"/>
      <c r="AC22" s="319"/>
      <c r="AD22" s="319"/>
      <c r="AE22" s="319"/>
      <c r="AF22" s="319"/>
      <c r="AG22" s="653" t="str">
        <f t="shared" si="14"/>
        <v/>
      </c>
      <c r="AH22" s="639" t="str">
        <f t="shared" si="15"/>
        <v/>
      </c>
      <c r="AI22" s="652" t="str">
        <f>IF(AH22="","",LOOKUP(AH22,EVS!$E$99:E$104,F$99:F$105))</f>
        <v/>
      </c>
      <c r="AJ22" s="110"/>
      <c r="AK22" s="393"/>
      <c r="AL22" s="366">
        <f t="shared" si="16"/>
        <v>15</v>
      </c>
      <c r="AM22" s="353" t="str">
        <f t="shared" si="17"/>
        <v>S. Mounika</v>
      </c>
      <c r="AN22" s="319"/>
      <c r="AO22" s="325" t="str">
        <f>IF(AN22="","",LOOKUP(AN22,EVS!$G$99:G$104,H$99:H$105))</f>
        <v/>
      </c>
      <c r="AP22" s="319"/>
      <c r="AQ22" s="652" t="str">
        <f>IF(AP22="","",LOOKUP(AP22,EVS!$G$99:$G$104,$H$99:$H$105))</f>
        <v/>
      </c>
      <c r="AR22" s="319"/>
      <c r="AS22" s="325" t="str">
        <f>IF(AR22="","",LOOKUP(AR22,EVS!$G$99:$G$104,$H$99:$H$105))</f>
        <v/>
      </c>
      <c r="AT22" s="639" t="str">
        <f t="shared" si="18"/>
        <v/>
      </c>
      <c r="AU22" s="639" t="str">
        <f t="shared" si="19"/>
        <v/>
      </c>
      <c r="AV22" s="652" t="str">
        <f>IF(AU22="","",LOOKUP(AU22/3*10,EVS!$A$99:A$105,$B$99:$B$105))</f>
        <v/>
      </c>
      <c r="AW22" s="110"/>
      <c r="AX22" s="393"/>
      <c r="AY22" s="368">
        <f t="shared" si="20"/>
        <v>15</v>
      </c>
      <c r="AZ22" s="354" t="str">
        <f t="shared" si="21"/>
        <v>S. Mounika</v>
      </c>
      <c r="BA22" s="319"/>
      <c r="BB22" s="652" t="str">
        <f>IF(BA22="","",LOOKUP(BA22,EVS!$E$99:$E$104,$F$99:$F$105))</f>
        <v/>
      </c>
      <c r="BC22" s="319"/>
      <c r="BD22" s="652" t="str">
        <f>IF(BC22="","",LOOKUP(BC22,EVS!$C$99:$C$104,$D$99:$D$104))</f>
        <v/>
      </c>
      <c r="BE22" s="319"/>
      <c r="BF22" s="652" t="str">
        <f>IF(BE22="","",LOOKUP(BE22,EVS!$C$99:$C$104,$D$99:$D$104))</f>
        <v/>
      </c>
      <c r="BG22" s="639" t="str">
        <f t="shared" si="22"/>
        <v/>
      </c>
      <c r="BH22" s="639" t="str">
        <f t="shared" si="23"/>
        <v/>
      </c>
      <c r="BI22" s="652" t="str">
        <f>IF(BH22="","",LOOKUP(BH22,EVS!$E$99:$E$104,$F$99:$F$105))</f>
        <v/>
      </c>
      <c r="BJ22" s="324"/>
      <c r="BK22" s="393"/>
      <c r="BL22" s="338">
        <f t="shared" si="24"/>
        <v>15</v>
      </c>
      <c r="BM22" s="338" t="str">
        <f t="shared" si="1"/>
        <v>S. Mounika</v>
      </c>
      <c r="BN22" s="319"/>
      <c r="BO22" s="319"/>
      <c r="BP22" s="319"/>
      <c r="BQ22" s="319"/>
      <c r="BR22" s="319"/>
      <c r="BS22" s="319"/>
      <c r="BT22" s="319"/>
      <c r="BU22" s="319"/>
      <c r="BV22" s="319"/>
      <c r="BW22" s="319"/>
      <c r="BX22" s="319"/>
      <c r="BY22" s="319"/>
      <c r="BZ22" s="319"/>
      <c r="CA22" s="319"/>
      <c r="CB22" s="319"/>
      <c r="CC22" s="319"/>
      <c r="CD22" s="653" t="str">
        <f t="shared" si="25"/>
        <v/>
      </c>
      <c r="CE22" s="639" t="str">
        <f t="shared" si="26"/>
        <v/>
      </c>
      <c r="CF22" s="652" t="str">
        <f>IF(CE22="","",LOOKUP(CE22,EVS!$E$99:$E$104,$F$99:$F$105))</f>
        <v/>
      </c>
      <c r="CG22" s="393"/>
      <c r="CH22" s="338">
        <f t="shared" si="3"/>
        <v>15</v>
      </c>
      <c r="CI22" s="354" t="str">
        <f t="shared" si="4"/>
        <v>S. Mounika</v>
      </c>
      <c r="CJ22" s="319"/>
      <c r="CK22" s="652" t="str">
        <f>IF(CJ22="","",LOOKUP(CJ22,EVS!$G$99:G$104,$H$99:$H$105))</f>
        <v/>
      </c>
      <c r="CL22" s="319"/>
      <c r="CM22" s="652" t="str">
        <f>IF(CL22="","",LOOKUP(CL22,EVS!$G$99:$G$104,$H$99:$H$105))</f>
        <v/>
      </c>
      <c r="CN22" s="319"/>
      <c r="CO22" s="652" t="str">
        <f>IF(CN22="","",LOOKUP(CN22,EVS!$G$99:$G$104,$H$99:$H$105))</f>
        <v/>
      </c>
      <c r="CP22" s="639" t="str">
        <f t="shared" si="27"/>
        <v/>
      </c>
      <c r="CQ22" s="639" t="str">
        <f t="shared" si="28"/>
        <v/>
      </c>
      <c r="CR22" s="652" t="str">
        <f>IF(CQ22="","",LOOKUP(CQ22/3*10,EVS!$A$99:A$105,$B$99:$B$105))</f>
        <v/>
      </c>
      <c r="CS22" s="393"/>
      <c r="CT22" s="306">
        <f t="shared" si="29"/>
        <v>15</v>
      </c>
      <c r="CU22" s="646" t="str">
        <f t="shared" si="30"/>
        <v>S. Mounika</v>
      </c>
      <c r="CV22" s="639" t="str">
        <f t="shared" si="31"/>
        <v/>
      </c>
      <c r="CW22" s="652" t="str">
        <f>IF(CV22="","",LOOKUP(CV22/4*10,Maths!$A$99:A$104,$B$99:$B$105))</f>
        <v/>
      </c>
      <c r="CX22" s="306" t="str">
        <f t="shared" si="32"/>
        <v/>
      </c>
      <c r="CY22" s="325" t="str">
        <f>IF(CX22="","",LOOKUP(CX22/6*10,EVS!$A$99:A$105,$B$99:$B$105))</f>
        <v/>
      </c>
      <c r="CZ22" s="639" t="str">
        <f t="shared" si="33"/>
        <v/>
      </c>
      <c r="DA22" s="652" t="str">
        <f>IF(CZ22="","",LOOKUP(CZ22,EVS!$A$99:C$104,$B$99:$B$105))</f>
        <v/>
      </c>
      <c r="DB22" s="552"/>
      <c r="DJ22" s="93" t="str">
        <f>English!DX22</f>
        <v/>
      </c>
      <c r="DK22" s="93" t="str">
        <f>Hindi!DX23</f>
        <v/>
      </c>
      <c r="DL22" s="93" t="str">
        <f>Maths!DH22</f>
        <v/>
      </c>
      <c r="DM22" s="93" t="str">
        <f t="shared" si="9"/>
        <v/>
      </c>
      <c r="DN22" s="93">
        <f t="shared" si="34"/>
        <v>0</v>
      </c>
      <c r="DO22" s="93">
        <f t="shared" si="35"/>
        <v>0</v>
      </c>
      <c r="DP22" s="325" t="str">
        <f>IF(DO22="","",LOOKUP(DO22,EVS!$A$99:A$105,$B$99:$B$105))</f>
        <v>D</v>
      </c>
    </row>
    <row r="23" spans="1:120" ht="20.100000000000001" customHeight="1">
      <c r="A23" s="365">
        <f>'Student Profile'!A20</f>
        <v>16</v>
      </c>
      <c r="B23" s="365">
        <f>'Student Profile'!B20</f>
        <v>0</v>
      </c>
      <c r="C23" s="366" t="str">
        <f>IF('Student Profile'!C20="","", 'Student Profile'!C20)</f>
        <v>Seema</v>
      </c>
      <c r="D23" s="319"/>
      <c r="E23" s="652" t="str">
        <f>IF(D23="","",LOOKUP(D23,EVS!E$99:$E$104,F$99:F$105))</f>
        <v/>
      </c>
      <c r="F23" s="319"/>
      <c r="G23" s="652" t="str">
        <f>IF(F23="","",LOOKUP(F23,EVS!$C$99:$C$104,$D$99:$D$104))</f>
        <v/>
      </c>
      <c r="H23" s="319"/>
      <c r="I23" s="652" t="str">
        <f>IF(H23="","",LOOKUP(H23,EVS!$C$99:$C$104,$D$99:$D$104))</f>
        <v/>
      </c>
      <c r="J23" s="680" t="str">
        <f t="shared" si="10"/>
        <v/>
      </c>
      <c r="K23" s="680" t="str">
        <f t="shared" si="11"/>
        <v/>
      </c>
      <c r="L23" s="652" t="str">
        <f>IF(K23="","",LOOKUP(K23,EVS!$E$99:E$104,F$99:F$105))</f>
        <v/>
      </c>
      <c r="M23" s="110"/>
      <c r="N23" s="393"/>
      <c r="O23" s="366">
        <f t="shared" si="12"/>
        <v>16</v>
      </c>
      <c r="P23" s="366" t="str">
        <f t="shared" si="13"/>
        <v>Seema</v>
      </c>
      <c r="Q23" s="319"/>
      <c r="R23" s="319"/>
      <c r="S23" s="319"/>
      <c r="T23" s="319"/>
      <c r="U23" s="319"/>
      <c r="V23" s="319"/>
      <c r="W23" s="319"/>
      <c r="X23" s="319"/>
      <c r="Y23" s="319"/>
      <c r="Z23" s="319"/>
      <c r="AA23" s="319"/>
      <c r="AB23" s="319"/>
      <c r="AC23" s="319"/>
      <c r="AD23" s="319"/>
      <c r="AE23" s="319"/>
      <c r="AF23" s="319"/>
      <c r="AG23" s="653" t="str">
        <f t="shared" si="14"/>
        <v/>
      </c>
      <c r="AH23" s="639" t="str">
        <f t="shared" si="15"/>
        <v/>
      </c>
      <c r="AI23" s="652" t="str">
        <f>IF(AH23="","",LOOKUP(AH23,EVS!$E$99:E$104,F$99:F$105))</f>
        <v/>
      </c>
      <c r="AJ23" s="110"/>
      <c r="AK23" s="393"/>
      <c r="AL23" s="366">
        <f t="shared" si="16"/>
        <v>16</v>
      </c>
      <c r="AM23" s="353" t="str">
        <f t="shared" si="17"/>
        <v>Seema</v>
      </c>
      <c r="AN23" s="319"/>
      <c r="AO23" s="325" t="str">
        <f>IF(AN23="","",LOOKUP(AN23,EVS!$G$99:G$104,H$99:H$105))</f>
        <v/>
      </c>
      <c r="AP23" s="319"/>
      <c r="AQ23" s="652" t="str">
        <f>IF(AP23="","",LOOKUP(AP23,EVS!$G$99:$G$104,$H$99:$H$105))</f>
        <v/>
      </c>
      <c r="AR23" s="319"/>
      <c r="AS23" s="325" t="str">
        <f>IF(AR23="","",LOOKUP(AR23,EVS!$G$99:$G$104,$H$99:$H$105))</f>
        <v/>
      </c>
      <c r="AT23" s="639" t="str">
        <f t="shared" si="18"/>
        <v/>
      </c>
      <c r="AU23" s="639" t="str">
        <f t="shared" si="19"/>
        <v/>
      </c>
      <c r="AV23" s="652" t="str">
        <f>IF(AU23="","",LOOKUP(AU23/3*10,EVS!$A$99:A$105,$B$99:$B$105))</f>
        <v/>
      </c>
      <c r="AW23" s="110"/>
      <c r="AX23" s="393">
        <v>1</v>
      </c>
      <c r="AY23" s="368">
        <f t="shared" si="20"/>
        <v>16</v>
      </c>
      <c r="AZ23" s="354" t="str">
        <f t="shared" si="21"/>
        <v>Seema</v>
      </c>
      <c r="BA23" s="319"/>
      <c r="BB23" s="652" t="str">
        <f>IF(BA23="","",LOOKUP(BA23,EVS!$E$99:$E$104,$F$99:$F$105))</f>
        <v/>
      </c>
      <c r="BC23" s="319"/>
      <c r="BD23" s="652" t="str">
        <f>IF(BC23="","",LOOKUP(BC23,EVS!$C$99:$C$104,$D$99:$D$104))</f>
        <v/>
      </c>
      <c r="BE23" s="319"/>
      <c r="BF23" s="652" t="str">
        <f>IF(BE23="","",LOOKUP(BE23,EVS!$C$99:$C$104,$D$99:$D$104))</f>
        <v/>
      </c>
      <c r="BG23" s="639" t="str">
        <f t="shared" si="22"/>
        <v/>
      </c>
      <c r="BH23" s="639" t="str">
        <f t="shared" si="23"/>
        <v/>
      </c>
      <c r="BI23" s="652" t="str">
        <f>IF(BH23="","",LOOKUP(BH23,EVS!$E$99:$E$104,$F$99:$F$105))</f>
        <v/>
      </c>
      <c r="BJ23" s="324"/>
      <c r="BK23" s="393">
        <v>1</v>
      </c>
      <c r="BL23" s="338">
        <f t="shared" si="24"/>
        <v>16</v>
      </c>
      <c r="BM23" s="338" t="str">
        <f t="shared" si="1"/>
        <v>Seema</v>
      </c>
      <c r="BN23" s="319"/>
      <c r="BO23" s="319"/>
      <c r="BP23" s="319"/>
      <c r="BQ23" s="319"/>
      <c r="BR23" s="319"/>
      <c r="BS23" s="319"/>
      <c r="BT23" s="319"/>
      <c r="BU23" s="319"/>
      <c r="BV23" s="319"/>
      <c r="BW23" s="319"/>
      <c r="BX23" s="319"/>
      <c r="BY23" s="319"/>
      <c r="BZ23" s="319"/>
      <c r="CA23" s="319"/>
      <c r="CB23" s="319"/>
      <c r="CC23" s="319"/>
      <c r="CD23" s="653" t="str">
        <f t="shared" si="25"/>
        <v/>
      </c>
      <c r="CE23" s="639" t="str">
        <f t="shared" si="26"/>
        <v/>
      </c>
      <c r="CF23" s="652" t="str">
        <f>IF(CE23="","",LOOKUP(CE23,EVS!$E$99:$E$104,$F$99:$F$105))</f>
        <v/>
      </c>
      <c r="CG23" s="393">
        <v>1</v>
      </c>
      <c r="CH23" s="338">
        <f t="shared" si="3"/>
        <v>16</v>
      </c>
      <c r="CI23" s="354" t="str">
        <f t="shared" si="4"/>
        <v>Seema</v>
      </c>
      <c r="CJ23" s="319"/>
      <c r="CK23" s="652" t="str">
        <f>IF(CJ23="","",LOOKUP(CJ23,EVS!$G$99:G$104,$H$99:$H$105))</f>
        <v/>
      </c>
      <c r="CL23" s="319"/>
      <c r="CM23" s="652" t="str">
        <f>IF(CL23="","",LOOKUP(CL23,EVS!$G$99:$G$104,$H$99:$H$105))</f>
        <v/>
      </c>
      <c r="CN23" s="319"/>
      <c r="CO23" s="652" t="str">
        <f>IF(CN23="","",LOOKUP(CN23,EVS!$G$99:$G$104,$H$99:$H$105))</f>
        <v/>
      </c>
      <c r="CP23" s="639" t="str">
        <f t="shared" si="27"/>
        <v/>
      </c>
      <c r="CQ23" s="639" t="str">
        <f t="shared" si="28"/>
        <v/>
      </c>
      <c r="CR23" s="652" t="str">
        <f>IF(CQ23="","",LOOKUP(CQ23/3*10,EVS!$A$99:A$105,$B$99:$B$105))</f>
        <v/>
      </c>
      <c r="CS23" s="393">
        <v>1</v>
      </c>
      <c r="CT23" s="306">
        <f t="shared" si="29"/>
        <v>16</v>
      </c>
      <c r="CU23" s="646" t="str">
        <f t="shared" si="30"/>
        <v>Seema</v>
      </c>
      <c r="CV23" s="639" t="str">
        <f t="shared" si="31"/>
        <v/>
      </c>
      <c r="CW23" s="652" t="str">
        <f>IF(CV23="","",LOOKUP(CV23/4*10,Maths!$A$99:A$104,$B$99:$B$105))</f>
        <v/>
      </c>
      <c r="CX23" s="306" t="str">
        <f t="shared" si="32"/>
        <v/>
      </c>
      <c r="CY23" s="325" t="str">
        <f>IF(CX23="","",LOOKUP(CX23/6*10,EVS!$A$99:A$105,$B$99:$B$105))</f>
        <v/>
      </c>
      <c r="CZ23" s="639" t="str">
        <f t="shared" si="33"/>
        <v/>
      </c>
      <c r="DA23" s="652" t="str">
        <f>IF(CZ23="","",LOOKUP(CZ23,EVS!$A$99:C$104,$B$99:$B$105))</f>
        <v/>
      </c>
      <c r="DB23" s="552"/>
      <c r="DJ23" s="93" t="str">
        <f>English!DX23</f>
        <v/>
      </c>
      <c r="DK23" s="93" t="str">
        <f>Hindi!DX24</f>
        <v/>
      </c>
      <c r="DL23" s="93" t="str">
        <f>Maths!DH23</f>
        <v/>
      </c>
      <c r="DM23" s="93" t="str">
        <f t="shared" si="9"/>
        <v/>
      </c>
      <c r="DN23" s="93">
        <f t="shared" si="34"/>
        <v>0</v>
      </c>
      <c r="DO23" s="93">
        <f t="shared" si="35"/>
        <v>0</v>
      </c>
      <c r="DP23" s="325" t="str">
        <f>IF(DO23="","",LOOKUP(DO23,EVS!$A$99:A$105,$B$99:$B$105))</f>
        <v>D</v>
      </c>
    </row>
    <row r="24" spans="1:120" ht="20.100000000000001" customHeight="1">
      <c r="A24" s="365">
        <f>'Student Profile'!A21</f>
        <v>17</v>
      </c>
      <c r="B24" s="365">
        <f>'Student Profile'!B21</f>
        <v>0</v>
      </c>
      <c r="C24" s="366" t="str">
        <f>IF('Student Profile'!C21="","", 'Student Profile'!C21)</f>
        <v>S. Mounika</v>
      </c>
      <c r="D24" s="319"/>
      <c r="E24" s="652" t="str">
        <f>IF(D24="","",LOOKUP(D24,EVS!E$99:$E$104,F$99:F$105))</f>
        <v/>
      </c>
      <c r="F24" s="319"/>
      <c r="G24" s="652" t="str">
        <f>IF(F24="","",LOOKUP(F24,EVS!$C$99:$C$104,$D$99:$D$104))</f>
        <v/>
      </c>
      <c r="H24" s="319"/>
      <c r="I24" s="652" t="str">
        <f>IF(H24="","",LOOKUP(H24,EVS!$C$99:$C$104,$D$99:$D$104))</f>
        <v/>
      </c>
      <c r="J24" s="680" t="str">
        <f t="shared" si="10"/>
        <v/>
      </c>
      <c r="K24" s="680" t="str">
        <f t="shared" si="11"/>
        <v/>
      </c>
      <c r="L24" s="652" t="str">
        <f>IF(K24="","",LOOKUP(K24,EVS!$E$99:E$104,F$99:F$105))</f>
        <v/>
      </c>
      <c r="M24" s="110"/>
      <c r="N24" s="393"/>
      <c r="O24" s="366">
        <f t="shared" si="12"/>
        <v>17</v>
      </c>
      <c r="P24" s="366" t="str">
        <f t="shared" si="13"/>
        <v>S. Mounika</v>
      </c>
      <c r="Q24" s="319"/>
      <c r="R24" s="319"/>
      <c r="S24" s="319"/>
      <c r="T24" s="319"/>
      <c r="U24" s="319"/>
      <c r="V24" s="319"/>
      <c r="W24" s="319"/>
      <c r="X24" s="319"/>
      <c r="Y24" s="319"/>
      <c r="Z24" s="319"/>
      <c r="AA24" s="319"/>
      <c r="AB24" s="319"/>
      <c r="AC24" s="319"/>
      <c r="AD24" s="319"/>
      <c r="AE24" s="319"/>
      <c r="AF24" s="319"/>
      <c r="AG24" s="653" t="str">
        <f t="shared" si="14"/>
        <v/>
      </c>
      <c r="AH24" s="639" t="str">
        <f t="shared" si="15"/>
        <v/>
      </c>
      <c r="AI24" s="652" t="str">
        <f>IF(AH24="","",LOOKUP(AH24,EVS!$E$99:E$104,F$99:F$105))</f>
        <v/>
      </c>
      <c r="AJ24" s="110"/>
      <c r="AK24" s="393"/>
      <c r="AL24" s="366">
        <f t="shared" si="16"/>
        <v>17</v>
      </c>
      <c r="AM24" s="353" t="str">
        <f t="shared" si="17"/>
        <v>S. Mounika</v>
      </c>
      <c r="AN24" s="319"/>
      <c r="AO24" s="325" t="str">
        <f>IF(AN24="","",LOOKUP(AN24,EVS!$G$99:G$104,H$99:H$105))</f>
        <v/>
      </c>
      <c r="AP24" s="319"/>
      <c r="AQ24" s="652" t="str">
        <f>IF(AP24="","",LOOKUP(AP24,EVS!$G$99:$G$104,$H$99:$H$105))</f>
        <v/>
      </c>
      <c r="AR24" s="319"/>
      <c r="AS24" s="325" t="str">
        <f>IF(AR24="","",LOOKUP(AR24,EVS!$G$99:$G$104,$H$99:$H$105))</f>
        <v/>
      </c>
      <c r="AT24" s="639" t="str">
        <f t="shared" si="18"/>
        <v/>
      </c>
      <c r="AU24" s="639" t="str">
        <f t="shared" si="19"/>
        <v/>
      </c>
      <c r="AV24" s="652" t="str">
        <f>IF(AU24="","",LOOKUP(AU24/3*10,EVS!$A$99:A$105,$B$99:$B$105))</f>
        <v/>
      </c>
      <c r="AW24" s="110"/>
      <c r="AX24" s="393"/>
      <c r="AY24" s="368">
        <f t="shared" si="20"/>
        <v>17</v>
      </c>
      <c r="AZ24" s="354" t="str">
        <f t="shared" si="21"/>
        <v>S. Mounika</v>
      </c>
      <c r="BA24" s="319"/>
      <c r="BB24" s="652" t="str">
        <f>IF(BA24="","",LOOKUP(BA24,EVS!$E$99:$E$104,$F$99:$F$105))</f>
        <v/>
      </c>
      <c r="BC24" s="319"/>
      <c r="BD24" s="652" t="str">
        <f>IF(BC24="","",LOOKUP(BC24,EVS!$C$99:$C$104,$D$99:$D$104))</f>
        <v/>
      </c>
      <c r="BE24" s="319"/>
      <c r="BF24" s="652" t="str">
        <f>IF(BE24="","",LOOKUP(BE24,EVS!$C$99:$C$104,$D$99:$D$104))</f>
        <v/>
      </c>
      <c r="BG24" s="639" t="str">
        <f t="shared" si="22"/>
        <v/>
      </c>
      <c r="BH24" s="639" t="str">
        <f t="shared" si="23"/>
        <v/>
      </c>
      <c r="BI24" s="652" t="str">
        <f>IF(BH24="","",LOOKUP(BH24,EVS!$E$99:$E$104,$F$99:$F$105))</f>
        <v/>
      </c>
      <c r="BJ24" s="324"/>
      <c r="BK24" s="393"/>
      <c r="BL24" s="338">
        <f t="shared" si="24"/>
        <v>17</v>
      </c>
      <c r="BM24" s="338" t="str">
        <f t="shared" si="1"/>
        <v>S. Mounika</v>
      </c>
      <c r="BN24" s="319"/>
      <c r="BO24" s="319"/>
      <c r="BP24" s="319"/>
      <c r="BQ24" s="319"/>
      <c r="BR24" s="319"/>
      <c r="BS24" s="319"/>
      <c r="BT24" s="319"/>
      <c r="BU24" s="319"/>
      <c r="BV24" s="319"/>
      <c r="BW24" s="319"/>
      <c r="BX24" s="319"/>
      <c r="BY24" s="319"/>
      <c r="BZ24" s="319"/>
      <c r="CA24" s="319"/>
      <c r="CB24" s="319"/>
      <c r="CC24" s="319"/>
      <c r="CD24" s="653" t="str">
        <f t="shared" si="25"/>
        <v/>
      </c>
      <c r="CE24" s="639" t="str">
        <f t="shared" si="26"/>
        <v/>
      </c>
      <c r="CF24" s="652" t="str">
        <f>IF(CE24="","",LOOKUP(CE24,EVS!$E$99:$E$104,$F$99:$F$105))</f>
        <v/>
      </c>
      <c r="CG24" s="393"/>
      <c r="CH24" s="338">
        <f t="shared" si="3"/>
        <v>17</v>
      </c>
      <c r="CI24" s="354" t="str">
        <f t="shared" si="4"/>
        <v>S. Mounika</v>
      </c>
      <c r="CJ24" s="319"/>
      <c r="CK24" s="652" t="str">
        <f>IF(CJ24="","",LOOKUP(CJ24,EVS!$G$99:G$104,$H$99:$H$105))</f>
        <v/>
      </c>
      <c r="CL24" s="319"/>
      <c r="CM24" s="652" t="str">
        <f>IF(CL24="","",LOOKUP(CL24,EVS!$G$99:$G$104,$H$99:$H$105))</f>
        <v/>
      </c>
      <c r="CN24" s="319"/>
      <c r="CO24" s="652" t="str">
        <f>IF(CN24="","",LOOKUP(CN24,EVS!$G$99:$G$104,$H$99:$H$105))</f>
        <v/>
      </c>
      <c r="CP24" s="639" t="str">
        <f t="shared" si="27"/>
        <v/>
      </c>
      <c r="CQ24" s="639" t="str">
        <f t="shared" si="28"/>
        <v/>
      </c>
      <c r="CR24" s="652" t="str">
        <f>IF(CQ24="","",LOOKUP(CQ24/3*10,EVS!$A$99:A$105,$B$99:$B$105))</f>
        <v/>
      </c>
      <c r="CS24" s="393"/>
      <c r="CT24" s="306">
        <f t="shared" si="29"/>
        <v>17</v>
      </c>
      <c r="CU24" s="646" t="str">
        <f t="shared" si="30"/>
        <v>S. Mounika</v>
      </c>
      <c r="CV24" s="639" t="str">
        <f t="shared" si="31"/>
        <v/>
      </c>
      <c r="CW24" s="652" t="str">
        <f>IF(CV24="","",LOOKUP(CV24/4*10,Maths!$A$99:A$104,$B$99:$B$105))</f>
        <v/>
      </c>
      <c r="CX24" s="306" t="str">
        <f t="shared" si="32"/>
        <v/>
      </c>
      <c r="CY24" s="325" t="str">
        <f>IF(CX24="","",LOOKUP(CX24/6*10,EVS!$A$99:A$105,$B$99:$B$105))</f>
        <v/>
      </c>
      <c r="CZ24" s="639" t="str">
        <f t="shared" si="33"/>
        <v/>
      </c>
      <c r="DA24" s="652" t="str">
        <f>IF(CZ24="","",LOOKUP(CZ24,EVS!$A$99:C$104,$B$99:$B$105))</f>
        <v/>
      </c>
      <c r="DB24" s="552"/>
      <c r="DJ24" s="93" t="str">
        <f>English!DX24</f>
        <v/>
      </c>
      <c r="DK24" s="93" t="str">
        <f>Hindi!DX25</f>
        <v/>
      </c>
      <c r="DL24" s="93" t="str">
        <f>Maths!DH24</f>
        <v/>
      </c>
      <c r="DM24" s="93" t="str">
        <f t="shared" si="9"/>
        <v/>
      </c>
      <c r="DN24" s="93">
        <f t="shared" si="34"/>
        <v>0</v>
      </c>
      <c r="DO24" s="93">
        <f t="shared" si="35"/>
        <v>0</v>
      </c>
      <c r="DP24" s="325" t="str">
        <f>IF(DO24="","",LOOKUP(DO24,EVS!$A$99:A$105,$B$99:$B$105))</f>
        <v>D</v>
      </c>
    </row>
    <row r="25" spans="1:120" ht="20.100000000000001" customHeight="1">
      <c r="A25" s="365">
        <f>'Student Profile'!A22</f>
        <v>18</v>
      </c>
      <c r="B25" s="365">
        <f>'Student Profile'!B22</f>
        <v>0</v>
      </c>
      <c r="C25" s="366" t="str">
        <f>IF('Student Profile'!C22="","", 'Student Profile'!C22)</f>
        <v>S. Mounika</v>
      </c>
      <c r="D25" s="319"/>
      <c r="E25" s="652" t="str">
        <f>IF(D25="","",LOOKUP(D25,EVS!E$99:$E$104,F$99:F$105))</f>
        <v/>
      </c>
      <c r="F25" s="319"/>
      <c r="G25" s="652" t="str">
        <f>IF(F25="","",LOOKUP(F25,EVS!$C$99:$C$104,$D$99:$D$104))</f>
        <v/>
      </c>
      <c r="H25" s="319"/>
      <c r="I25" s="652" t="str">
        <f>IF(H25="","",LOOKUP(H25,EVS!$C$99:$C$104,$D$99:$D$104))</f>
        <v/>
      </c>
      <c r="J25" s="680" t="str">
        <f t="shared" si="10"/>
        <v/>
      </c>
      <c r="K25" s="680" t="str">
        <f t="shared" si="11"/>
        <v/>
      </c>
      <c r="L25" s="652" t="str">
        <f>IF(K25="","",LOOKUP(K25,EVS!$E$99:E$104,F$99:F$105))</f>
        <v/>
      </c>
      <c r="M25" s="110"/>
      <c r="N25" s="393"/>
      <c r="O25" s="366">
        <f t="shared" si="12"/>
        <v>18</v>
      </c>
      <c r="P25" s="366" t="str">
        <f t="shared" si="13"/>
        <v>S. Mounika</v>
      </c>
      <c r="Q25" s="319"/>
      <c r="R25" s="319"/>
      <c r="S25" s="319"/>
      <c r="T25" s="319"/>
      <c r="U25" s="319"/>
      <c r="V25" s="319"/>
      <c r="W25" s="319"/>
      <c r="X25" s="319"/>
      <c r="Y25" s="319"/>
      <c r="Z25" s="319"/>
      <c r="AA25" s="319"/>
      <c r="AB25" s="319"/>
      <c r="AC25" s="319"/>
      <c r="AD25" s="319"/>
      <c r="AE25" s="319"/>
      <c r="AF25" s="319"/>
      <c r="AG25" s="653" t="str">
        <f t="shared" si="14"/>
        <v/>
      </c>
      <c r="AH25" s="639" t="str">
        <f t="shared" si="15"/>
        <v/>
      </c>
      <c r="AI25" s="652" t="str">
        <f>IF(AH25="","",LOOKUP(AH25,EVS!$E$99:E$104,F$99:F$105))</f>
        <v/>
      </c>
      <c r="AJ25" s="110"/>
      <c r="AK25" s="393"/>
      <c r="AL25" s="366">
        <f t="shared" si="16"/>
        <v>18</v>
      </c>
      <c r="AM25" s="353" t="str">
        <f t="shared" si="17"/>
        <v>S. Mounika</v>
      </c>
      <c r="AN25" s="319"/>
      <c r="AO25" s="325" t="str">
        <f>IF(AN25="","",LOOKUP(AN25,EVS!$G$99:G$104,H$99:H$105))</f>
        <v/>
      </c>
      <c r="AP25" s="319"/>
      <c r="AQ25" s="652" t="str">
        <f>IF(AP25="","",LOOKUP(AP25,EVS!$G$99:$G$104,$H$99:$H$105))</f>
        <v/>
      </c>
      <c r="AR25" s="319"/>
      <c r="AS25" s="325" t="str">
        <f>IF(AR25="","",LOOKUP(AR25,EVS!$G$99:$G$104,$H$99:$H$105))</f>
        <v/>
      </c>
      <c r="AT25" s="639" t="str">
        <f t="shared" si="18"/>
        <v/>
      </c>
      <c r="AU25" s="639" t="str">
        <f t="shared" si="19"/>
        <v/>
      </c>
      <c r="AV25" s="652" t="str">
        <f>IF(AU25="","",LOOKUP(AU25/3*10,EVS!$A$99:A$105,$B$99:$B$105))</f>
        <v/>
      </c>
      <c r="AW25" s="110"/>
      <c r="AX25" s="393"/>
      <c r="AY25" s="368">
        <f t="shared" si="20"/>
        <v>18</v>
      </c>
      <c r="AZ25" s="354" t="str">
        <f t="shared" si="21"/>
        <v>S. Mounika</v>
      </c>
      <c r="BA25" s="319"/>
      <c r="BB25" s="652" t="str">
        <f>IF(BA25="","",LOOKUP(BA25,EVS!$E$99:$E$104,$F$99:$F$105))</f>
        <v/>
      </c>
      <c r="BC25" s="319"/>
      <c r="BD25" s="652" t="str">
        <f>IF(BC25="","",LOOKUP(BC25,EVS!$C$99:$C$104,$D$99:$D$104))</f>
        <v/>
      </c>
      <c r="BE25" s="319"/>
      <c r="BF25" s="652" t="str">
        <f>IF(BE25="","",LOOKUP(BE25,EVS!$C$99:$C$104,$D$99:$D$104))</f>
        <v/>
      </c>
      <c r="BG25" s="639" t="str">
        <f t="shared" si="22"/>
        <v/>
      </c>
      <c r="BH25" s="639" t="str">
        <f t="shared" si="23"/>
        <v/>
      </c>
      <c r="BI25" s="652" t="str">
        <f>IF(BH25="","",LOOKUP(BH25,EVS!$E$99:$E$104,$F$99:$F$105))</f>
        <v/>
      </c>
      <c r="BJ25" s="324"/>
      <c r="BK25" s="393"/>
      <c r="BL25" s="338">
        <f t="shared" si="24"/>
        <v>18</v>
      </c>
      <c r="BM25" s="338" t="str">
        <f t="shared" si="1"/>
        <v>S. Mounika</v>
      </c>
      <c r="BN25" s="319"/>
      <c r="BO25" s="319"/>
      <c r="BP25" s="319"/>
      <c r="BQ25" s="319"/>
      <c r="BR25" s="319"/>
      <c r="BS25" s="319"/>
      <c r="BT25" s="319"/>
      <c r="BU25" s="319"/>
      <c r="BV25" s="319"/>
      <c r="BW25" s="319"/>
      <c r="BX25" s="319"/>
      <c r="BY25" s="319"/>
      <c r="BZ25" s="319"/>
      <c r="CA25" s="319"/>
      <c r="CB25" s="319"/>
      <c r="CC25" s="319"/>
      <c r="CD25" s="653" t="str">
        <f t="shared" si="25"/>
        <v/>
      </c>
      <c r="CE25" s="639" t="str">
        <f t="shared" si="26"/>
        <v/>
      </c>
      <c r="CF25" s="652" t="str">
        <f>IF(CE25="","",LOOKUP(CE25,EVS!$E$99:$E$104,$F$99:$F$105))</f>
        <v/>
      </c>
      <c r="CG25" s="393"/>
      <c r="CH25" s="338">
        <f t="shared" si="3"/>
        <v>18</v>
      </c>
      <c r="CI25" s="354" t="str">
        <f t="shared" si="4"/>
        <v>S. Mounika</v>
      </c>
      <c r="CJ25" s="319"/>
      <c r="CK25" s="652" t="str">
        <f>IF(CJ25="","",LOOKUP(CJ25,EVS!$G$99:G$104,$H$99:$H$105))</f>
        <v/>
      </c>
      <c r="CL25" s="319"/>
      <c r="CM25" s="652" t="str">
        <f>IF(CL25="","",LOOKUP(CL25,EVS!$G$99:$G$104,$H$99:$H$105))</f>
        <v/>
      </c>
      <c r="CN25" s="319"/>
      <c r="CO25" s="652" t="str">
        <f>IF(CN25="","",LOOKUP(CN25,EVS!$G$99:$G$104,$H$99:$H$105))</f>
        <v/>
      </c>
      <c r="CP25" s="639" t="str">
        <f t="shared" si="27"/>
        <v/>
      </c>
      <c r="CQ25" s="639" t="str">
        <f t="shared" si="28"/>
        <v/>
      </c>
      <c r="CR25" s="652" t="str">
        <f>IF(CQ25="","",LOOKUP(CQ25/3*10,EVS!$A$99:A$105,$B$99:$B$105))</f>
        <v/>
      </c>
      <c r="CS25" s="393"/>
      <c r="CT25" s="306">
        <f t="shared" si="29"/>
        <v>18</v>
      </c>
      <c r="CU25" s="646" t="str">
        <f t="shared" si="30"/>
        <v>S. Mounika</v>
      </c>
      <c r="CV25" s="639" t="str">
        <f t="shared" si="31"/>
        <v/>
      </c>
      <c r="CW25" s="652" t="str">
        <f>IF(CV25="","",LOOKUP(CV25/4*10,Maths!$A$99:A$104,$B$99:$B$105))</f>
        <v/>
      </c>
      <c r="CX25" s="306" t="str">
        <f t="shared" si="32"/>
        <v/>
      </c>
      <c r="CY25" s="325" t="str">
        <f>IF(CX25="","",LOOKUP(CX25/6*10,EVS!$A$99:A$105,$B$99:$B$105))</f>
        <v/>
      </c>
      <c r="CZ25" s="639" t="str">
        <f t="shared" si="33"/>
        <v/>
      </c>
      <c r="DA25" s="652" t="str">
        <f>IF(CZ25="","",LOOKUP(CZ25,EVS!$A$99:C$104,$B$99:$B$105))</f>
        <v/>
      </c>
      <c r="DB25" s="552"/>
      <c r="DJ25" s="93" t="str">
        <f>English!DX25</f>
        <v/>
      </c>
      <c r="DK25" s="93" t="str">
        <f>Hindi!DX26</f>
        <v/>
      </c>
      <c r="DL25" s="93" t="str">
        <f>Maths!DH25</f>
        <v/>
      </c>
      <c r="DM25" s="93" t="str">
        <f t="shared" si="9"/>
        <v/>
      </c>
      <c r="DN25" s="93">
        <f t="shared" si="34"/>
        <v>0</v>
      </c>
      <c r="DO25" s="93">
        <f t="shared" si="35"/>
        <v>0</v>
      </c>
      <c r="DP25" s="325" t="str">
        <f>IF(DO25="","",LOOKUP(DO25,EVS!$A$99:A$105,$B$99:$B$105))</f>
        <v>D</v>
      </c>
    </row>
    <row r="26" spans="1:120" ht="20.100000000000001" customHeight="1">
      <c r="A26" s="365">
        <f>'Student Profile'!A23</f>
        <v>19</v>
      </c>
      <c r="B26" s="365">
        <f>'Student Profile'!B23</f>
        <v>0</v>
      </c>
      <c r="C26" s="366" t="str">
        <f>IF('Student Profile'!C23="","", 'Student Profile'!C23)</f>
        <v>S. Mounika</v>
      </c>
      <c r="D26" s="319"/>
      <c r="E26" s="652" t="str">
        <f>IF(D26="","",LOOKUP(D26,EVS!E$99:$E$104,F$99:F$105))</f>
        <v/>
      </c>
      <c r="F26" s="319"/>
      <c r="G26" s="652" t="str">
        <f>IF(F26="","",LOOKUP(F26,EVS!$C$99:$C$104,$D$99:$D$104))</f>
        <v/>
      </c>
      <c r="H26" s="319"/>
      <c r="I26" s="652" t="str">
        <f>IF(H26="","",LOOKUP(H26,EVS!$C$99:$C$104,$D$99:$D$104))</f>
        <v/>
      </c>
      <c r="J26" s="680" t="str">
        <f t="shared" si="10"/>
        <v/>
      </c>
      <c r="K26" s="680" t="str">
        <f t="shared" si="11"/>
        <v/>
      </c>
      <c r="L26" s="652" t="str">
        <f>IF(K26="","",LOOKUP(K26,EVS!$E$99:E$104,F$99:F$105))</f>
        <v/>
      </c>
      <c r="M26" s="110"/>
      <c r="N26" s="393"/>
      <c r="O26" s="366">
        <f t="shared" si="12"/>
        <v>19</v>
      </c>
      <c r="P26" s="366" t="str">
        <f t="shared" si="13"/>
        <v>S. Mounika</v>
      </c>
      <c r="Q26" s="319"/>
      <c r="R26" s="319"/>
      <c r="S26" s="319"/>
      <c r="T26" s="319"/>
      <c r="U26" s="319"/>
      <c r="V26" s="319"/>
      <c r="W26" s="319"/>
      <c r="X26" s="319"/>
      <c r="Y26" s="319"/>
      <c r="Z26" s="319"/>
      <c r="AA26" s="319"/>
      <c r="AB26" s="319"/>
      <c r="AC26" s="319"/>
      <c r="AD26" s="319"/>
      <c r="AE26" s="319"/>
      <c r="AF26" s="319"/>
      <c r="AG26" s="653" t="str">
        <f t="shared" si="14"/>
        <v/>
      </c>
      <c r="AH26" s="639" t="str">
        <f t="shared" si="15"/>
        <v/>
      </c>
      <c r="AI26" s="652" t="str">
        <f>IF(AH26="","",LOOKUP(AH26,EVS!$E$99:E$104,F$99:F$105))</f>
        <v/>
      </c>
      <c r="AJ26" s="110"/>
      <c r="AK26" s="393"/>
      <c r="AL26" s="366">
        <f t="shared" si="16"/>
        <v>19</v>
      </c>
      <c r="AM26" s="353" t="str">
        <f t="shared" si="17"/>
        <v>S. Mounika</v>
      </c>
      <c r="AN26" s="319"/>
      <c r="AO26" s="325" t="str">
        <f>IF(AN26="","",LOOKUP(AN26,EVS!$G$99:G$104,H$99:H$105))</f>
        <v/>
      </c>
      <c r="AP26" s="319"/>
      <c r="AQ26" s="652" t="str">
        <f>IF(AP26="","",LOOKUP(AP26,EVS!$G$99:$G$104,$H$99:$H$105))</f>
        <v/>
      </c>
      <c r="AR26" s="319"/>
      <c r="AS26" s="325" t="str">
        <f>IF(AR26="","",LOOKUP(AR26,EVS!$G$99:$G$104,$H$99:$H$105))</f>
        <v/>
      </c>
      <c r="AT26" s="639" t="str">
        <f t="shared" si="18"/>
        <v/>
      </c>
      <c r="AU26" s="639" t="str">
        <f t="shared" si="19"/>
        <v/>
      </c>
      <c r="AV26" s="652" t="str">
        <f>IF(AU26="","",LOOKUP(AU26/3*10,EVS!$A$99:A$105,$B$99:$B$105))</f>
        <v/>
      </c>
      <c r="AW26" s="110"/>
      <c r="AX26" s="393"/>
      <c r="AY26" s="368">
        <f t="shared" si="20"/>
        <v>19</v>
      </c>
      <c r="AZ26" s="354" t="str">
        <f t="shared" si="21"/>
        <v>S. Mounika</v>
      </c>
      <c r="BA26" s="319"/>
      <c r="BB26" s="652" t="str">
        <f>IF(BA26="","",LOOKUP(BA26,EVS!$E$99:$E$104,$F$99:$F$105))</f>
        <v/>
      </c>
      <c r="BC26" s="319"/>
      <c r="BD26" s="652" t="str">
        <f>IF(BC26="","",LOOKUP(BC26,EVS!$C$99:$C$104,$D$99:$D$104))</f>
        <v/>
      </c>
      <c r="BE26" s="319"/>
      <c r="BF26" s="652" t="str">
        <f>IF(BE26="","",LOOKUP(BE26,EVS!$C$99:$C$104,$D$99:$D$104))</f>
        <v/>
      </c>
      <c r="BG26" s="639" t="str">
        <f t="shared" si="22"/>
        <v/>
      </c>
      <c r="BH26" s="639" t="str">
        <f t="shared" si="23"/>
        <v/>
      </c>
      <c r="BI26" s="652" t="str">
        <f>IF(BH26="","",LOOKUP(BH26,EVS!$E$99:$E$104,$F$99:$F$105))</f>
        <v/>
      </c>
      <c r="BJ26" s="324"/>
      <c r="BK26" s="393"/>
      <c r="BL26" s="338">
        <f t="shared" si="24"/>
        <v>19</v>
      </c>
      <c r="BM26" s="338" t="str">
        <f t="shared" si="1"/>
        <v>S. Mounika</v>
      </c>
      <c r="BN26" s="319"/>
      <c r="BO26" s="319"/>
      <c r="BP26" s="319"/>
      <c r="BQ26" s="319"/>
      <c r="BR26" s="319"/>
      <c r="BS26" s="319"/>
      <c r="BT26" s="319"/>
      <c r="BU26" s="319"/>
      <c r="BV26" s="319"/>
      <c r="BW26" s="319"/>
      <c r="BX26" s="319"/>
      <c r="BY26" s="319"/>
      <c r="BZ26" s="319"/>
      <c r="CA26" s="319"/>
      <c r="CB26" s="319"/>
      <c r="CC26" s="319"/>
      <c r="CD26" s="653" t="str">
        <f t="shared" si="25"/>
        <v/>
      </c>
      <c r="CE26" s="639" t="str">
        <f t="shared" si="26"/>
        <v/>
      </c>
      <c r="CF26" s="652" t="str">
        <f>IF(CE26="","",LOOKUP(CE26,EVS!$E$99:$E$104,$F$99:$F$105))</f>
        <v/>
      </c>
      <c r="CG26" s="393"/>
      <c r="CH26" s="338">
        <f t="shared" si="3"/>
        <v>19</v>
      </c>
      <c r="CI26" s="354" t="str">
        <f t="shared" si="4"/>
        <v>S. Mounika</v>
      </c>
      <c r="CJ26" s="319"/>
      <c r="CK26" s="652" t="str">
        <f>IF(CJ26="","",LOOKUP(CJ26,EVS!$G$99:G$104,$H$99:$H$105))</f>
        <v/>
      </c>
      <c r="CL26" s="319"/>
      <c r="CM26" s="652" t="str">
        <f>IF(CL26="","",LOOKUP(CL26,EVS!$G$99:$G$104,$H$99:$H$105))</f>
        <v/>
      </c>
      <c r="CN26" s="319"/>
      <c r="CO26" s="652" t="str">
        <f>IF(CN26="","",LOOKUP(CN26,EVS!$G$99:$G$104,$H$99:$H$105))</f>
        <v/>
      </c>
      <c r="CP26" s="639" t="str">
        <f t="shared" si="27"/>
        <v/>
      </c>
      <c r="CQ26" s="639" t="str">
        <f t="shared" si="28"/>
        <v/>
      </c>
      <c r="CR26" s="652" t="str">
        <f>IF(CQ26="","",LOOKUP(CQ26/3*10,EVS!$A$99:A$105,$B$99:$B$105))</f>
        <v/>
      </c>
      <c r="CS26" s="393"/>
      <c r="CT26" s="306">
        <f t="shared" si="29"/>
        <v>19</v>
      </c>
      <c r="CU26" s="646" t="str">
        <f t="shared" si="30"/>
        <v>S. Mounika</v>
      </c>
      <c r="CV26" s="639" t="str">
        <f t="shared" si="31"/>
        <v/>
      </c>
      <c r="CW26" s="652" t="str">
        <f>IF(CV26="","",LOOKUP(CV26/4*10,Maths!$A$99:A$104,$B$99:$B$105))</f>
        <v/>
      </c>
      <c r="CX26" s="306" t="str">
        <f t="shared" si="32"/>
        <v/>
      </c>
      <c r="CY26" s="325" t="str">
        <f>IF(CX26="","",LOOKUP(CX26/6*10,EVS!$A$99:A$105,$B$99:$B$105))</f>
        <v/>
      </c>
      <c r="CZ26" s="639" t="str">
        <f t="shared" si="33"/>
        <v/>
      </c>
      <c r="DA26" s="652" t="str">
        <f>IF(CZ26="","",LOOKUP(CZ26,EVS!$A$99:C$104,$B$99:$B$105))</f>
        <v/>
      </c>
      <c r="DB26" s="552"/>
      <c r="DJ26" s="93" t="str">
        <f>English!DX26</f>
        <v/>
      </c>
      <c r="DK26" s="93" t="str">
        <f>Hindi!DX27</f>
        <v/>
      </c>
      <c r="DL26" s="93" t="str">
        <f>Maths!DH26</f>
        <v/>
      </c>
      <c r="DM26" s="93" t="str">
        <f t="shared" si="9"/>
        <v/>
      </c>
      <c r="DN26" s="93">
        <f t="shared" si="34"/>
        <v>0</v>
      </c>
      <c r="DO26" s="93">
        <f t="shared" si="35"/>
        <v>0</v>
      </c>
      <c r="DP26" s="325" t="str">
        <f>IF(DO26="","",LOOKUP(DO26,EVS!$A$99:A$105,$B$99:$B$105))</f>
        <v>D</v>
      </c>
    </row>
    <row r="27" spans="1:120" ht="20.100000000000001" customHeight="1">
      <c r="A27" s="365">
        <f>'Student Profile'!A24</f>
        <v>20</v>
      </c>
      <c r="B27" s="365">
        <f>'Student Profile'!B24</f>
        <v>0</v>
      </c>
      <c r="C27" s="366" t="str">
        <f>IF('Student Profile'!C24="","", 'Student Profile'!C24)</f>
        <v>S. Mounika</v>
      </c>
      <c r="D27" s="319"/>
      <c r="E27" s="652" t="str">
        <f>IF(D27="","",LOOKUP(D27,EVS!E$99:$E$104,F$99:F$105))</f>
        <v/>
      </c>
      <c r="F27" s="319"/>
      <c r="G27" s="652" t="str">
        <f>IF(F27="","",LOOKUP(F27,EVS!$C$99:$C$104,$D$99:$D$104))</f>
        <v/>
      </c>
      <c r="H27" s="319"/>
      <c r="I27" s="652" t="str">
        <f>IF(H27="","",LOOKUP(H27,EVS!$C$99:$C$104,$D$99:$D$104))</f>
        <v/>
      </c>
      <c r="J27" s="680" t="str">
        <f t="shared" si="10"/>
        <v/>
      </c>
      <c r="K27" s="680" t="str">
        <f t="shared" si="11"/>
        <v/>
      </c>
      <c r="L27" s="652" t="str">
        <f>IF(K27="","",LOOKUP(K27,EVS!$E$99:E$104,F$99:F$105))</f>
        <v/>
      </c>
      <c r="M27" s="110"/>
      <c r="N27" s="393"/>
      <c r="O27" s="366">
        <f t="shared" si="12"/>
        <v>20</v>
      </c>
      <c r="P27" s="366" t="str">
        <f t="shared" si="13"/>
        <v>S. Mounika</v>
      </c>
      <c r="Q27" s="319"/>
      <c r="R27" s="319"/>
      <c r="S27" s="319"/>
      <c r="T27" s="319"/>
      <c r="U27" s="319"/>
      <c r="V27" s="319"/>
      <c r="W27" s="319"/>
      <c r="X27" s="319"/>
      <c r="Y27" s="319"/>
      <c r="Z27" s="319"/>
      <c r="AA27" s="319"/>
      <c r="AB27" s="319"/>
      <c r="AC27" s="319"/>
      <c r="AD27" s="319"/>
      <c r="AE27" s="319"/>
      <c r="AF27" s="319"/>
      <c r="AG27" s="653" t="str">
        <f t="shared" si="14"/>
        <v/>
      </c>
      <c r="AH27" s="639" t="str">
        <f t="shared" si="15"/>
        <v/>
      </c>
      <c r="AI27" s="652" t="str">
        <f>IF(AH27="","",LOOKUP(AH27,EVS!$E$99:E$104,F$99:F$105))</f>
        <v/>
      </c>
      <c r="AJ27" s="110"/>
      <c r="AK27" s="393"/>
      <c r="AL27" s="366">
        <f t="shared" si="16"/>
        <v>20</v>
      </c>
      <c r="AM27" s="353" t="str">
        <f t="shared" si="17"/>
        <v>S. Mounika</v>
      </c>
      <c r="AN27" s="319"/>
      <c r="AO27" s="325" t="str">
        <f>IF(AN27="","",LOOKUP(AN27,EVS!$G$99:G$104,H$99:H$105))</f>
        <v/>
      </c>
      <c r="AP27" s="319"/>
      <c r="AQ27" s="652" t="str">
        <f>IF(AP27="","",LOOKUP(AP27,EVS!$G$99:$G$104,$H$99:$H$105))</f>
        <v/>
      </c>
      <c r="AR27" s="319"/>
      <c r="AS27" s="325" t="str">
        <f>IF(AR27="","",LOOKUP(AR27,EVS!$G$99:$G$104,$H$99:$H$105))</f>
        <v/>
      </c>
      <c r="AT27" s="639" t="str">
        <f t="shared" si="18"/>
        <v/>
      </c>
      <c r="AU27" s="639" t="str">
        <f t="shared" si="19"/>
        <v/>
      </c>
      <c r="AV27" s="652" t="str">
        <f>IF(AU27="","",LOOKUP(AU27/3*10,EVS!$A$99:A$105,$B$99:$B$105))</f>
        <v/>
      </c>
      <c r="AW27" s="110"/>
      <c r="AX27" s="393"/>
      <c r="AY27" s="368">
        <f t="shared" si="20"/>
        <v>20</v>
      </c>
      <c r="AZ27" s="354" t="str">
        <f t="shared" si="21"/>
        <v>S. Mounika</v>
      </c>
      <c r="BA27" s="319"/>
      <c r="BB27" s="652" t="str">
        <f>IF(BA27="","",LOOKUP(BA27,EVS!$E$99:$E$104,$F$99:$F$105))</f>
        <v/>
      </c>
      <c r="BC27" s="319"/>
      <c r="BD27" s="652" t="str">
        <f>IF(BC27="","",LOOKUP(BC27,EVS!$C$99:$C$104,$D$99:$D$104))</f>
        <v/>
      </c>
      <c r="BE27" s="319"/>
      <c r="BF27" s="652" t="str">
        <f>IF(BE27="","",LOOKUP(BE27,EVS!$C$99:$C$104,$D$99:$D$104))</f>
        <v/>
      </c>
      <c r="BG27" s="639" t="str">
        <f t="shared" si="22"/>
        <v/>
      </c>
      <c r="BH27" s="639" t="str">
        <f t="shared" si="23"/>
        <v/>
      </c>
      <c r="BI27" s="652" t="str">
        <f>IF(BH27="","",LOOKUP(BH27,EVS!$E$99:$E$104,$F$99:$F$105))</f>
        <v/>
      </c>
      <c r="BJ27" s="324"/>
      <c r="BK27" s="393"/>
      <c r="BL27" s="338">
        <f t="shared" si="24"/>
        <v>20</v>
      </c>
      <c r="BM27" s="338" t="str">
        <f t="shared" si="1"/>
        <v>S. Mounika</v>
      </c>
      <c r="BN27" s="319"/>
      <c r="BO27" s="319"/>
      <c r="BP27" s="319"/>
      <c r="BQ27" s="319"/>
      <c r="BR27" s="319"/>
      <c r="BS27" s="319"/>
      <c r="BT27" s="319"/>
      <c r="BU27" s="319"/>
      <c r="BV27" s="319"/>
      <c r="BW27" s="319"/>
      <c r="BX27" s="319"/>
      <c r="BY27" s="319"/>
      <c r="BZ27" s="319"/>
      <c r="CA27" s="319"/>
      <c r="CB27" s="319"/>
      <c r="CC27" s="319"/>
      <c r="CD27" s="653" t="str">
        <f t="shared" si="25"/>
        <v/>
      </c>
      <c r="CE27" s="639" t="str">
        <f t="shared" si="26"/>
        <v/>
      </c>
      <c r="CF27" s="652" t="str">
        <f>IF(CE27="","",LOOKUP(CE27,EVS!$E$99:$E$104,$F$99:$F$105))</f>
        <v/>
      </c>
      <c r="CG27" s="393"/>
      <c r="CH27" s="338">
        <f t="shared" si="3"/>
        <v>20</v>
      </c>
      <c r="CI27" s="354" t="str">
        <f t="shared" si="4"/>
        <v>S. Mounika</v>
      </c>
      <c r="CJ27" s="319"/>
      <c r="CK27" s="652" t="str">
        <f>IF(CJ27="","",LOOKUP(CJ27,EVS!$G$99:G$104,$H$99:$H$105))</f>
        <v/>
      </c>
      <c r="CL27" s="319"/>
      <c r="CM27" s="652" t="str">
        <f>IF(CL27="","",LOOKUP(CL27,EVS!$G$99:$G$104,$H$99:$H$105))</f>
        <v/>
      </c>
      <c r="CN27" s="319"/>
      <c r="CO27" s="652" t="str">
        <f>IF(CN27="","",LOOKUP(CN27,EVS!$G$99:$G$104,$H$99:$H$105))</f>
        <v/>
      </c>
      <c r="CP27" s="639" t="str">
        <f t="shared" si="27"/>
        <v/>
      </c>
      <c r="CQ27" s="639" t="str">
        <f t="shared" si="28"/>
        <v/>
      </c>
      <c r="CR27" s="652" t="str">
        <f>IF(CQ27="","",LOOKUP(CQ27/3*10,EVS!$A$99:A$105,$B$99:$B$105))</f>
        <v/>
      </c>
      <c r="CS27" s="393"/>
      <c r="CT27" s="306">
        <f t="shared" si="29"/>
        <v>20</v>
      </c>
      <c r="CU27" s="646" t="str">
        <f t="shared" si="30"/>
        <v>S. Mounika</v>
      </c>
      <c r="CV27" s="639" t="str">
        <f t="shared" si="31"/>
        <v/>
      </c>
      <c r="CW27" s="652" t="str">
        <f>IF(CV27="","",LOOKUP(CV27/4*10,Maths!$A$99:A$104,$B$99:$B$105))</f>
        <v/>
      </c>
      <c r="CX27" s="306" t="str">
        <f t="shared" si="32"/>
        <v/>
      </c>
      <c r="CY27" s="325" t="str">
        <f>IF(CX27="","",LOOKUP(CX27/6*10,EVS!$A$99:A$105,$B$99:$B$105))</f>
        <v/>
      </c>
      <c r="CZ27" s="639" t="str">
        <f t="shared" si="33"/>
        <v/>
      </c>
      <c r="DA27" s="652" t="str">
        <f>IF(CZ27="","",LOOKUP(CZ27,EVS!$A$99:C$104,$B$99:$B$105))</f>
        <v/>
      </c>
      <c r="DB27" s="552"/>
      <c r="DJ27" s="93" t="str">
        <f>English!DX27</f>
        <v/>
      </c>
      <c r="DK27" s="93" t="str">
        <f>Hindi!DX28</f>
        <v/>
      </c>
      <c r="DL27" s="93" t="str">
        <f>Maths!DH27</f>
        <v/>
      </c>
      <c r="DM27" s="93" t="str">
        <f t="shared" si="9"/>
        <v/>
      </c>
      <c r="DN27" s="93">
        <f t="shared" si="34"/>
        <v>0</v>
      </c>
      <c r="DO27" s="93">
        <f t="shared" si="35"/>
        <v>0</v>
      </c>
      <c r="DP27" s="325" t="str">
        <f>IF(DO27="","",LOOKUP(DO27,EVS!$A$99:A$105,$B$99:$B$105))</f>
        <v>D</v>
      </c>
    </row>
    <row r="28" spans="1:120" ht="20.100000000000001" customHeight="1">
      <c r="A28" s="365">
        <f>'Student Profile'!A25</f>
        <v>21</v>
      </c>
      <c r="B28" s="365">
        <f>'Student Profile'!B25</f>
        <v>0</v>
      </c>
      <c r="C28" s="366" t="str">
        <f>IF('Student Profile'!C25="","", 'Student Profile'!C25)</f>
        <v>S. Mounika</v>
      </c>
      <c r="D28" s="319"/>
      <c r="E28" s="652" t="str">
        <f>IF(D28="","",LOOKUP(D28,EVS!E$99:$E$104,F$99:F$105))</f>
        <v/>
      </c>
      <c r="F28" s="319"/>
      <c r="G28" s="652" t="str">
        <f>IF(F28="","",LOOKUP(F28,EVS!$C$99:$C$104,$D$99:$D$104))</f>
        <v/>
      </c>
      <c r="H28" s="319"/>
      <c r="I28" s="652" t="str">
        <f>IF(H28="","",LOOKUP(H28,EVS!$C$99:$C$104,$D$99:$D$104))</f>
        <v/>
      </c>
      <c r="J28" s="680" t="str">
        <f t="shared" si="10"/>
        <v/>
      </c>
      <c r="K28" s="680" t="str">
        <f t="shared" si="11"/>
        <v/>
      </c>
      <c r="L28" s="652" t="str">
        <f>IF(K28="","",LOOKUP(K28,EVS!$E$99:E$104,F$99:F$105))</f>
        <v/>
      </c>
      <c r="M28" s="110"/>
      <c r="N28" s="393"/>
      <c r="O28" s="366">
        <f t="shared" si="12"/>
        <v>21</v>
      </c>
      <c r="P28" s="366" t="str">
        <f t="shared" si="13"/>
        <v>S. Mounika</v>
      </c>
      <c r="Q28" s="319"/>
      <c r="R28" s="319"/>
      <c r="S28" s="319"/>
      <c r="T28" s="319"/>
      <c r="U28" s="319"/>
      <c r="V28" s="319"/>
      <c r="W28" s="319"/>
      <c r="X28" s="319"/>
      <c r="Y28" s="319"/>
      <c r="Z28" s="319"/>
      <c r="AA28" s="319"/>
      <c r="AB28" s="319"/>
      <c r="AC28" s="319"/>
      <c r="AD28" s="319"/>
      <c r="AE28" s="319"/>
      <c r="AF28" s="319"/>
      <c r="AG28" s="653" t="str">
        <f t="shared" si="14"/>
        <v/>
      </c>
      <c r="AH28" s="639" t="str">
        <f t="shared" si="15"/>
        <v/>
      </c>
      <c r="AI28" s="652" t="str">
        <f>IF(AH28="","",LOOKUP(AH28,EVS!$E$99:E$104,F$99:F$105))</f>
        <v/>
      </c>
      <c r="AJ28" s="110"/>
      <c r="AK28" s="393"/>
      <c r="AL28" s="366">
        <f t="shared" si="16"/>
        <v>21</v>
      </c>
      <c r="AM28" s="353" t="str">
        <f t="shared" si="17"/>
        <v>S. Mounika</v>
      </c>
      <c r="AN28" s="319"/>
      <c r="AO28" s="325" t="str">
        <f>IF(AN28="","",LOOKUP(AN28,EVS!$G$99:G$104,H$99:H$105))</f>
        <v/>
      </c>
      <c r="AP28" s="319"/>
      <c r="AQ28" s="652" t="str">
        <f>IF(AP28="","",LOOKUP(AP28,EVS!$G$99:$G$104,$H$99:$H$105))</f>
        <v/>
      </c>
      <c r="AR28" s="319"/>
      <c r="AS28" s="325" t="str">
        <f>IF(AR28="","",LOOKUP(AR28,EVS!$G$99:$G$104,$H$99:$H$105))</f>
        <v/>
      </c>
      <c r="AT28" s="639" t="str">
        <f t="shared" si="18"/>
        <v/>
      </c>
      <c r="AU28" s="639" t="str">
        <f t="shared" si="19"/>
        <v/>
      </c>
      <c r="AV28" s="652" t="str">
        <f>IF(AU28="","",LOOKUP(AU28/3*10,EVS!$A$99:A$105,$B$99:$B$105))</f>
        <v/>
      </c>
      <c r="AW28" s="110"/>
      <c r="AX28" s="393"/>
      <c r="AY28" s="368">
        <f t="shared" si="20"/>
        <v>21</v>
      </c>
      <c r="AZ28" s="354" t="str">
        <f t="shared" si="21"/>
        <v>S. Mounika</v>
      </c>
      <c r="BA28" s="319"/>
      <c r="BB28" s="652" t="str">
        <f>IF(BA28="","",LOOKUP(BA28,EVS!$E$99:$E$104,$F$99:$F$105))</f>
        <v/>
      </c>
      <c r="BC28" s="319"/>
      <c r="BD28" s="652" t="str">
        <f>IF(BC28="","",LOOKUP(BC28,EVS!$C$99:$C$104,$D$99:$D$104))</f>
        <v/>
      </c>
      <c r="BE28" s="319"/>
      <c r="BF28" s="652" t="str">
        <f>IF(BE28="","",LOOKUP(BE28,EVS!$C$99:$C$104,$D$99:$D$104))</f>
        <v/>
      </c>
      <c r="BG28" s="639" t="str">
        <f t="shared" si="22"/>
        <v/>
      </c>
      <c r="BH28" s="639" t="str">
        <f t="shared" si="23"/>
        <v/>
      </c>
      <c r="BI28" s="652" t="str">
        <f>IF(BH28="","",LOOKUP(BH28,EVS!$E$99:$E$104,$F$99:$F$105))</f>
        <v/>
      </c>
      <c r="BJ28" s="324"/>
      <c r="BK28" s="393"/>
      <c r="BL28" s="338">
        <f t="shared" si="24"/>
        <v>21</v>
      </c>
      <c r="BM28" s="338" t="str">
        <f t="shared" si="1"/>
        <v>S. Mounika</v>
      </c>
      <c r="BN28" s="319"/>
      <c r="BO28" s="319"/>
      <c r="BP28" s="319"/>
      <c r="BQ28" s="319"/>
      <c r="BR28" s="319"/>
      <c r="BS28" s="319"/>
      <c r="BT28" s="319"/>
      <c r="BU28" s="319"/>
      <c r="BV28" s="319"/>
      <c r="BW28" s="319"/>
      <c r="BX28" s="319"/>
      <c r="BY28" s="319"/>
      <c r="BZ28" s="319"/>
      <c r="CA28" s="319"/>
      <c r="CB28" s="319"/>
      <c r="CC28" s="319"/>
      <c r="CD28" s="653" t="str">
        <f t="shared" si="25"/>
        <v/>
      </c>
      <c r="CE28" s="639" t="str">
        <f t="shared" si="26"/>
        <v/>
      </c>
      <c r="CF28" s="652" t="str">
        <f>IF(CE28="","",LOOKUP(CE28,EVS!$E$99:$E$104,$F$99:$F$105))</f>
        <v/>
      </c>
      <c r="CG28" s="393"/>
      <c r="CH28" s="338">
        <f t="shared" si="3"/>
        <v>21</v>
      </c>
      <c r="CI28" s="354" t="str">
        <f t="shared" si="4"/>
        <v>S. Mounika</v>
      </c>
      <c r="CJ28" s="319"/>
      <c r="CK28" s="652" t="str">
        <f>IF(CJ28="","",LOOKUP(CJ28,EVS!$G$99:G$104,$H$99:$H$105))</f>
        <v/>
      </c>
      <c r="CL28" s="319"/>
      <c r="CM28" s="652" t="str">
        <f>IF(CL28="","",LOOKUP(CL28,EVS!$G$99:$G$104,$H$99:$H$105))</f>
        <v/>
      </c>
      <c r="CN28" s="319"/>
      <c r="CO28" s="652" t="str">
        <f>IF(CN28="","",LOOKUP(CN28,EVS!$G$99:$G$104,$H$99:$H$105))</f>
        <v/>
      </c>
      <c r="CP28" s="639" t="str">
        <f t="shared" si="27"/>
        <v/>
      </c>
      <c r="CQ28" s="639" t="str">
        <f t="shared" si="28"/>
        <v/>
      </c>
      <c r="CR28" s="652" t="str">
        <f>IF(CQ28="","",LOOKUP(CQ28/3*10,EVS!$A$99:A$105,$B$99:$B$105))</f>
        <v/>
      </c>
      <c r="CS28" s="393"/>
      <c r="CT28" s="306">
        <f t="shared" si="29"/>
        <v>21</v>
      </c>
      <c r="CU28" s="646" t="str">
        <f t="shared" si="30"/>
        <v>S. Mounika</v>
      </c>
      <c r="CV28" s="639" t="str">
        <f t="shared" si="31"/>
        <v/>
      </c>
      <c r="CW28" s="652" t="str">
        <f>IF(CV28="","",LOOKUP(CV28/4*10,Maths!$A$99:A$104,$B$99:$B$105))</f>
        <v/>
      </c>
      <c r="CX28" s="306" t="str">
        <f t="shared" si="32"/>
        <v/>
      </c>
      <c r="CY28" s="325" t="str">
        <f>IF(CX28="","",LOOKUP(CX28/6*10,EVS!$A$99:A$105,$B$99:$B$105))</f>
        <v/>
      </c>
      <c r="CZ28" s="639" t="str">
        <f t="shared" si="33"/>
        <v/>
      </c>
      <c r="DA28" s="652" t="str">
        <f>IF(CZ28="","",LOOKUP(CZ28,EVS!$A$99:C$104,$B$99:$B$105))</f>
        <v/>
      </c>
      <c r="DB28" s="552"/>
      <c r="DJ28" s="93" t="str">
        <f>English!DX28</f>
        <v/>
      </c>
      <c r="DK28" s="93" t="str">
        <f>Hindi!DX29</f>
        <v/>
      </c>
      <c r="DL28" s="93" t="str">
        <f>Maths!DH28</f>
        <v/>
      </c>
      <c r="DM28" s="93" t="str">
        <f t="shared" si="9"/>
        <v/>
      </c>
      <c r="DN28" s="93">
        <f t="shared" si="34"/>
        <v>0</v>
      </c>
      <c r="DO28" s="93">
        <f t="shared" si="35"/>
        <v>0</v>
      </c>
      <c r="DP28" s="325" t="str">
        <f>IF(DO28="","",LOOKUP(DO28,EVS!$A$99:A$105,$B$99:$B$105))</f>
        <v>D</v>
      </c>
    </row>
    <row r="29" spans="1:120" ht="20.100000000000001" customHeight="1">
      <c r="A29" s="365">
        <f>'Student Profile'!A26</f>
        <v>22</v>
      </c>
      <c r="B29" s="365">
        <f>'Student Profile'!B26</f>
        <v>0</v>
      </c>
      <c r="C29" s="366" t="str">
        <f>IF('Student Profile'!C26="","", 'Student Profile'!C26)</f>
        <v>S. Mounika</v>
      </c>
      <c r="D29" s="319"/>
      <c r="E29" s="652" t="str">
        <f>IF(D29="","",LOOKUP(D29,EVS!E$99:$E$104,F$99:F$105))</f>
        <v/>
      </c>
      <c r="F29" s="319"/>
      <c r="G29" s="652" t="str">
        <f>IF(F29="","",LOOKUP(F29,EVS!$C$99:$C$104,$D$99:$D$104))</f>
        <v/>
      </c>
      <c r="H29" s="319"/>
      <c r="I29" s="652" t="str">
        <f>IF(H29="","",LOOKUP(H29,EVS!$C$99:$C$104,$D$99:$D$104))</f>
        <v/>
      </c>
      <c r="J29" s="680" t="str">
        <f t="shared" si="10"/>
        <v/>
      </c>
      <c r="K29" s="680" t="str">
        <f t="shared" si="11"/>
        <v/>
      </c>
      <c r="L29" s="652" t="str">
        <f>IF(K29="","",LOOKUP(K29,EVS!$E$99:E$104,F$99:F$105))</f>
        <v/>
      </c>
      <c r="M29" s="110"/>
      <c r="N29" s="393"/>
      <c r="O29" s="366">
        <f t="shared" si="12"/>
        <v>22</v>
      </c>
      <c r="P29" s="366" t="str">
        <f t="shared" si="13"/>
        <v>S. Mounika</v>
      </c>
      <c r="Q29" s="319"/>
      <c r="R29" s="319"/>
      <c r="S29" s="319"/>
      <c r="T29" s="319"/>
      <c r="U29" s="319"/>
      <c r="V29" s="319"/>
      <c r="W29" s="319"/>
      <c r="X29" s="319"/>
      <c r="Y29" s="319"/>
      <c r="Z29" s="319"/>
      <c r="AA29" s="319"/>
      <c r="AB29" s="319"/>
      <c r="AC29" s="319"/>
      <c r="AD29" s="319"/>
      <c r="AE29" s="319"/>
      <c r="AF29" s="319"/>
      <c r="AG29" s="653" t="str">
        <f t="shared" si="14"/>
        <v/>
      </c>
      <c r="AH29" s="639" t="str">
        <f t="shared" si="15"/>
        <v/>
      </c>
      <c r="AI29" s="652" t="str">
        <f>IF(AH29="","",LOOKUP(AH29,EVS!$E$99:E$104,F$99:F$105))</f>
        <v/>
      </c>
      <c r="AJ29" s="110"/>
      <c r="AK29" s="393"/>
      <c r="AL29" s="366">
        <f t="shared" si="16"/>
        <v>22</v>
      </c>
      <c r="AM29" s="353" t="str">
        <f t="shared" si="17"/>
        <v>S. Mounika</v>
      </c>
      <c r="AN29" s="319"/>
      <c r="AO29" s="325" t="str">
        <f>IF(AN29="","",LOOKUP(AN29,EVS!$G$99:G$104,H$99:H$105))</f>
        <v/>
      </c>
      <c r="AP29" s="319"/>
      <c r="AQ29" s="652" t="str">
        <f>IF(AP29="","",LOOKUP(AP29,EVS!$G$99:$G$104,$H$99:$H$105))</f>
        <v/>
      </c>
      <c r="AR29" s="319"/>
      <c r="AS29" s="325" t="str">
        <f>IF(AR29="","",LOOKUP(AR29,EVS!$G$99:$G$104,$H$99:$H$105))</f>
        <v/>
      </c>
      <c r="AT29" s="639" t="str">
        <f t="shared" si="18"/>
        <v/>
      </c>
      <c r="AU29" s="639" t="str">
        <f t="shared" si="19"/>
        <v/>
      </c>
      <c r="AV29" s="652" t="str">
        <f>IF(AU29="","",LOOKUP(AU29/3*10,EVS!$A$99:A$105,$B$99:$B$105))</f>
        <v/>
      </c>
      <c r="AW29" s="110"/>
      <c r="AX29" s="393"/>
      <c r="AY29" s="368">
        <f t="shared" si="20"/>
        <v>22</v>
      </c>
      <c r="AZ29" s="354" t="str">
        <f t="shared" si="21"/>
        <v>S. Mounika</v>
      </c>
      <c r="BA29" s="319"/>
      <c r="BB29" s="652" t="str">
        <f>IF(BA29="","",LOOKUP(BA29,EVS!$E$99:$E$104,$F$99:$F$105))</f>
        <v/>
      </c>
      <c r="BC29" s="319"/>
      <c r="BD29" s="652" t="str">
        <f>IF(BC29="","",LOOKUP(BC29,EVS!$C$99:$C$104,$D$99:$D$104))</f>
        <v/>
      </c>
      <c r="BE29" s="319"/>
      <c r="BF29" s="652" t="str">
        <f>IF(BE29="","",LOOKUP(BE29,EVS!$C$99:$C$104,$D$99:$D$104))</f>
        <v/>
      </c>
      <c r="BG29" s="639" t="str">
        <f t="shared" si="22"/>
        <v/>
      </c>
      <c r="BH29" s="639" t="str">
        <f t="shared" si="23"/>
        <v/>
      </c>
      <c r="BI29" s="652" t="str">
        <f>IF(BH29="","",LOOKUP(BH29,EVS!$E$99:$E$104,$F$99:$F$105))</f>
        <v/>
      </c>
      <c r="BJ29" s="324"/>
      <c r="BK29" s="393"/>
      <c r="BL29" s="338">
        <f t="shared" si="24"/>
        <v>22</v>
      </c>
      <c r="BM29" s="338" t="str">
        <f t="shared" si="1"/>
        <v>S. Mounika</v>
      </c>
      <c r="BN29" s="319"/>
      <c r="BO29" s="319"/>
      <c r="BP29" s="319"/>
      <c r="BQ29" s="319"/>
      <c r="BR29" s="319"/>
      <c r="BS29" s="319"/>
      <c r="BT29" s="319"/>
      <c r="BU29" s="319"/>
      <c r="BV29" s="319"/>
      <c r="BW29" s="319"/>
      <c r="BX29" s="319"/>
      <c r="BY29" s="319"/>
      <c r="BZ29" s="319"/>
      <c r="CA29" s="319"/>
      <c r="CB29" s="319"/>
      <c r="CC29" s="319"/>
      <c r="CD29" s="653" t="str">
        <f t="shared" si="25"/>
        <v/>
      </c>
      <c r="CE29" s="639" t="str">
        <f t="shared" si="26"/>
        <v/>
      </c>
      <c r="CF29" s="652" t="str">
        <f>IF(CE29="","",LOOKUP(CE29,EVS!$E$99:$E$104,$F$99:$F$105))</f>
        <v/>
      </c>
      <c r="CG29" s="393"/>
      <c r="CH29" s="338">
        <f t="shared" si="3"/>
        <v>22</v>
      </c>
      <c r="CI29" s="354" t="str">
        <f t="shared" si="4"/>
        <v>S. Mounika</v>
      </c>
      <c r="CJ29" s="319"/>
      <c r="CK29" s="652" t="str">
        <f>IF(CJ29="","",LOOKUP(CJ29,EVS!$G$99:G$104,$H$99:$H$105))</f>
        <v/>
      </c>
      <c r="CL29" s="319"/>
      <c r="CM29" s="652" t="str">
        <f>IF(CL29="","",LOOKUP(CL29,EVS!$G$99:$G$104,$H$99:$H$105))</f>
        <v/>
      </c>
      <c r="CN29" s="319"/>
      <c r="CO29" s="652" t="str">
        <f>IF(CN29="","",LOOKUP(CN29,EVS!$G$99:$G$104,$H$99:$H$105))</f>
        <v/>
      </c>
      <c r="CP29" s="639" t="str">
        <f t="shared" si="27"/>
        <v/>
      </c>
      <c r="CQ29" s="639" t="str">
        <f t="shared" si="28"/>
        <v/>
      </c>
      <c r="CR29" s="652" t="str">
        <f>IF(CQ29="","",LOOKUP(CQ29/3*10,EVS!$A$99:A$105,$B$99:$B$105))</f>
        <v/>
      </c>
      <c r="CS29" s="393"/>
      <c r="CT29" s="306">
        <f t="shared" si="29"/>
        <v>22</v>
      </c>
      <c r="CU29" s="646" t="str">
        <f t="shared" si="30"/>
        <v>S. Mounika</v>
      </c>
      <c r="CV29" s="639" t="str">
        <f t="shared" si="31"/>
        <v/>
      </c>
      <c r="CW29" s="652" t="str">
        <f>IF(CV29="","",LOOKUP(CV29/4*10,Maths!$A$99:A$104,$B$99:$B$105))</f>
        <v/>
      </c>
      <c r="CX29" s="306" t="str">
        <f t="shared" si="32"/>
        <v/>
      </c>
      <c r="CY29" s="325" t="str">
        <f>IF(CX29="","",LOOKUP(CX29/6*10,EVS!$A$99:A$105,$B$99:$B$105))</f>
        <v/>
      </c>
      <c r="CZ29" s="639" t="str">
        <f t="shared" si="33"/>
        <v/>
      </c>
      <c r="DA29" s="652" t="str">
        <f>IF(CZ29="","",LOOKUP(CZ29,EVS!$A$99:C$104,$B$99:$B$105))</f>
        <v/>
      </c>
      <c r="DB29" s="552"/>
      <c r="DJ29" s="93" t="str">
        <f>English!DX29</f>
        <v/>
      </c>
      <c r="DK29" s="93" t="str">
        <f>Hindi!DX30</f>
        <v/>
      </c>
      <c r="DL29" s="93" t="str">
        <f>Maths!DH29</f>
        <v/>
      </c>
      <c r="DM29" s="93" t="str">
        <f t="shared" si="9"/>
        <v/>
      </c>
      <c r="DN29" s="93">
        <f t="shared" si="34"/>
        <v>0</v>
      </c>
      <c r="DO29" s="93">
        <f t="shared" si="35"/>
        <v>0</v>
      </c>
      <c r="DP29" s="325" t="str">
        <f>IF(DO29="","",LOOKUP(DO29,EVS!$A$99:A$105,$B$99:$B$105))</f>
        <v>D</v>
      </c>
    </row>
    <row r="30" spans="1:120" ht="20.100000000000001" customHeight="1">
      <c r="A30" s="365">
        <f>'Student Profile'!A27</f>
        <v>23</v>
      </c>
      <c r="B30" s="365">
        <f>'Student Profile'!B27</f>
        <v>0</v>
      </c>
      <c r="C30" s="366" t="str">
        <f>IF('Student Profile'!C27="","", 'Student Profile'!C27)</f>
        <v>S. Mounika</v>
      </c>
      <c r="D30" s="319"/>
      <c r="E30" s="652" t="str">
        <f>IF(D30="","",LOOKUP(D30,EVS!E$99:$E$104,F$99:F$105))</f>
        <v/>
      </c>
      <c r="F30" s="319"/>
      <c r="G30" s="652" t="str">
        <f>IF(F30="","",LOOKUP(F30,EVS!$C$99:$C$104,$D$99:$D$104))</f>
        <v/>
      </c>
      <c r="H30" s="319"/>
      <c r="I30" s="652" t="str">
        <f>IF(H30="","",LOOKUP(H30,EVS!$C$99:$C$104,$D$99:$D$104))</f>
        <v/>
      </c>
      <c r="J30" s="680" t="str">
        <f t="shared" si="10"/>
        <v/>
      </c>
      <c r="K30" s="680" t="str">
        <f t="shared" si="11"/>
        <v/>
      </c>
      <c r="L30" s="652" t="str">
        <f>IF(K30="","",LOOKUP(K30,EVS!$E$99:E$104,F$99:F$105))</f>
        <v/>
      </c>
      <c r="M30" s="110"/>
      <c r="N30" s="393"/>
      <c r="O30" s="366">
        <f t="shared" si="12"/>
        <v>23</v>
      </c>
      <c r="P30" s="366" t="str">
        <f t="shared" si="13"/>
        <v>S. Mounika</v>
      </c>
      <c r="Q30" s="319"/>
      <c r="R30" s="319"/>
      <c r="S30" s="319"/>
      <c r="T30" s="319"/>
      <c r="U30" s="319"/>
      <c r="V30" s="319"/>
      <c r="W30" s="319"/>
      <c r="X30" s="319"/>
      <c r="Y30" s="319"/>
      <c r="Z30" s="319"/>
      <c r="AA30" s="319"/>
      <c r="AB30" s="319"/>
      <c r="AC30" s="319"/>
      <c r="AD30" s="319"/>
      <c r="AE30" s="319"/>
      <c r="AF30" s="319"/>
      <c r="AG30" s="653" t="str">
        <f t="shared" si="14"/>
        <v/>
      </c>
      <c r="AH30" s="639" t="str">
        <f t="shared" si="15"/>
        <v/>
      </c>
      <c r="AI30" s="652" t="str">
        <f>IF(AH30="","",LOOKUP(AH30,EVS!$E$99:E$104,F$99:F$105))</f>
        <v/>
      </c>
      <c r="AJ30" s="110"/>
      <c r="AK30" s="393"/>
      <c r="AL30" s="366">
        <f t="shared" si="16"/>
        <v>23</v>
      </c>
      <c r="AM30" s="353" t="str">
        <f t="shared" si="17"/>
        <v>S. Mounika</v>
      </c>
      <c r="AN30" s="319"/>
      <c r="AO30" s="325" t="str">
        <f>IF(AN30="","",LOOKUP(AN30,EVS!$G$99:G$104,H$99:H$105))</f>
        <v/>
      </c>
      <c r="AP30" s="319"/>
      <c r="AQ30" s="652" t="str">
        <f>IF(AP30="","",LOOKUP(AP30,EVS!$G$99:$G$104,$H$99:$H$105))</f>
        <v/>
      </c>
      <c r="AR30" s="319"/>
      <c r="AS30" s="325" t="str">
        <f>IF(AR30="","",LOOKUP(AR30,EVS!$G$99:$G$104,$H$99:$H$105))</f>
        <v/>
      </c>
      <c r="AT30" s="639" t="str">
        <f t="shared" si="18"/>
        <v/>
      </c>
      <c r="AU30" s="639" t="str">
        <f t="shared" si="19"/>
        <v/>
      </c>
      <c r="AV30" s="652" t="str">
        <f>IF(AU30="","",LOOKUP(AU30/3*10,EVS!$A$99:A$105,$B$99:$B$105))</f>
        <v/>
      </c>
      <c r="AW30" s="110"/>
      <c r="AX30" s="393"/>
      <c r="AY30" s="368">
        <f t="shared" si="20"/>
        <v>23</v>
      </c>
      <c r="AZ30" s="354" t="str">
        <f t="shared" si="21"/>
        <v>S. Mounika</v>
      </c>
      <c r="BA30" s="319"/>
      <c r="BB30" s="652" t="str">
        <f>IF(BA30="","",LOOKUP(BA30,EVS!$E$99:$E$104,$F$99:$F$105))</f>
        <v/>
      </c>
      <c r="BC30" s="319"/>
      <c r="BD30" s="652" t="str">
        <f>IF(BC30="","",LOOKUP(BC30,EVS!$C$99:$C$104,$D$99:$D$104))</f>
        <v/>
      </c>
      <c r="BE30" s="319"/>
      <c r="BF30" s="652" t="str">
        <f>IF(BE30="","",LOOKUP(BE30,EVS!$C$99:$C$104,$D$99:$D$104))</f>
        <v/>
      </c>
      <c r="BG30" s="639" t="str">
        <f t="shared" si="22"/>
        <v/>
      </c>
      <c r="BH30" s="639" t="str">
        <f t="shared" si="23"/>
        <v/>
      </c>
      <c r="BI30" s="652" t="str">
        <f>IF(BH30="","",LOOKUP(BH30,EVS!$E$99:$E$104,$F$99:$F$105))</f>
        <v/>
      </c>
      <c r="BJ30" s="324"/>
      <c r="BK30" s="393"/>
      <c r="BL30" s="338">
        <f t="shared" si="24"/>
        <v>23</v>
      </c>
      <c r="BM30" s="338" t="str">
        <f t="shared" si="1"/>
        <v>S. Mounika</v>
      </c>
      <c r="BN30" s="319"/>
      <c r="BO30" s="319"/>
      <c r="BP30" s="319"/>
      <c r="BQ30" s="319"/>
      <c r="BR30" s="319"/>
      <c r="BS30" s="319"/>
      <c r="BT30" s="319"/>
      <c r="BU30" s="319"/>
      <c r="BV30" s="319"/>
      <c r="BW30" s="319"/>
      <c r="BX30" s="319"/>
      <c r="BY30" s="319"/>
      <c r="BZ30" s="319"/>
      <c r="CA30" s="319"/>
      <c r="CB30" s="319"/>
      <c r="CC30" s="319"/>
      <c r="CD30" s="653" t="str">
        <f t="shared" si="25"/>
        <v/>
      </c>
      <c r="CE30" s="639" t="str">
        <f t="shared" si="26"/>
        <v/>
      </c>
      <c r="CF30" s="652" t="str">
        <f>IF(CE30="","",LOOKUP(CE30,EVS!$E$99:$E$104,$F$99:$F$105))</f>
        <v/>
      </c>
      <c r="CG30" s="393"/>
      <c r="CH30" s="338">
        <f t="shared" si="3"/>
        <v>23</v>
      </c>
      <c r="CI30" s="354" t="str">
        <f t="shared" si="4"/>
        <v>S. Mounika</v>
      </c>
      <c r="CJ30" s="319"/>
      <c r="CK30" s="652" t="str">
        <f>IF(CJ30="","",LOOKUP(CJ30,EVS!$G$99:G$104,$H$99:$H$105))</f>
        <v/>
      </c>
      <c r="CL30" s="319"/>
      <c r="CM30" s="652" t="str">
        <f>IF(CL30="","",LOOKUP(CL30,EVS!$G$99:$G$104,$H$99:$H$105))</f>
        <v/>
      </c>
      <c r="CN30" s="319"/>
      <c r="CO30" s="652" t="str">
        <f>IF(CN30="","",LOOKUP(CN30,EVS!$G$99:$G$104,$H$99:$H$105))</f>
        <v/>
      </c>
      <c r="CP30" s="639" t="str">
        <f t="shared" si="27"/>
        <v/>
      </c>
      <c r="CQ30" s="639" t="str">
        <f t="shared" si="28"/>
        <v/>
      </c>
      <c r="CR30" s="652" t="str">
        <f>IF(CQ30="","",LOOKUP(CQ30/3*10,EVS!$A$99:A$105,$B$99:$B$105))</f>
        <v/>
      </c>
      <c r="CS30" s="393"/>
      <c r="CT30" s="306">
        <f t="shared" si="29"/>
        <v>23</v>
      </c>
      <c r="CU30" s="646" t="str">
        <f t="shared" si="30"/>
        <v>S. Mounika</v>
      </c>
      <c r="CV30" s="639" t="str">
        <f t="shared" si="31"/>
        <v/>
      </c>
      <c r="CW30" s="652" t="str">
        <f>IF(CV30="","",LOOKUP(CV30/4*10,Maths!$A$99:A$104,$B$99:$B$105))</f>
        <v/>
      </c>
      <c r="CX30" s="306" t="str">
        <f t="shared" si="32"/>
        <v/>
      </c>
      <c r="CY30" s="325" t="str">
        <f>IF(CX30="","",LOOKUP(CX30/6*10,EVS!$A$99:A$105,$B$99:$B$105))</f>
        <v/>
      </c>
      <c r="CZ30" s="639" t="str">
        <f t="shared" si="33"/>
        <v/>
      </c>
      <c r="DA30" s="652" t="str">
        <f>IF(CZ30="","",LOOKUP(CZ30,EVS!$A$99:C$104,$B$99:$B$105))</f>
        <v/>
      </c>
      <c r="DB30" s="552"/>
      <c r="DJ30" s="93" t="str">
        <f>English!DX30</f>
        <v/>
      </c>
      <c r="DK30" s="93" t="str">
        <f>Hindi!DX31</f>
        <v/>
      </c>
      <c r="DL30" s="93" t="str">
        <f>Maths!DH30</f>
        <v/>
      </c>
      <c r="DM30" s="93" t="str">
        <f t="shared" si="9"/>
        <v/>
      </c>
      <c r="DN30" s="93">
        <f t="shared" si="34"/>
        <v>0</v>
      </c>
      <c r="DO30" s="93">
        <f t="shared" si="35"/>
        <v>0</v>
      </c>
      <c r="DP30" s="325" t="str">
        <f>IF(DO30="","",LOOKUP(DO30,EVS!$A$99:A$105,$B$99:$B$105))</f>
        <v>D</v>
      </c>
    </row>
    <row r="31" spans="1:120" ht="20.100000000000001" customHeight="1">
      <c r="A31" s="365">
        <f>'Student Profile'!A28</f>
        <v>24</v>
      </c>
      <c r="B31" s="365">
        <f>'Student Profile'!B28</f>
        <v>0</v>
      </c>
      <c r="C31" s="366" t="str">
        <f>IF('Student Profile'!C28="","", 'Student Profile'!C28)</f>
        <v>S. Mounika</v>
      </c>
      <c r="D31" s="319"/>
      <c r="E31" s="652" t="str">
        <f>IF(D31="","",LOOKUP(D31,EVS!E$99:$E$104,F$99:F$105))</f>
        <v/>
      </c>
      <c r="F31" s="319"/>
      <c r="G31" s="652" t="str">
        <f>IF(F31="","",LOOKUP(F31,EVS!$C$99:$C$104,$D$99:$D$104))</f>
        <v/>
      </c>
      <c r="H31" s="319"/>
      <c r="I31" s="652" t="str">
        <f>IF(H31="","",LOOKUP(H31,EVS!$C$99:$C$104,$D$99:$D$104))</f>
        <v/>
      </c>
      <c r="J31" s="680" t="str">
        <f t="shared" si="10"/>
        <v/>
      </c>
      <c r="K31" s="680" t="str">
        <f t="shared" si="11"/>
        <v/>
      </c>
      <c r="L31" s="652" t="str">
        <f>IF(K31="","",LOOKUP(K31,EVS!$E$99:E$104,F$99:F$105))</f>
        <v/>
      </c>
      <c r="M31" s="110"/>
      <c r="N31" s="393"/>
      <c r="O31" s="366">
        <f t="shared" si="12"/>
        <v>24</v>
      </c>
      <c r="P31" s="366" t="str">
        <f t="shared" si="13"/>
        <v>S. Mounika</v>
      </c>
      <c r="Q31" s="319"/>
      <c r="R31" s="319"/>
      <c r="S31" s="319"/>
      <c r="T31" s="319"/>
      <c r="U31" s="319"/>
      <c r="V31" s="319"/>
      <c r="W31" s="319"/>
      <c r="X31" s="319"/>
      <c r="Y31" s="319"/>
      <c r="Z31" s="319"/>
      <c r="AA31" s="319"/>
      <c r="AB31" s="319"/>
      <c r="AC31" s="319"/>
      <c r="AD31" s="319"/>
      <c r="AE31" s="319"/>
      <c r="AF31" s="319"/>
      <c r="AG31" s="653" t="str">
        <f t="shared" si="14"/>
        <v/>
      </c>
      <c r="AH31" s="639" t="str">
        <f t="shared" si="15"/>
        <v/>
      </c>
      <c r="AI31" s="652" t="str">
        <f>IF(AH31="","",LOOKUP(AH31,EVS!$E$99:E$104,F$99:F$105))</f>
        <v/>
      </c>
      <c r="AJ31" s="110"/>
      <c r="AK31" s="393"/>
      <c r="AL31" s="366">
        <f t="shared" si="16"/>
        <v>24</v>
      </c>
      <c r="AM31" s="353" t="str">
        <f t="shared" si="17"/>
        <v>S. Mounika</v>
      </c>
      <c r="AN31" s="319"/>
      <c r="AO31" s="325" t="str">
        <f>IF(AN31="","",LOOKUP(AN31,EVS!$G$99:G$104,H$99:H$105))</f>
        <v/>
      </c>
      <c r="AP31" s="319"/>
      <c r="AQ31" s="652" t="str">
        <f>IF(AP31="","",LOOKUP(AP31,EVS!$G$99:$G$104,$H$99:$H$105))</f>
        <v/>
      </c>
      <c r="AR31" s="319"/>
      <c r="AS31" s="325" t="str">
        <f>IF(AR31="","",LOOKUP(AR31,EVS!$G$99:$G$104,$H$99:$H$105))</f>
        <v/>
      </c>
      <c r="AT31" s="639" t="str">
        <f t="shared" si="18"/>
        <v/>
      </c>
      <c r="AU31" s="639" t="str">
        <f t="shared" si="19"/>
        <v/>
      </c>
      <c r="AV31" s="652" t="str">
        <f>IF(AU31="","",LOOKUP(AU31/3*10,EVS!$A$99:A$105,$B$99:$B$105))</f>
        <v/>
      </c>
      <c r="AW31" s="110"/>
      <c r="AX31" s="393"/>
      <c r="AY31" s="368">
        <f t="shared" si="20"/>
        <v>24</v>
      </c>
      <c r="AZ31" s="354" t="str">
        <f t="shared" si="21"/>
        <v>S. Mounika</v>
      </c>
      <c r="BA31" s="319"/>
      <c r="BB31" s="652" t="str">
        <f>IF(BA31="","",LOOKUP(BA31,EVS!$E$99:$E$104,$F$99:$F$105))</f>
        <v/>
      </c>
      <c r="BC31" s="319"/>
      <c r="BD31" s="652" t="str">
        <f>IF(BC31="","",LOOKUP(BC31,EVS!$C$99:$C$104,$D$99:$D$104))</f>
        <v/>
      </c>
      <c r="BE31" s="319"/>
      <c r="BF31" s="652" t="str">
        <f>IF(BE31="","",LOOKUP(BE31,EVS!$C$99:$C$104,$D$99:$D$104))</f>
        <v/>
      </c>
      <c r="BG31" s="639" t="str">
        <f t="shared" si="22"/>
        <v/>
      </c>
      <c r="BH31" s="639" t="str">
        <f t="shared" si="23"/>
        <v/>
      </c>
      <c r="BI31" s="652" t="str">
        <f>IF(BH31="","",LOOKUP(BH31,EVS!$E$99:$E$104,$F$99:$F$105))</f>
        <v/>
      </c>
      <c r="BJ31" s="324"/>
      <c r="BK31" s="393"/>
      <c r="BL31" s="338">
        <f t="shared" si="24"/>
        <v>24</v>
      </c>
      <c r="BM31" s="338" t="str">
        <f t="shared" si="1"/>
        <v>S. Mounika</v>
      </c>
      <c r="BN31" s="319"/>
      <c r="BO31" s="319"/>
      <c r="BP31" s="319"/>
      <c r="BQ31" s="319"/>
      <c r="BR31" s="319"/>
      <c r="BS31" s="319"/>
      <c r="BT31" s="319"/>
      <c r="BU31" s="319"/>
      <c r="BV31" s="319"/>
      <c r="BW31" s="319"/>
      <c r="BX31" s="319"/>
      <c r="BY31" s="319"/>
      <c r="BZ31" s="319"/>
      <c r="CA31" s="319"/>
      <c r="CB31" s="319"/>
      <c r="CC31" s="319"/>
      <c r="CD31" s="653" t="str">
        <f t="shared" si="25"/>
        <v/>
      </c>
      <c r="CE31" s="639" t="str">
        <f t="shared" si="26"/>
        <v/>
      </c>
      <c r="CF31" s="652" t="str">
        <f>IF(CE31="","",LOOKUP(CE31,EVS!$E$99:$E$104,$F$99:$F$105))</f>
        <v/>
      </c>
      <c r="CG31" s="393"/>
      <c r="CH31" s="338">
        <f t="shared" si="3"/>
        <v>24</v>
      </c>
      <c r="CI31" s="354" t="str">
        <f t="shared" si="4"/>
        <v>S. Mounika</v>
      </c>
      <c r="CJ31" s="319"/>
      <c r="CK31" s="652" t="str">
        <f>IF(CJ31="","",LOOKUP(CJ31,EVS!$G$99:G$104,$H$99:$H$105))</f>
        <v/>
      </c>
      <c r="CL31" s="319"/>
      <c r="CM31" s="652" t="str">
        <f>IF(CL31="","",LOOKUP(CL31,EVS!$G$99:$G$104,$H$99:$H$105))</f>
        <v/>
      </c>
      <c r="CN31" s="319"/>
      <c r="CO31" s="652" t="str">
        <f>IF(CN31="","",LOOKUP(CN31,EVS!$G$99:$G$104,$H$99:$H$105))</f>
        <v/>
      </c>
      <c r="CP31" s="639" t="str">
        <f t="shared" si="27"/>
        <v/>
      </c>
      <c r="CQ31" s="639" t="str">
        <f t="shared" si="28"/>
        <v/>
      </c>
      <c r="CR31" s="652" t="str">
        <f>IF(CQ31="","",LOOKUP(CQ31/3*10,EVS!$A$99:A$105,$B$99:$B$105))</f>
        <v/>
      </c>
      <c r="CS31" s="393"/>
      <c r="CT31" s="306">
        <f t="shared" si="29"/>
        <v>24</v>
      </c>
      <c r="CU31" s="646" t="str">
        <f t="shared" si="30"/>
        <v>S. Mounika</v>
      </c>
      <c r="CV31" s="639" t="str">
        <f t="shared" si="31"/>
        <v/>
      </c>
      <c r="CW31" s="652" t="str">
        <f>IF(CV31="","",LOOKUP(CV31/4*10,Maths!$A$99:A$104,$B$99:$B$105))</f>
        <v/>
      </c>
      <c r="CX31" s="306" t="str">
        <f t="shared" si="32"/>
        <v/>
      </c>
      <c r="CY31" s="325" t="str">
        <f>IF(CX31="","",LOOKUP(CX31/6*10,EVS!$A$99:A$105,$B$99:$B$105))</f>
        <v/>
      </c>
      <c r="CZ31" s="639" t="str">
        <f t="shared" si="33"/>
        <v/>
      </c>
      <c r="DA31" s="652" t="str">
        <f>IF(CZ31="","",LOOKUP(CZ31,EVS!$A$99:C$104,$B$99:$B$105))</f>
        <v/>
      </c>
      <c r="DB31" s="552"/>
      <c r="DJ31" s="93" t="str">
        <f>English!DX31</f>
        <v/>
      </c>
      <c r="DK31" s="93" t="str">
        <f>Hindi!DX32</f>
        <v/>
      </c>
      <c r="DL31" s="93" t="str">
        <f>Maths!DH31</f>
        <v/>
      </c>
      <c r="DM31" s="93" t="str">
        <f t="shared" si="9"/>
        <v/>
      </c>
      <c r="DN31" s="93">
        <f t="shared" si="34"/>
        <v>0</v>
      </c>
      <c r="DO31" s="93">
        <f t="shared" si="35"/>
        <v>0</v>
      </c>
      <c r="DP31" s="325" t="str">
        <f>IF(DO31="","",LOOKUP(DO31,EVS!$A$99:A$105,$B$99:$B$105))</f>
        <v>D</v>
      </c>
    </row>
    <row r="32" spans="1:120" ht="20.100000000000001" customHeight="1">
      <c r="A32" s="365">
        <f>'Student Profile'!A29</f>
        <v>25</v>
      </c>
      <c r="B32" s="365">
        <f>'Student Profile'!B29</f>
        <v>0</v>
      </c>
      <c r="C32" s="366" t="str">
        <f>IF('Student Profile'!C29="","", 'Student Profile'!C29)</f>
        <v>S. Mounika</v>
      </c>
      <c r="D32" s="319"/>
      <c r="E32" s="652" t="str">
        <f>IF(D32="","",LOOKUP(D32,EVS!E$99:$E$104,F$99:F$105))</f>
        <v/>
      </c>
      <c r="F32" s="319"/>
      <c r="G32" s="652" t="str">
        <f>IF(F32="","",LOOKUP(F32,EVS!$C$99:$C$104,$D$99:$D$104))</f>
        <v/>
      </c>
      <c r="H32" s="319"/>
      <c r="I32" s="652" t="str">
        <f>IF(H32="","",LOOKUP(H32,EVS!$C$99:$C$104,$D$99:$D$104))</f>
        <v/>
      </c>
      <c r="J32" s="680" t="str">
        <f t="shared" si="10"/>
        <v/>
      </c>
      <c r="K32" s="680" t="str">
        <f t="shared" si="11"/>
        <v/>
      </c>
      <c r="L32" s="652" t="str">
        <f>IF(K32="","",LOOKUP(K32,EVS!$E$99:E$104,F$99:F$105))</f>
        <v/>
      </c>
      <c r="M32" s="110"/>
      <c r="N32" s="393"/>
      <c r="O32" s="366">
        <f t="shared" si="12"/>
        <v>25</v>
      </c>
      <c r="P32" s="366" t="str">
        <f t="shared" si="13"/>
        <v>S. Mounika</v>
      </c>
      <c r="Q32" s="319"/>
      <c r="R32" s="319"/>
      <c r="S32" s="319"/>
      <c r="T32" s="319"/>
      <c r="U32" s="319"/>
      <c r="V32" s="319"/>
      <c r="W32" s="319"/>
      <c r="X32" s="319"/>
      <c r="Y32" s="319"/>
      <c r="Z32" s="319"/>
      <c r="AA32" s="319"/>
      <c r="AB32" s="319"/>
      <c r="AC32" s="319"/>
      <c r="AD32" s="319"/>
      <c r="AE32" s="319"/>
      <c r="AF32" s="319"/>
      <c r="AG32" s="653" t="str">
        <f t="shared" si="14"/>
        <v/>
      </c>
      <c r="AH32" s="639" t="str">
        <f t="shared" si="15"/>
        <v/>
      </c>
      <c r="AI32" s="652" t="str">
        <f>IF(AH32="","",LOOKUP(AH32,EVS!$E$99:E$104,F$99:F$105))</f>
        <v/>
      </c>
      <c r="AJ32" s="110"/>
      <c r="AK32" s="393"/>
      <c r="AL32" s="366">
        <f t="shared" si="16"/>
        <v>25</v>
      </c>
      <c r="AM32" s="353" t="str">
        <f t="shared" si="17"/>
        <v>S. Mounika</v>
      </c>
      <c r="AN32" s="319"/>
      <c r="AO32" s="325" t="str">
        <f>IF(AN32="","",LOOKUP(AN32,EVS!$G$99:G$104,H$99:H$105))</f>
        <v/>
      </c>
      <c r="AP32" s="319"/>
      <c r="AQ32" s="652" t="str">
        <f>IF(AP32="","",LOOKUP(AP32,EVS!$G$99:$G$104,$H$99:$H$105))</f>
        <v/>
      </c>
      <c r="AR32" s="319"/>
      <c r="AS32" s="325" t="str">
        <f>IF(AR32="","",LOOKUP(AR32,EVS!$G$99:$G$104,$H$99:$H$105))</f>
        <v/>
      </c>
      <c r="AT32" s="639" t="str">
        <f t="shared" si="18"/>
        <v/>
      </c>
      <c r="AU32" s="639" t="str">
        <f t="shared" si="19"/>
        <v/>
      </c>
      <c r="AV32" s="652" t="str">
        <f>IF(AU32="","",LOOKUP(AU32/3*10,EVS!$A$99:A$105,$B$99:$B$105))</f>
        <v/>
      </c>
      <c r="AW32" s="110"/>
      <c r="AX32" s="393"/>
      <c r="AY32" s="368">
        <f t="shared" si="20"/>
        <v>25</v>
      </c>
      <c r="AZ32" s="354" t="str">
        <f t="shared" si="21"/>
        <v>S. Mounika</v>
      </c>
      <c r="BA32" s="319"/>
      <c r="BB32" s="652" t="str">
        <f>IF(BA32="","",LOOKUP(BA32,EVS!$E$99:$E$104,$F$99:$F$105))</f>
        <v/>
      </c>
      <c r="BC32" s="319"/>
      <c r="BD32" s="652" t="str">
        <f>IF(BC32="","",LOOKUP(BC32,EVS!$C$99:$C$104,$D$99:$D$104))</f>
        <v/>
      </c>
      <c r="BE32" s="319"/>
      <c r="BF32" s="652" t="str">
        <f>IF(BE32="","",LOOKUP(BE32,EVS!$C$99:$C$104,$D$99:$D$104))</f>
        <v/>
      </c>
      <c r="BG32" s="639" t="str">
        <f t="shared" si="22"/>
        <v/>
      </c>
      <c r="BH32" s="639" t="str">
        <f t="shared" si="23"/>
        <v/>
      </c>
      <c r="BI32" s="652" t="str">
        <f>IF(BH32="","",LOOKUP(BH32,EVS!$E$99:$E$104,$F$99:$F$105))</f>
        <v/>
      </c>
      <c r="BJ32" s="324"/>
      <c r="BK32" s="393"/>
      <c r="BL32" s="338">
        <f t="shared" si="24"/>
        <v>25</v>
      </c>
      <c r="BM32" s="338" t="str">
        <f t="shared" si="1"/>
        <v>S. Mounika</v>
      </c>
      <c r="BN32" s="319"/>
      <c r="BO32" s="319"/>
      <c r="BP32" s="319"/>
      <c r="BQ32" s="319"/>
      <c r="BR32" s="319"/>
      <c r="BS32" s="319"/>
      <c r="BT32" s="319"/>
      <c r="BU32" s="319"/>
      <c r="BV32" s="319"/>
      <c r="BW32" s="319"/>
      <c r="BX32" s="319"/>
      <c r="BY32" s="319"/>
      <c r="BZ32" s="319"/>
      <c r="CA32" s="319"/>
      <c r="CB32" s="319"/>
      <c r="CC32" s="319"/>
      <c r="CD32" s="653" t="str">
        <f t="shared" si="25"/>
        <v/>
      </c>
      <c r="CE32" s="639" t="str">
        <f t="shared" si="26"/>
        <v/>
      </c>
      <c r="CF32" s="652" t="str">
        <f>IF(CE32="","",LOOKUP(CE32,EVS!$E$99:$E$104,$F$99:$F$105))</f>
        <v/>
      </c>
      <c r="CG32" s="393"/>
      <c r="CH32" s="338">
        <f t="shared" si="3"/>
        <v>25</v>
      </c>
      <c r="CI32" s="354" t="str">
        <f t="shared" si="4"/>
        <v>S. Mounika</v>
      </c>
      <c r="CJ32" s="319"/>
      <c r="CK32" s="652" t="str">
        <f>IF(CJ32="","",LOOKUP(CJ32,EVS!$G$99:G$104,$H$99:$H$105))</f>
        <v/>
      </c>
      <c r="CL32" s="319"/>
      <c r="CM32" s="652" t="str">
        <f>IF(CL32="","",LOOKUP(CL32,EVS!$G$99:$G$104,$H$99:$H$105))</f>
        <v/>
      </c>
      <c r="CN32" s="319"/>
      <c r="CO32" s="652" t="str">
        <f>IF(CN32="","",LOOKUP(CN32,EVS!$G$99:$G$104,$H$99:$H$105))</f>
        <v/>
      </c>
      <c r="CP32" s="639" t="str">
        <f t="shared" si="27"/>
        <v/>
      </c>
      <c r="CQ32" s="639" t="str">
        <f t="shared" si="28"/>
        <v/>
      </c>
      <c r="CR32" s="652" t="str">
        <f>IF(CQ32="","",LOOKUP(CQ32/3*10,EVS!$A$99:A$105,$B$99:$B$105))</f>
        <v/>
      </c>
      <c r="CS32" s="393"/>
      <c r="CT32" s="306">
        <f t="shared" si="29"/>
        <v>25</v>
      </c>
      <c r="CU32" s="646" t="str">
        <f t="shared" si="30"/>
        <v>S. Mounika</v>
      </c>
      <c r="CV32" s="639" t="str">
        <f t="shared" si="31"/>
        <v/>
      </c>
      <c r="CW32" s="652" t="str">
        <f>IF(CV32="","",LOOKUP(CV32/4*10,Maths!$A$99:A$104,$B$99:$B$105))</f>
        <v/>
      </c>
      <c r="CX32" s="306" t="str">
        <f t="shared" si="32"/>
        <v/>
      </c>
      <c r="CY32" s="325" t="str">
        <f>IF(CX32="","",LOOKUP(CX32/6*10,EVS!$A$99:A$105,$B$99:$B$105))</f>
        <v/>
      </c>
      <c r="CZ32" s="639" t="str">
        <f t="shared" si="33"/>
        <v/>
      </c>
      <c r="DA32" s="652" t="str">
        <f>IF(CZ32="","",LOOKUP(CZ32,EVS!$A$99:C$104,$B$99:$B$105))</f>
        <v/>
      </c>
      <c r="DB32" s="552"/>
      <c r="DJ32" s="93" t="str">
        <f>English!DX32</f>
        <v/>
      </c>
      <c r="DK32" s="93" t="str">
        <f>Hindi!DX33</f>
        <v/>
      </c>
      <c r="DL32" s="93" t="str">
        <f>Maths!DH32</f>
        <v/>
      </c>
      <c r="DM32" s="93" t="str">
        <f t="shared" si="9"/>
        <v/>
      </c>
      <c r="DN32" s="93">
        <f t="shared" si="34"/>
        <v>0</v>
      </c>
      <c r="DO32" s="93">
        <f t="shared" si="35"/>
        <v>0</v>
      </c>
      <c r="DP32" s="325" t="str">
        <f>IF(DO32="","",LOOKUP(DO32,EVS!$A$99:A$105,$B$99:$B$105))</f>
        <v>D</v>
      </c>
    </row>
    <row r="33" spans="1:120" ht="20.100000000000001" customHeight="1">
      <c r="A33" s="365">
        <f>'Student Profile'!A30</f>
        <v>26</v>
      </c>
      <c r="B33" s="365">
        <f>'Student Profile'!B30</f>
        <v>0</v>
      </c>
      <c r="C33" s="366" t="str">
        <f>IF('Student Profile'!C30="","", 'Student Profile'!C30)</f>
        <v>S. Mounika</v>
      </c>
      <c r="D33" s="319"/>
      <c r="E33" s="652" t="str">
        <f>IF(D33="","",LOOKUP(D33,EVS!E$99:$E$104,F$99:F$105))</f>
        <v/>
      </c>
      <c r="F33" s="319"/>
      <c r="G33" s="652" t="str">
        <f>IF(F33="","",LOOKUP(F33,EVS!$C$99:$C$104,$D$99:$D$104))</f>
        <v/>
      </c>
      <c r="H33" s="319"/>
      <c r="I33" s="652" t="str">
        <f>IF(H33="","",LOOKUP(H33,EVS!$C$99:$C$104,$D$99:$D$104))</f>
        <v/>
      </c>
      <c r="J33" s="680" t="str">
        <f t="shared" si="10"/>
        <v/>
      </c>
      <c r="K33" s="680" t="str">
        <f t="shared" si="11"/>
        <v/>
      </c>
      <c r="L33" s="652" t="str">
        <f>IF(K33="","",LOOKUP(K33,EVS!$E$99:E$104,F$99:F$105))</f>
        <v/>
      </c>
      <c r="M33" s="110"/>
      <c r="N33" s="393"/>
      <c r="O33" s="366">
        <f t="shared" si="12"/>
        <v>26</v>
      </c>
      <c r="P33" s="366" t="str">
        <f t="shared" si="13"/>
        <v>S. Mounika</v>
      </c>
      <c r="Q33" s="319"/>
      <c r="R33" s="319"/>
      <c r="S33" s="319"/>
      <c r="T33" s="319"/>
      <c r="U33" s="319"/>
      <c r="V33" s="319"/>
      <c r="W33" s="319"/>
      <c r="X33" s="319"/>
      <c r="Y33" s="319"/>
      <c r="Z33" s="319"/>
      <c r="AA33" s="319"/>
      <c r="AB33" s="319"/>
      <c r="AC33" s="319"/>
      <c r="AD33" s="319"/>
      <c r="AE33" s="319"/>
      <c r="AF33" s="319"/>
      <c r="AG33" s="653" t="str">
        <f t="shared" si="14"/>
        <v/>
      </c>
      <c r="AH33" s="639" t="str">
        <f t="shared" si="15"/>
        <v/>
      </c>
      <c r="AI33" s="652" t="str">
        <f>IF(AH33="","",LOOKUP(AH33,EVS!$E$99:E$104,F$99:F$105))</f>
        <v/>
      </c>
      <c r="AJ33" s="110"/>
      <c r="AK33" s="393"/>
      <c r="AL33" s="366">
        <f t="shared" si="16"/>
        <v>26</v>
      </c>
      <c r="AM33" s="353" t="str">
        <f t="shared" si="17"/>
        <v>S. Mounika</v>
      </c>
      <c r="AN33" s="319"/>
      <c r="AO33" s="325" t="str">
        <f>IF(AN33="","",LOOKUP(AN33,EVS!$G$99:G$104,H$99:H$105))</f>
        <v/>
      </c>
      <c r="AP33" s="319"/>
      <c r="AQ33" s="652" t="str">
        <f>IF(AP33="","",LOOKUP(AP33,EVS!$G$99:$G$104,$H$99:$H$105))</f>
        <v/>
      </c>
      <c r="AR33" s="319"/>
      <c r="AS33" s="325" t="str">
        <f>IF(AR33="","",LOOKUP(AR33,EVS!$G$99:$G$104,$H$99:$H$105))</f>
        <v/>
      </c>
      <c r="AT33" s="639" t="str">
        <f t="shared" si="18"/>
        <v/>
      </c>
      <c r="AU33" s="639" t="str">
        <f t="shared" si="19"/>
        <v/>
      </c>
      <c r="AV33" s="652" t="str">
        <f>IF(AU33="","",LOOKUP(AU33/3*10,EVS!$A$99:A$105,$B$99:$B$105))</f>
        <v/>
      </c>
      <c r="AW33" s="110"/>
      <c r="AX33" s="393"/>
      <c r="AY33" s="368">
        <f t="shared" si="20"/>
        <v>26</v>
      </c>
      <c r="AZ33" s="354" t="str">
        <f t="shared" si="21"/>
        <v>S. Mounika</v>
      </c>
      <c r="BA33" s="319"/>
      <c r="BB33" s="652" t="str">
        <f>IF(BA33="","",LOOKUP(BA33,EVS!$E$99:$E$104,$F$99:$F$105))</f>
        <v/>
      </c>
      <c r="BC33" s="319"/>
      <c r="BD33" s="652" t="str">
        <f>IF(BC33="","",LOOKUP(BC33,EVS!$C$99:$C$104,$D$99:$D$104))</f>
        <v/>
      </c>
      <c r="BE33" s="319"/>
      <c r="BF33" s="652" t="str">
        <f>IF(BE33="","",LOOKUP(BE33,EVS!$C$99:$C$104,$D$99:$D$104))</f>
        <v/>
      </c>
      <c r="BG33" s="639" t="str">
        <f t="shared" si="22"/>
        <v/>
      </c>
      <c r="BH33" s="639" t="str">
        <f t="shared" si="23"/>
        <v/>
      </c>
      <c r="BI33" s="652" t="str">
        <f>IF(BH33="","",LOOKUP(BH33,EVS!$E$99:$E$104,$F$99:$F$105))</f>
        <v/>
      </c>
      <c r="BJ33" s="324"/>
      <c r="BK33" s="393"/>
      <c r="BL33" s="338">
        <f t="shared" si="24"/>
        <v>26</v>
      </c>
      <c r="BM33" s="338" t="str">
        <f t="shared" si="1"/>
        <v>S. Mounika</v>
      </c>
      <c r="BN33" s="319"/>
      <c r="BO33" s="319"/>
      <c r="BP33" s="319"/>
      <c r="BQ33" s="319"/>
      <c r="BR33" s="319"/>
      <c r="BS33" s="319"/>
      <c r="BT33" s="319"/>
      <c r="BU33" s="319"/>
      <c r="BV33" s="319"/>
      <c r="BW33" s="319"/>
      <c r="BX33" s="319"/>
      <c r="BY33" s="319"/>
      <c r="BZ33" s="319"/>
      <c r="CA33" s="319"/>
      <c r="CB33" s="319"/>
      <c r="CC33" s="319"/>
      <c r="CD33" s="653" t="str">
        <f t="shared" si="25"/>
        <v/>
      </c>
      <c r="CE33" s="639" t="str">
        <f t="shared" si="26"/>
        <v/>
      </c>
      <c r="CF33" s="652" t="str">
        <f>IF(CE33="","",LOOKUP(CE33,EVS!$E$99:$E$104,$F$99:$F$105))</f>
        <v/>
      </c>
      <c r="CG33" s="393"/>
      <c r="CH33" s="338">
        <f t="shared" si="3"/>
        <v>26</v>
      </c>
      <c r="CI33" s="354" t="str">
        <f t="shared" si="4"/>
        <v>S. Mounika</v>
      </c>
      <c r="CJ33" s="319"/>
      <c r="CK33" s="652" t="str">
        <f>IF(CJ33="","",LOOKUP(CJ33,EVS!$G$99:G$104,$H$99:$H$105))</f>
        <v/>
      </c>
      <c r="CL33" s="319"/>
      <c r="CM33" s="652" t="str">
        <f>IF(CL33="","",LOOKUP(CL33,EVS!$G$99:$G$104,$H$99:$H$105))</f>
        <v/>
      </c>
      <c r="CN33" s="319"/>
      <c r="CO33" s="652" t="str">
        <f>IF(CN33="","",LOOKUP(CN33,EVS!$G$99:$G$104,$H$99:$H$105))</f>
        <v/>
      </c>
      <c r="CP33" s="639" t="str">
        <f t="shared" si="27"/>
        <v/>
      </c>
      <c r="CQ33" s="639" t="str">
        <f t="shared" si="28"/>
        <v/>
      </c>
      <c r="CR33" s="652" t="str">
        <f>IF(CQ33="","",LOOKUP(CQ33/3*10,EVS!$A$99:A$105,$B$99:$B$105))</f>
        <v/>
      </c>
      <c r="CS33" s="393"/>
      <c r="CT33" s="306">
        <f t="shared" si="29"/>
        <v>26</v>
      </c>
      <c r="CU33" s="646" t="str">
        <f t="shared" si="30"/>
        <v>S. Mounika</v>
      </c>
      <c r="CV33" s="639" t="str">
        <f t="shared" si="31"/>
        <v/>
      </c>
      <c r="CW33" s="652" t="str">
        <f>IF(CV33="","",LOOKUP(CV33/4*10,Maths!$A$99:A$104,$B$99:$B$105))</f>
        <v/>
      </c>
      <c r="CX33" s="306" t="str">
        <f t="shared" si="32"/>
        <v/>
      </c>
      <c r="CY33" s="325" t="str">
        <f>IF(CX33="","",LOOKUP(CX33/6*10,EVS!$A$99:A$105,$B$99:$B$105))</f>
        <v/>
      </c>
      <c r="CZ33" s="639" t="str">
        <f t="shared" si="33"/>
        <v/>
      </c>
      <c r="DA33" s="652" t="str">
        <f>IF(CZ33="","",LOOKUP(CZ33,EVS!$A$99:C$104,$B$99:$B$105))</f>
        <v/>
      </c>
      <c r="DB33" s="552"/>
      <c r="DJ33" s="93" t="str">
        <f>English!DX33</f>
        <v/>
      </c>
      <c r="DK33" s="93" t="str">
        <f>Hindi!DX34</f>
        <v/>
      </c>
      <c r="DL33" s="93" t="str">
        <f>Maths!DH33</f>
        <v/>
      </c>
      <c r="DM33" s="93" t="str">
        <f t="shared" si="9"/>
        <v/>
      </c>
      <c r="DN33" s="93">
        <f t="shared" si="34"/>
        <v>0</v>
      </c>
      <c r="DO33" s="93">
        <f t="shared" si="35"/>
        <v>0</v>
      </c>
      <c r="DP33" s="325" t="str">
        <f>IF(DO33="","",LOOKUP(DO33,EVS!$A$99:A$105,$B$99:$B$105))</f>
        <v>D</v>
      </c>
    </row>
    <row r="34" spans="1:120" ht="20.100000000000001" customHeight="1">
      <c r="A34" s="365">
        <f>'Student Profile'!A31</f>
        <v>27</v>
      </c>
      <c r="B34" s="365">
        <f>'Student Profile'!B31</f>
        <v>0</v>
      </c>
      <c r="C34" s="366" t="str">
        <f>IF('Student Profile'!C31="","", 'Student Profile'!C31)</f>
        <v>S. Mounika</v>
      </c>
      <c r="D34" s="319"/>
      <c r="E34" s="652" t="str">
        <f>IF(D34="","",LOOKUP(D34,EVS!E$99:$E$104,F$99:F$105))</f>
        <v/>
      </c>
      <c r="F34" s="319"/>
      <c r="G34" s="652" t="str">
        <f>IF(F34="","",LOOKUP(F34,EVS!$C$99:$C$104,$D$99:$D$104))</f>
        <v/>
      </c>
      <c r="H34" s="319"/>
      <c r="I34" s="652" t="str">
        <f>IF(H34="","",LOOKUP(H34,EVS!$C$99:$C$104,$D$99:$D$104))</f>
        <v/>
      </c>
      <c r="J34" s="680" t="str">
        <f t="shared" si="10"/>
        <v/>
      </c>
      <c r="K34" s="680" t="str">
        <f t="shared" si="11"/>
        <v/>
      </c>
      <c r="L34" s="652" t="str">
        <f>IF(K34="","",LOOKUP(K34,EVS!$E$99:E$104,F$99:F$105))</f>
        <v/>
      </c>
      <c r="M34" s="110"/>
      <c r="N34" s="393"/>
      <c r="O34" s="366">
        <f t="shared" si="12"/>
        <v>27</v>
      </c>
      <c r="P34" s="366" t="str">
        <f t="shared" si="13"/>
        <v>S. Mounika</v>
      </c>
      <c r="Q34" s="319"/>
      <c r="R34" s="319"/>
      <c r="S34" s="319"/>
      <c r="T34" s="319"/>
      <c r="U34" s="319"/>
      <c r="V34" s="319"/>
      <c r="W34" s="319"/>
      <c r="X34" s="319"/>
      <c r="Y34" s="319"/>
      <c r="Z34" s="319"/>
      <c r="AA34" s="319"/>
      <c r="AB34" s="319"/>
      <c r="AC34" s="319"/>
      <c r="AD34" s="319"/>
      <c r="AE34" s="319"/>
      <c r="AF34" s="319"/>
      <c r="AG34" s="653" t="str">
        <f t="shared" si="14"/>
        <v/>
      </c>
      <c r="AH34" s="639" t="str">
        <f t="shared" si="15"/>
        <v/>
      </c>
      <c r="AI34" s="652" t="str">
        <f>IF(AH34="","",LOOKUP(AH34,EVS!$E$99:E$104,F$99:F$105))</f>
        <v/>
      </c>
      <c r="AJ34" s="110"/>
      <c r="AK34" s="393"/>
      <c r="AL34" s="366">
        <f t="shared" si="16"/>
        <v>27</v>
      </c>
      <c r="AM34" s="353" t="str">
        <f t="shared" si="17"/>
        <v>S. Mounika</v>
      </c>
      <c r="AN34" s="319"/>
      <c r="AO34" s="325" t="str">
        <f>IF(AN34="","",LOOKUP(AN34,EVS!$G$99:G$104,H$99:H$105))</f>
        <v/>
      </c>
      <c r="AP34" s="319"/>
      <c r="AQ34" s="652" t="str">
        <f>IF(AP34="","",LOOKUP(AP34,EVS!$G$99:$G$104,$H$99:$H$105))</f>
        <v/>
      </c>
      <c r="AR34" s="319"/>
      <c r="AS34" s="325" t="str">
        <f>IF(AR34="","",LOOKUP(AR34,EVS!$G$99:$G$104,$H$99:$H$105))</f>
        <v/>
      </c>
      <c r="AT34" s="639" t="str">
        <f t="shared" si="18"/>
        <v/>
      </c>
      <c r="AU34" s="639" t="str">
        <f t="shared" si="19"/>
        <v/>
      </c>
      <c r="AV34" s="652" t="str">
        <f>IF(AU34="","",LOOKUP(AU34/3*10,EVS!$A$99:A$105,$B$99:$B$105))</f>
        <v/>
      </c>
      <c r="AW34" s="110"/>
      <c r="AX34" s="393"/>
      <c r="AY34" s="368">
        <f t="shared" si="20"/>
        <v>27</v>
      </c>
      <c r="AZ34" s="354" t="str">
        <f t="shared" si="21"/>
        <v>S. Mounika</v>
      </c>
      <c r="BA34" s="319"/>
      <c r="BB34" s="652" t="str">
        <f>IF(BA34="","",LOOKUP(BA34,EVS!$E$99:$E$104,$F$99:$F$105))</f>
        <v/>
      </c>
      <c r="BC34" s="319"/>
      <c r="BD34" s="652" t="str">
        <f>IF(BC34="","",LOOKUP(BC34,EVS!$C$99:$C$104,$D$99:$D$104))</f>
        <v/>
      </c>
      <c r="BE34" s="319"/>
      <c r="BF34" s="652" t="str">
        <f>IF(BE34="","",LOOKUP(BE34,EVS!$C$99:$C$104,$D$99:$D$104))</f>
        <v/>
      </c>
      <c r="BG34" s="639" t="str">
        <f t="shared" si="22"/>
        <v/>
      </c>
      <c r="BH34" s="639" t="str">
        <f t="shared" si="23"/>
        <v/>
      </c>
      <c r="BI34" s="652" t="str">
        <f>IF(BH34="","",LOOKUP(BH34,EVS!$E$99:$E$104,$F$99:$F$105))</f>
        <v/>
      </c>
      <c r="BJ34" s="324"/>
      <c r="BK34" s="393"/>
      <c r="BL34" s="338">
        <f t="shared" si="24"/>
        <v>27</v>
      </c>
      <c r="BM34" s="338" t="str">
        <f t="shared" si="1"/>
        <v>S. Mounika</v>
      </c>
      <c r="BN34" s="319"/>
      <c r="BO34" s="319"/>
      <c r="BP34" s="319"/>
      <c r="BQ34" s="319"/>
      <c r="BR34" s="319"/>
      <c r="BS34" s="319"/>
      <c r="BT34" s="319"/>
      <c r="BU34" s="319"/>
      <c r="BV34" s="319"/>
      <c r="BW34" s="319"/>
      <c r="BX34" s="319"/>
      <c r="BY34" s="319"/>
      <c r="BZ34" s="319"/>
      <c r="CA34" s="319"/>
      <c r="CB34" s="319"/>
      <c r="CC34" s="319"/>
      <c r="CD34" s="653" t="str">
        <f t="shared" si="25"/>
        <v/>
      </c>
      <c r="CE34" s="639" t="str">
        <f t="shared" si="26"/>
        <v/>
      </c>
      <c r="CF34" s="652" t="str">
        <f>IF(CE34="","",LOOKUP(CE34,EVS!$E$99:$E$104,$F$99:$F$105))</f>
        <v/>
      </c>
      <c r="CG34" s="393"/>
      <c r="CH34" s="338">
        <f t="shared" si="3"/>
        <v>27</v>
      </c>
      <c r="CI34" s="354" t="str">
        <f t="shared" si="4"/>
        <v>S. Mounika</v>
      </c>
      <c r="CJ34" s="319"/>
      <c r="CK34" s="652" t="str">
        <f>IF(CJ34="","",LOOKUP(CJ34,EVS!$G$99:G$104,$H$99:$H$105))</f>
        <v/>
      </c>
      <c r="CL34" s="319"/>
      <c r="CM34" s="652" t="str">
        <f>IF(CL34="","",LOOKUP(CL34,EVS!$G$99:$G$104,$H$99:$H$105))</f>
        <v/>
      </c>
      <c r="CN34" s="319"/>
      <c r="CO34" s="652" t="str">
        <f>IF(CN34="","",LOOKUP(CN34,EVS!$G$99:$G$104,$H$99:$H$105))</f>
        <v/>
      </c>
      <c r="CP34" s="639" t="str">
        <f t="shared" si="27"/>
        <v/>
      </c>
      <c r="CQ34" s="639" t="str">
        <f t="shared" si="28"/>
        <v/>
      </c>
      <c r="CR34" s="652" t="str">
        <f>IF(CQ34="","",LOOKUP(CQ34/3*10,EVS!$A$99:A$105,$B$99:$B$105))</f>
        <v/>
      </c>
      <c r="CS34" s="393"/>
      <c r="CT34" s="306">
        <f t="shared" si="29"/>
        <v>27</v>
      </c>
      <c r="CU34" s="646" t="str">
        <f t="shared" si="30"/>
        <v>S. Mounika</v>
      </c>
      <c r="CV34" s="639" t="str">
        <f t="shared" si="31"/>
        <v/>
      </c>
      <c r="CW34" s="652" t="str">
        <f>IF(CV34="","",LOOKUP(CV34/4*10,Maths!$A$99:A$104,$B$99:$B$105))</f>
        <v/>
      </c>
      <c r="CX34" s="306" t="str">
        <f t="shared" si="32"/>
        <v/>
      </c>
      <c r="CY34" s="325" t="str">
        <f>IF(CX34="","",LOOKUP(CX34/6*10,EVS!$A$99:A$105,$B$99:$B$105))</f>
        <v/>
      </c>
      <c r="CZ34" s="639" t="str">
        <f t="shared" si="33"/>
        <v/>
      </c>
      <c r="DA34" s="652" t="str">
        <f>IF(CZ34="","",LOOKUP(CZ34,EVS!$A$99:C$104,$B$99:$B$105))</f>
        <v/>
      </c>
      <c r="DB34" s="552"/>
      <c r="DJ34" s="93" t="str">
        <f>English!DX34</f>
        <v/>
      </c>
      <c r="DK34" s="93" t="str">
        <f>Hindi!DX35</f>
        <v/>
      </c>
      <c r="DL34" s="93" t="str">
        <f>Maths!DH34</f>
        <v/>
      </c>
      <c r="DM34" s="93" t="str">
        <f t="shared" si="9"/>
        <v/>
      </c>
      <c r="DN34" s="93">
        <f t="shared" si="34"/>
        <v>0</v>
      </c>
      <c r="DO34" s="93">
        <f t="shared" si="35"/>
        <v>0</v>
      </c>
      <c r="DP34" s="325" t="str">
        <f>IF(DO34="","",LOOKUP(DO34,EVS!$A$99:A$105,$B$99:$B$105))</f>
        <v>D</v>
      </c>
    </row>
    <row r="35" spans="1:120" ht="20.100000000000001" customHeight="1">
      <c r="A35" s="365">
        <f>'Student Profile'!A32</f>
        <v>28</v>
      </c>
      <c r="B35" s="365">
        <f>'Student Profile'!B32</f>
        <v>0</v>
      </c>
      <c r="C35" s="366" t="str">
        <f>IF('Student Profile'!C32="","", 'Student Profile'!C32)</f>
        <v>S. Mounika</v>
      </c>
      <c r="D35" s="319"/>
      <c r="E35" s="652" t="str">
        <f>IF(D35="","",LOOKUP(D35,EVS!E$99:$E$104,F$99:F$105))</f>
        <v/>
      </c>
      <c r="F35" s="319"/>
      <c r="G35" s="652" t="str">
        <f>IF(F35="","",LOOKUP(F35,EVS!$C$99:$C$104,$D$99:$D$104))</f>
        <v/>
      </c>
      <c r="H35" s="319"/>
      <c r="I35" s="652" t="str">
        <f>IF(H35="","",LOOKUP(H35,EVS!$C$99:$C$104,$D$99:$D$104))</f>
        <v/>
      </c>
      <c r="J35" s="680" t="str">
        <f t="shared" si="10"/>
        <v/>
      </c>
      <c r="K35" s="680" t="str">
        <f t="shared" si="11"/>
        <v/>
      </c>
      <c r="L35" s="652" t="str">
        <f>IF(K35="","",LOOKUP(K35,EVS!$E$99:E$104,F$99:F$105))</f>
        <v/>
      </c>
      <c r="M35" s="110"/>
      <c r="N35" s="393"/>
      <c r="O35" s="366">
        <f t="shared" si="12"/>
        <v>28</v>
      </c>
      <c r="P35" s="366" t="str">
        <f t="shared" si="13"/>
        <v>S. Mounika</v>
      </c>
      <c r="Q35" s="319"/>
      <c r="R35" s="319"/>
      <c r="S35" s="319"/>
      <c r="T35" s="319"/>
      <c r="U35" s="319"/>
      <c r="V35" s="319"/>
      <c r="W35" s="319"/>
      <c r="X35" s="319"/>
      <c r="Y35" s="319"/>
      <c r="Z35" s="319"/>
      <c r="AA35" s="319"/>
      <c r="AB35" s="319"/>
      <c r="AC35" s="319"/>
      <c r="AD35" s="319"/>
      <c r="AE35" s="319"/>
      <c r="AF35" s="319"/>
      <c r="AG35" s="653" t="str">
        <f t="shared" si="14"/>
        <v/>
      </c>
      <c r="AH35" s="639" t="str">
        <f t="shared" si="15"/>
        <v/>
      </c>
      <c r="AI35" s="652" t="str">
        <f>IF(AH35="","",LOOKUP(AH35,EVS!$E$99:E$104,F$99:F$105))</f>
        <v/>
      </c>
      <c r="AJ35" s="110"/>
      <c r="AK35" s="393"/>
      <c r="AL35" s="366">
        <f t="shared" si="16"/>
        <v>28</v>
      </c>
      <c r="AM35" s="353" t="str">
        <f t="shared" si="17"/>
        <v>S. Mounika</v>
      </c>
      <c r="AN35" s="319"/>
      <c r="AO35" s="325" t="str">
        <f>IF(AN35="","",LOOKUP(AN35,EVS!$G$99:G$104,H$99:H$105))</f>
        <v/>
      </c>
      <c r="AP35" s="319"/>
      <c r="AQ35" s="652" t="str">
        <f>IF(AP35="","",LOOKUP(AP35,EVS!$G$99:$G$104,$H$99:$H$105))</f>
        <v/>
      </c>
      <c r="AR35" s="319"/>
      <c r="AS35" s="325" t="str">
        <f>IF(AR35="","",LOOKUP(AR35,EVS!$G$99:$G$104,$H$99:$H$105))</f>
        <v/>
      </c>
      <c r="AT35" s="639" t="str">
        <f t="shared" si="18"/>
        <v/>
      </c>
      <c r="AU35" s="639" t="str">
        <f t="shared" si="19"/>
        <v/>
      </c>
      <c r="AV35" s="652" t="str">
        <f>IF(AU35="","",LOOKUP(AU35/3*10,EVS!$A$99:A$105,$B$99:$B$105))</f>
        <v/>
      </c>
      <c r="AW35" s="110"/>
      <c r="AX35" s="393"/>
      <c r="AY35" s="368">
        <f t="shared" si="20"/>
        <v>28</v>
      </c>
      <c r="AZ35" s="354" t="str">
        <f t="shared" si="21"/>
        <v>S. Mounika</v>
      </c>
      <c r="BA35" s="319"/>
      <c r="BB35" s="652" t="str">
        <f>IF(BA35="","",LOOKUP(BA35,EVS!$E$99:$E$104,$F$99:$F$105))</f>
        <v/>
      </c>
      <c r="BC35" s="319"/>
      <c r="BD35" s="652" t="str">
        <f>IF(BC35="","",LOOKUP(BC35,EVS!$C$99:$C$104,$D$99:$D$104))</f>
        <v/>
      </c>
      <c r="BE35" s="319"/>
      <c r="BF35" s="652" t="str">
        <f>IF(BE35="","",LOOKUP(BE35,EVS!$C$99:$C$104,$D$99:$D$104))</f>
        <v/>
      </c>
      <c r="BG35" s="639" t="str">
        <f t="shared" si="22"/>
        <v/>
      </c>
      <c r="BH35" s="639" t="str">
        <f t="shared" si="23"/>
        <v/>
      </c>
      <c r="BI35" s="652" t="str">
        <f>IF(BH35="","",LOOKUP(BH35,EVS!$E$99:$E$104,$F$99:$F$105))</f>
        <v/>
      </c>
      <c r="BJ35" s="324"/>
      <c r="BK35" s="393"/>
      <c r="BL35" s="338">
        <f t="shared" si="24"/>
        <v>28</v>
      </c>
      <c r="BM35" s="338" t="str">
        <f t="shared" si="1"/>
        <v>S. Mounika</v>
      </c>
      <c r="BN35" s="319"/>
      <c r="BO35" s="319"/>
      <c r="BP35" s="319"/>
      <c r="BQ35" s="319"/>
      <c r="BR35" s="319"/>
      <c r="BS35" s="319"/>
      <c r="BT35" s="319"/>
      <c r="BU35" s="319"/>
      <c r="BV35" s="319"/>
      <c r="BW35" s="319"/>
      <c r="BX35" s="319"/>
      <c r="BY35" s="319"/>
      <c r="BZ35" s="319"/>
      <c r="CA35" s="319"/>
      <c r="CB35" s="319"/>
      <c r="CC35" s="319"/>
      <c r="CD35" s="653" t="str">
        <f t="shared" si="25"/>
        <v/>
      </c>
      <c r="CE35" s="639" t="str">
        <f t="shared" si="26"/>
        <v/>
      </c>
      <c r="CF35" s="652" t="str">
        <f>IF(CE35="","",LOOKUP(CE35,EVS!$E$99:$E$104,$F$99:$F$105))</f>
        <v/>
      </c>
      <c r="CG35" s="393"/>
      <c r="CH35" s="338">
        <f t="shared" si="3"/>
        <v>28</v>
      </c>
      <c r="CI35" s="354" t="str">
        <f t="shared" si="4"/>
        <v>S. Mounika</v>
      </c>
      <c r="CJ35" s="319"/>
      <c r="CK35" s="652" t="str">
        <f>IF(CJ35="","",LOOKUP(CJ35,EVS!$G$99:G$104,$H$99:$H$105))</f>
        <v/>
      </c>
      <c r="CL35" s="319"/>
      <c r="CM35" s="652" t="str">
        <f>IF(CL35="","",LOOKUP(CL35,EVS!$G$99:$G$104,$H$99:$H$105))</f>
        <v/>
      </c>
      <c r="CN35" s="319"/>
      <c r="CO35" s="652" t="str">
        <f>IF(CN35="","",LOOKUP(CN35,EVS!$G$99:$G$104,$H$99:$H$105))</f>
        <v/>
      </c>
      <c r="CP35" s="639" t="str">
        <f t="shared" si="27"/>
        <v/>
      </c>
      <c r="CQ35" s="639" t="str">
        <f t="shared" si="28"/>
        <v/>
      </c>
      <c r="CR35" s="652" t="str">
        <f>IF(CQ35="","",LOOKUP(CQ35/3*10,EVS!$A$99:A$105,$B$99:$B$105))</f>
        <v/>
      </c>
      <c r="CS35" s="393"/>
      <c r="CT35" s="306">
        <f t="shared" si="29"/>
        <v>28</v>
      </c>
      <c r="CU35" s="646" t="str">
        <f t="shared" si="30"/>
        <v>S. Mounika</v>
      </c>
      <c r="CV35" s="639" t="str">
        <f t="shared" si="31"/>
        <v/>
      </c>
      <c r="CW35" s="652" t="str">
        <f>IF(CV35="","",LOOKUP(CV35/4*10,Maths!$A$99:A$104,$B$99:$B$105))</f>
        <v/>
      </c>
      <c r="CX35" s="306" t="str">
        <f t="shared" si="32"/>
        <v/>
      </c>
      <c r="CY35" s="325" t="str">
        <f>IF(CX35="","",LOOKUP(CX35/6*10,EVS!$A$99:A$105,$B$99:$B$105))</f>
        <v/>
      </c>
      <c r="CZ35" s="639" t="str">
        <f t="shared" si="33"/>
        <v/>
      </c>
      <c r="DA35" s="652" t="str">
        <f>IF(CZ35="","",LOOKUP(CZ35,EVS!$A$99:C$104,$B$99:$B$105))</f>
        <v/>
      </c>
      <c r="DB35" s="552"/>
      <c r="DJ35" s="93" t="str">
        <f>English!DX35</f>
        <v/>
      </c>
      <c r="DK35" s="93" t="str">
        <f>Hindi!DX36</f>
        <v/>
      </c>
      <c r="DL35" s="93" t="str">
        <f>Maths!DH35</f>
        <v/>
      </c>
      <c r="DM35" s="93" t="str">
        <f t="shared" si="9"/>
        <v/>
      </c>
      <c r="DN35" s="93">
        <f t="shared" si="34"/>
        <v>0</v>
      </c>
      <c r="DO35" s="93">
        <f t="shared" si="35"/>
        <v>0</v>
      </c>
      <c r="DP35" s="325" t="str">
        <f>IF(DO35="","",LOOKUP(DO35,EVS!$A$99:A$105,$B$99:$B$105))</f>
        <v>D</v>
      </c>
    </row>
    <row r="36" spans="1:120" ht="20.100000000000001" customHeight="1">
      <c r="A36" s="365">
        <f>'Student Profile'!A33</f>
        <v>29</v>
      </c>
      <c r="B36" s="365">
        <f>'Student Profile'!B33</f>
        <v>0</v>
      </c>
      <c r="C36" s="366" t="str">
        <f>IF('Student Profile'!C33="","", 'Student Profile'!C33)</f>
        <v>S. Mounika</v>
      </c>
      <c r="D36" s="319"/>
      <c r="E36" s="652" t="str">
        <f>IF(D36="","",LOOKUP(D36,EVS!E$99:$E$104,F$99:F$105))</f>
        <v/>
      </c>
      <c r="F36" s="319"/>
      <c r="G36" s="652" t="str">
        <f>IF(F36="","",LOOKUP(F36,EVS!$C$99:$C$104,$D$99:$D$104))</f>
        <v/>
      </c>
      <c r="H36" s="319"/>
      <c r="I36" s="652" t="str">
        <f>IF(H36="","",LOOKUP(H36,EVS!$C$99:$C$104,$D$99:$D$104))</f>
        <v/>
      </c>
      <c r="J36" s="680" t="str">
        <f t="shared" si="10"/>
        <v/>
      </c>
      <c r="K36" s="680" t="str">
        <f t="shared" si="11"/>
        <v/>
      </c>
      <c r="L36" s="652" t="str">
        <f>IF(K36="","",LOOKUP(K36,EVS!$E$99:E$104,F$99:F$105))</f>
        <v/>
      </c>
      <c r="M36" s="110"/>
      <c r="N36" s="393"/>
      <c r="O36" s="366">
        <f t="shared" si="12"/>
        <v>29</v>
      </c>
      <c r="P36" s="366" t="str">
        <f t="shared" si="13"/>
        <v>S. Mounika</v>
      </c>
      <c r="Q36" s="319"/>
      <c r="R36" s="319"/>
      <c r="S36" s="319"/>
      <c r="T36" s="319"/>
      <c r="U36" s="319"/>
      <c r="V36" s="319"/>
      <c r="W36" s="319"/>
      <c r="X36" s="319"/>
      <c r="Y36" s="319"/>
      <c r="Z36" s="319"/>
      <c r="AA36" s="319"/>
      <c r="AB36" s="319"/>
      <c r="AC36" s="319"/>
      <c r="AD36" s="319"/>
      <c r="AE36" s="319"/>
      <c r="AF36" s="319"/>
      <c r="AG36" s="653" t="str">
        <f t="shared" si="14"/>
        <v/>
      </c>
      <c r="AH36" s="639" t="str">
        <f t="shared" si="15"/>
        <v/>
      </c>
      <c r="AI36" s="652" t="str">
        <f>IF(AH36="","",LOOKUP(AH36,EVS!$E$99:E$104,F$99:F$105))</f>
        <v/>
      </c>
      <c r="AJ36" s="110"/>
      <c r="AK36" s="393"/>
      <c r="AL36" s="366">
        <f t="shared" si="16"/>
        <v>29</v>
      </c>
      <c r="AM36" s="353" t="str">
        <f t="shared" si="17"/>
        <v>S. Mounika</v>
      </c>
      <c r="AN36" s="319"/>
      <c r="AO36" s="325" t="str">
        <f>IF(AN36="","",LOOKUP(AN36,EVS!$G$99:G$104,H$99:H$105))</f>
        <v/>
      </c>
      <c r="AP36" s="319"/>
      <c r="AQ36" s="652" t="str">
        <f>IF(AP36="","",LOOKUP(AP36,EVS!$G$99:$G$104,$H$99:$H$105))</f>
        <v/>
      </c>
      <c r="AR36" s="319"/>
      <c r="AS36" s="325" t="str">
        <f>IF(AR36="","",LOOKUP(AR36,EVS!$G$99:$G$104,$H$99:$H$105))</f>
        <v/>
      </c>
      <c r="AT36" s="639" t="str">
        <f t="shared" si="18"/>
        <v/>
      </c>
      <c r="AU36" s="639" t="str">
        <f t="shared" si="19"/>
        <v/>
      </c>
      <c r="AV36" s="652" t="str">
        <f>IF(AU36="","",LOOKUP(AU36/3*10,EVS!$A$99:A$105,$B$99:$B$105))</f>
        <v/>
      </c>
      <c r="AW36" s="110"/>
      <c r="AX36" s="393"/>
      <c r="AY36" s="368">
        <f t="shared" si="20"/>
        <v>29</v>
      </c>
      <c r="AZ36" s="354" t="str">
        <f t="shared" si="21"/>
        <v>S. Mounika</v>
      </c>
      <c r="BA36" s="319"/>
      <c r="BB36" s="652" t="str">
        <f>IF(BA36="","",LOOKUP(BA36,EVS!$E$99:$E$104,$F$99:$F$105))</f>
        <v/>
      </c>
      <c r="BC36" s="319"/>
      <c r="BD36" s="652" t="str">
        <f>IF(BC36="","",LOOKUP(BC36,EVS!$C$99:$C$104,$D$99:$D$104))</f>
        <v/>
      </c>
      <c r="BE36" s="319"/>
      <c r="BF36" s="652" t="str">
        <f>IF(BE36="","",LOOKUP(BE36,EVS!$C$99:$C$104,$D$99:$D$104))</f>
        <v/>
      </c>
      <c r="BG36" s="639" t="str">
        <f t="shared" si="22"/>
        <v/>
      </c>
      <c r="BH36" s="639" t="str">
        <f t="shared" si="23"/>
        <v/>
      </c>
      <c r="BI36" s="652" t="str">
        <f>IF(BH36="","",LOOKUP(BH36,EVS!$E$99:$E$104,$F$99:$F$105))</f>
        <v/>
      </c>
      <c r="BJ36" s="324"/>
      <c r="BK36" s="393"/>
      <c r="BL36" s="338">
        <f t="shared" si="24"/>
        <v>29</v>
      </c>
      <c r="BM36" s="338" t="str">
        <f t="shared" si="1"/>
        <v>S. Mounika</v>
      </c>
      <c r="BN36" s="319"/>
      <c r="BO36" s="319"/>
      <c r="BP36" s="319"/>
      <c r="BQ36" s="319"/>
      <c r="BR36" s="319"/>
      <c r="BS36" s="319"/>
      <c r="BT36" s="319"/>
      <c r="BU36" s="319"/>
      <c r="BV36" s="319"/>
      <c r="BW36" s="319"/>
      <c r="BX36" s="319"/>
      <c r="BY36" s="319"/>
      <c r="BZ36" s="319"/>
      <c r="CA36" s="319"/>
      <c r="CB36" s="319"/>
      <c r="CC36" s="319"/>
      <c r="CD36" s="653" t="str">
        <f t="shared" si="25"/>
        <v/>
      </c>
      <c r="CE36" s="639" t="str">
        <f t="shared" si="26"/>
        <v/>
      </c>
      <c r="CF36" s="652" t="str">
        <f>IF(CE36="","",LOOKUP(CE36,EVS!$E$99:$E$104,$F$99:$F$105))</f>
        <v/>
      </c>
      <c r="CG36" s="393"/>
      <c r="CH36" s="338">
        <f t="shared" si="3"/>
        <v>29</v>
      </c>
      <c r="CI36" s="354" t="str">
        <f t="shared" si="4"/>
        <v>S. Mounika</v>
      </c>
      <c r="CJ36" s="319"/>
      <c r="CK36" s="652" t="str">
        <f>IF(CJ36="","",LOOKUP(CJ36,EVS!$G$99:G$104,$H$99:$H$105))</f>
        <v/>
      </c>
      <c r="CL36" s="319"/>
      <c r="CM36" s="652" t="str">
        <f>IF(CL36="","",LOOKUP(CL36,EVS!$G$99:$G$104,$H$99:$H$105))</f>
        <v/>
      </c>
      <c r="CN36" s="319"/>
      <c r="CO36" s="652" t="str">
        <f>IF(CN36="","",LOOKUP(CN36,EVS!$G$99:$G$104,$H$99:$H$105))</f>
        <v/>
      </c>
      <c r="CP36" s="639" t="str">
        <f t="shared" si="27"/>
        <v/>
      </c>
      <c r="CQ36" s="639" t="str">
        <f t="shared" si="28"/>
        <v/>
      </c>
      <c r="CR36" s="652" t="str">
        <f>IF(CQ36="","",LOOKUP(CQ36/3*10,EVS!$A$99:A$105,$B$99:$B$105))</f>
        <v/>
      </c>
      <c r="CS36" s="393"/>
      <c r="CT36" s="306">
        <f t="shared" si="29"/>
        <v>29</v>
      </c>
      <c r="CU36" s="646" t="str">
        <f t="shared" si="30"/>
        <v>S. Mounika</v>
      </c>
      <c r="CV36" s="639" t="str">
        <f t="shared" si="31"/>
        <v/>
      </c>
      <c r="CW36" s="652" t="str">
        <f>IF(CV36="","",LOOKUP(CV36/4*10,Maths!$A$99:A$104,$B$99:$B$105))</f>
        <v/>
      </c>
      <c r="CX36" s="306" t="str">
        <f t="shared" si="32"/>
        <v/>
      </c>
      <c r="CY36" s="325" t="str">
        <f>IF(CX36="","",LOOKUP(CX36/6*10,EVS!$A$99:A$105,$B$99:$B$105))</f>
        <v/>
      </c>
      <c r="CZ36" s="639" t="str">
        <f t="shared" si="33"/>
        <v/>
      </c>
      <c r="DA36" s="652" t="str">
        <f>IF(CZ36="","",LOOKUP(CZ36,EVS!$A$99:C$104,$B$99:$B$105))</f>
        <v/>
      </c>
      <c r="DB36" s="552"/>
      <c r="DJ36" s="93" t="str">
        <f>English!DX36</f>
        <v/>
      </c>
      <c r="DK36" s="93" t="str">
        <f>Hindi!DX37</f>
        <v/>
      </c>
      <c r="DL36" s="93" t="str">
        <f>Maths!DH36</f>
        <v/>
      </c>
      <c r="DM36" s="93" t="str">
        <f t="shared" si="9"/>
        <v/>
      </c>
      <c r="DN36" s="93">
        <f t="shared" si="34"/>
        <v>0</v>
      </c>
      <c r="DO36" s="93">
        <f t="shared" si="35"/>
        <v>0</v>
      </c>
      <c r="DP36" s="325" t="str">
        <f>IF(DO36="","",LOOKUP(DO36,EVS!$A$99:A$105,$B$99:$B$105))</f>
        <v>D</v>
      </c>
    </row>
    <row r="37" spans="1:120" ht="20.100000000000001" customHeight="1">
      <c r="A37" s="365">
        <f>'Student Profile'!A34</f>
        <v>30</v>
      </c>
      <c r="B37" s="365">
        <f>'Student Profile'!B34</f>
        <v>0</v>
      </c>
      <c r="C37" s="366" t="str">
        <f>IF('Student Profile'!C34="","", 'Student Profile'!C34)</f>
        <v>S. Mounika</v>
      </c>
      <c r="D37" s="319"/>
      <c r="E37" s="652" t="str">
        <f>IF(D37="","",LOOKUP(D37,EVS!E$99:$E$104,F$99:F$105))</f>
        <v/>
      </c>
      <c r="F37" s="319"/>
      <c r="G37" s="652" t="str">
        <f>IF(F37="","",LOOKUP(F37,EVS!$C$99:$C$104,$D$99:$D$104))</f>
        <v/>
      </c>
      <c r="H37" s="319"/>
      <c r="I37" s="652" t="str">
        <f>IF(H37="","",LOOKUP(H37,EVS!$C$99:$C$104,$D$99:$D$104))</f>
        <v/>
      </c>
      <c r="J37" s="680" t="str">
        <f t="shared" si="10"/>
        <v/>
      </c>
      <c r="K37" s="680" t="str">
        <f t="shared" si="11"/>
        <v/>
      </c>
      <c r="L37" s="652" t="str">
        <f>IF(K37="","",LOOKUP(K37,EVS!$E$99:E$104,F$99:F$105))</f>
        <v/>
      </c>
      <c r="M37" s="110"/>
      <c r="N37" s="393"/>
      <c r="O37" s="366">
        <f t="shared" si="12"/>
        <v>30</v>
      </c>
      <c r="P37" s="366" t="str">
        <f t="shared" si="13"/>
        <v>S. Mounika</v>
      </c>
      <c r="Q37" s="319"/>
      <c r="R37" s="319"/>
      <c r="S37" s="319"/>
      <c r="T37" s="319"/>
      <c r="U37" s="319"/>
      <c r="V37" s="319"/>
      <c r="W37" s="319"/>
      <c r="X37" s="319"/>
      <c r="Y37" s="319"/>
      <c r="Z37" s="319"/>
      <c r="AA37" s="319"/>
      <c r="AB37" s="319"/>
      <c r="AC37" s="319"/>
      <c r="AD37" s="319"/>
      <c r="AE37" s="319"/>
      <c r="AF37" s="319"/>
      <c r="AG37" s="653" t="str">
        <f t="shared" si="14"/>
        <v/>
      </c>
      <c r="AH37" s="639" t="str">
        <f t="shared" si="15"/>
        <v/>
      </c>
      <c r="AI37" s="652" t="str">
        <f>IF(AH37="","",LOOKUP(AH37,EVS!$E$99:E$104,F$99:F$105))</f>
        <v/>
      </c>
      <c r="AJ37" s="110"/>
      <c r="AK37" s="393"/>
      <c r="AL37" s="366">
        <f t="shared" si="16"/>
        <v>30</v>
      </c>
      <c r="AM37" s="353" t="str">
        <f t="shared" si="17"/>
        <v>S. Mounika</v>
      </c>
      <c r="AN37" s="319"/>
      <c r="AO37" s="325" t="str">
        <f>IF(AN37="","",LOOKUP(AN37,EVS!$G$99:G$104,H$99:H$105))</f>
        <v/>
      </c>
      <c r="AP37" s="319"/>
      <c r="AQ37" s="652" t="str">
        <f>IF(AP37="","",LOOKUP(AP37,EVS!$G$99:$G$104,$H$99:$H$105))</f>
        <v/>
      </c>
      <c r="AR37" s="319"/>
      <c r="AS37" s="325" t="str">
        <f>IF(AR37="","",LOOKUP(AR37,EVS!$G$99:$G$104,$H$99:$H$105))</f>
        <v/>
      </c>
      <c r="AT37" s="639" t="str">
        <f t="shared" si="18"/>
        <v/>
      </c>
      <c r="AU37" s="639" t="str">
        <f t="shared" si="19"/>
        <v/>
      </c>
      <c r="AV37" s="652" t="str">
        <f>IF(AU37="","",LOOKUP(AU37/3*10,EVS!$A$99:A$105,$B$99:$B$105))</f>
        <v/>
      </c>
      <c r="AW37" s="110"/>
      <c r="AX37" s="393"/>
      <c r="AY37" s="368">
        <f t="shared" si="20"/>
        <v>30</v>
      </c>
      <c r="AZ37" s="354" t="str">
        <f t="shared" si="21"/>
        <v>S. Mounika</v>
      </c>
      <c r="BA37" s="319"/>
      <c r="BB37" s="652" t="str">
        <f>IF(BA37="","",LOOKUP(BA37,EVS!$E$99:$E$104,$F$99:$F$105))</f>
        <v/>
      </c>
      <c r="BC37" s="319"/>
      <c r="BD37" s="652" t="str">
        <f>IF(BC37="","",LOOKUP(BC37,EVS!$C$99:$C$104,$D$99:$D$104))</f>
        <v/>
      </c>
      <c r="BE37" s="319"/>
      <c r="BF37" s="652" t="str">
        <f>IF(BE37="","",LOOKUP(BE37,EVS!$C$99:$C$104,$D$99:$D$104))</f>
        <v/>
      </c>
      <c r="BG37" s="639" t="str">
        <f t="shared" si="22"/>
        <v/>
      </c>
      <c r="BH37" s="639" t="str">
        <f t="shared" si="23"/>
        <v/>
      </c>
      <c r="BI37" s="652" t="str">
        <f>IF(BH37="","",LOOKUP(BH37,EVS!$E$99:$E$104,$F$99:$F$105))</f>
        <v/>
      </c>
      <c r="BJ37" s="324"/>
      <c r="BK37" s="393"/>
      <c r="BL37" s="338">
        <f t="shared" si="24"/>
        <v>30</v>
      </c>
      <c r="BM37" s="338" t="str">
        <f t="shared" si="1"/>
        <v>S. Mounika</v>
      </c>
      <c r="BN37" s="319"/>
      <c r="BO37" s="319"/>
      <c r="BP37" s="319"/>
      <c r="BQ37" s="319"/>
      <c r="BR37" s="319"/>
      <c r="BS37" s="319"/>
      <c r="BT37" s="319"/>
      <c r="BU37" s="319"/>
      <c r="BV37" s="319"/>
      <c r="BW37" s="319"/>
      <c r="BX37" s="319"/>
      <c r="BY37" s="319"/>
      <c r="BZ37" s="319"/>
      <c r="CA37" s="319"/>
      <c r="CB37" s="319"/>
      <c r="CC37" s="319"/>
      <c r="CD37" s="653" t="str">
        <f t="shared" si="25"/>
        <v/>
      </c>
      <c r="CE37" s="639" t="str">
        <f t="shared" si="26"/>
        <v/>
      </c>
      <c r="CF37" s="652" t="str">
        <f>IF(CE37="","",LOOKUP(CE37,EVS!$E$99:$E$104,$F$99:$F$105))</f>
        <v/>
      </c>
      <c r="CG37" s="393"/>
      <c r="CH37" s="338">
        <f t="shared" si="3"/>
        <v>30</v>
      </c>
      <c r="CI37" s="354" t="str">
        <f t="shared" si="4"/>
        <v>S. Mounika</v>
      </c>
      <c r="CJ37" s="319"/>
      <c r="CK37" s="652" t="str">
        <f>IF(CJ37="","",LOOKUP(CJ37,EVS!$G$99:G$104,$H$99:$H$105))</f>
        <v/>
      </c>
      <c r="CL37" s="319"/>
      <c r="CM37" s="652" t="str">
        <f>IF(CL37="","",LOOKUP(CL37,EVS!$G$99:$G$104,$H$99:$H$105))</f>
        <v/>
      </c>
      <c r="CN37" s="319"/>
      <c r="CO37" s="652" t="str">
        <f>IF(CN37="","",LOOKUP(CN37,EVS!$G$99:$G$104,$H$99:$H$105))</f>
        <v/>
      </c>
      <c r="CP37" s="639" t="str">
        <f t="shared" si="27"/>
        <v/>
      </c>
      <c r="CQ37" s="639" t="str">
        <f t="shared" si="28"/>
        <v/>
      </c>
      <c r="CR37" s="652" t="str">
        <f>IF(CQ37="","",LOOKUP(CQ37/3*10,EVS!$A$99:A$105,$B$99:$B$105))</f>
        <v/>
      </c>
      <c r="CS37" s="393"/>
      <c r="CT37" s="306">
        <f t="shared" si="29"/>
        <v>30</v>
      </c>
      <c r="CU37" s="646" t="str">
        <f t="shared" si="30"/>
        <v>S. Mounika</v>
      </c>
      <c r="CV37" s="639" t="str">
        <f t="shared" si="31"/>
        <v/>
      </c>
      <c r="CW37" s="652" t="str">
        <f>IF(CV37="","",LOOKUP(CV37/4*10,Maths!$A$99:A$104,$B$99:$B$105))</f>
        <v/>
      </c>
      <c r="CX37" s="306" t="str">
        <f t="shared" si="32"/>
        <v/>
      </c>
      <c r="CY37" s="325" t="str">
        <f>IF(CX37="","",LOOKUP(CX37/6*10,EVS!$A$99:A$105,$B$99:$B$105))</f>
        <v/>
      </c>
      <c r="CZ37" s="639" t="str">
        <f t="shared" si="33"/>
        <v/>
      </c>
      <c r="DA37" s="652" t="str">
        <f>IF(CZ37="","",LOOKUP(CZ37,EVS!$A$99:C$104,$B$99:$B$105))</f>
        <v/>
      </c>
      <c r="DB37" s="552"/>
      <c r="DJ37" s="93" t="str">
        <f>English!DX37</f>
        <v/>
      </c>
      <c r="DK37" s="93" t="str">
        <f>Hindi!DX38</f>
        <v/>
      </c>
      <c r="DL37" s="93" t="str">
        <f>Maths!DH37</f>
        <v/>
      </c>
      <c r="DM37" s="93" t="str">
        <f t="shared" si="9"/>
        <v/>
      </c>
      <c r="DN37" s="93">
        <f t="shared" si="34"/>
        <v>0</v>
      </c>
      <c r="DO37" s="93">
        <f t="shared" si="35"/>
        <v>0</v>
      </c>
      <c r="DP37" s="325" t="str">
        <f>IF(DO37="","",LOOKUP(DO37,EVS!$A$99:A$105,$B$99:$B$105))</f>
        <v>D</v>
      </c>
    </row>
    <row r="38" spans="1:120" ht="20.100000000000001" customHeight="1">
      <c r="A38" s="365">
        <f>'Student Profile'!A35</f>
        <v>31</v>
      </c>
      <c r="B38" s="365">
        <f>'Student Profile'!B35</f>
        <v>0</v>
      </c>
      <c r="C38" s="366" t="str">
        <f>IF('Student Profile'!C35="","", 'Student Profile'!C35)</f>
        <v>S. Mounika</v>
      </c>
      <c r="D38" s="319"/>
      <c r="E38" s="652" t="str">
        <f>IF(D38="","",LOOKUP(D38,EVS!E$99:$E$104,F$99:F$105))</f>
        <v/>
      </c>
      <c r="F38" s="319"/>
      <c r="G38" s="652" t="str">
        <f>IF(F38="","",LOOKUP(F38,EVS!$C$99:$C$104,$D$99:$D$104))</f>
        <v/>
      </c>
      <c r="H38" s="319"/>
      <c r="I38" s="652" t="str">
        <f>IF(H38="","",LOOKUP(H38,EVS!$C$99:$C$104,$D$99:$D$104))</f>
        <v/>
      </c>
      <c r="J38" s="680" t="str">
        <f t="shared" si="10"/>
        <v/>
      </c>
      <c r="K38" s="680" t="str">
        <f t="shared" si="11"/>
        <v/>
      </c>
      <c r="L38" s="652" t="str">
        <f>IF(K38="","",LOOKUP(K38,EVS!$E$99:E$104,F$99:F$105))</f>
        <v/>
      </c>
      <c r="M38" s="110"/>
      <c r="N38" s="393"/>
      <c r="O38" s="366">
        <f t="shared" si="12"/>
        <v>31</v>
      </c>
      <c r="P38" s="366" t="str">
        <f t="shared" si="13"/>
        <v>S. Mounika</v>
      </c>
      <c r="Q38" s="319"/>
      <c r="R38" s="319"/>
      <c r="S38" s="319"/>
      <c r="T38" s="319"/>
      <c r="U38" s="319"/>
      <c r="V38" s="319"/>
      <c r="W38" s="319"/>
      <c r="X38" s="319"/>
      <c r="Y38" s="319"/>
      <c r="Z38" s="319"/>
      <c r="AA38" s="319"/>
      <c r="AB38" s="319"/>
      <c r="AC38" s="319"/>
      <c r="AD38" s="319"/>
      <c r="AE38" s="319"/>
      <c r="AF38" s="319"/>
      <c r="AG38" s="653" t="str">
        <f t="shared" si="14"/>
        <v/>
      </c>
      <c r="AH38" s="639" t="str">
        <f t="shared" si="15"/>
        <v/>
      </c>
      <c r="AI38" s="652" t="str">
        <f>IF(AH38="","",LOOKUP(AH38,EVS!$E$99:E$104,F$99:F$105))</f>
        <v/>
      </c>
      <c r="AJ38" s="110"/>
      <c r="AK38" s="393"/>
      <c r="AL38" s="366">
        <f t="shared" si="16"/>
        <v>31</v>
      </c>
      <c r="AM38" s="353" t="str">
        <f t="shared" si="17"/>
        <v>S. Mounika</v>
      </c>
      <c r="AN38" s="319"/>
      <c r="AO38" s="325" t="str">
        <f>IF(AN38="","",LOOKUP(AN38,EVS!$G$99:G$104,H$99:H$105))</f>
        <v/>
      </c>
      <c r="AP38" s="319"/>
      <c r="AQ38" s="652" t="str">
        <f>IF(AP38="","",LOOKUP(AP38,EVS!$G$99:$G$104,$H$99:$H$105))</f>
        <v/>
      </c>
      <c r="AR38" s="319"/>
      <c r="AS38" s="325" t="str">
        <f>IF(AR38="","",LOOKUP(AR38,EVS!$G$99:$G$104,$H$99:$H$105))</f>
        <v/>
      </c>
      <c r="AT38" s="639" t="str">
        <f t="shared" si="18"/>
        <v/>
      </c>
      <c r="AU38" s="639" t="str">
        <f t="shared" si="19"/>
        <v/>
      </c>
      <c r="AV38" s="652" t="str">
        <f>IF(AU38="","",LOOKUP(AU38/3*10,EVS!$A$99:A$105,$B$99:$B$105))</f>
        <v/>
      </c>
      <c r="AW38" s="110"/>
      <c r="AX38" s="393"/>
      <c r="AY38" s="368">
        <f t="shared" si="20"/>
        <v>31</v>
      </c>
      <c r="AZ38" s="354" t="str">
        <f t="shared" si="21"/>
        <v>S. Mounika</v>
      </c>
      <c r="BA38" s="319"/>
      <c r="BB38" s="652" t="str">
        <f>IF(BA38="","",LOOKUP(BA38,EVS!$E$99:$E$104,$F$99:$F$105))</f>
        <v/>
      </c>
      <c r="BC38" s="319"/>
      <c r="BD38" s="652" t="str">
        <f>IF(BC38="","",LOOKUP(BC38,EVS!$C$99:$C$104,$D$99:$D$104))</f>
        <v/>
      </c>
      <c r="BE38" s="319"/>
      <c r="BF38" s="652" t="str">
        <f>IF(BE38="","",LOOKUP(BE38,EVS!$C$99:$C$104,$D$99:$D$104))</f>
        <v/>
      </c>
      <c r="BG38" s="639" t="str">
        <f t="shared" si="22"/>
        <v/>
      </c>
      <c r="BH38" s="639" t="str">
        <f t="shared" si="23"/>
        <v/>
      </c>
      <c r="BI38" s="652" t="str">
        <f>IF(BH38="","",LOOKUP(BH38,EVS!$E$99:$E$104,$F$99:$F$105))</f>
        <v/>
      </c>
      <c r="BJ38" s="324"/>
      <c r="BK38" s="393"/>
      <c r="BL38" s="338">
        <f t="shared" si="24"/>
        <v>31</v>
      </c>
      <c r="BM38" s="338" t="str">
        <f t="shared" si="1"/>
        <v>S. Mounika</v>
      </c>
      <c r="BN38" s="319"/>
      <c r="BO38" s="319"/>
      <c r="BP38" s="319"/>
      <c r="BQ38" s="319"/>
      <c r="BR38" s="319"/>
      <c r="BS38" s="319"/>
      <c r="BT38" s="319"/>
      <c r="BU38" s="319"/>
      <c r="BV38" s="319"/>
      <c r="BW38" s="319"/>
      <c r="BX38" s="319"/>
      <c r="BY38" s="319"/>
      <c r="BZ38" s="319"/>
      <c r="CA38" s="319"/>
      <c r="CB38" s="319"/>
      <c r="CC38" s="319"/>
      <c r="CD38" s="653" t="str">
        <f t="shared" si="25"/>
        <v/>
      </c>
      <c r="CE38" s="639" t="str">
        <f t="shared" si="26"/>
        <v/>
      </c>
      <c r="CF38" s="652" t="str">
        <f>IF(CE38="","",LOOKUP(CE38,EVS!$E$99:$E$104,$F$99:$F$105))</f>
        <v/>
      </c>
      <c r="CG38" s="393"/>
      <c r="CH38" s="338">
        <f t="shared" si="3"/>
        <v>31</v>
      </c>
      <c r="CI38" s="354" t="str">
        <f t="shared" si="4"/>
        <v>S. Mounika</v>
      </c>
      <c r="CJ38" s="319"/>
      <c r="CK38" s="652" t="str">
        <f>IF(CJ38="","",LOOKUP(CJ38,EVS!$G$99:G$104,$H$99:$H$105))</f>
        <v/>
      </c>
      <c r="CL38" s="319"/>
      <c r="CM38" s="652" t="str">
        <f>IF(CL38="","",LOOKUP(CL38,EVS!$G$99:$G$104,$H$99:$H$105))</f>
        <v/>
      </c>
      <c r="CN38" s="319"/>
      <c r="CO38" s="652" t="str">
        <f>IF(CN38="","",LOOKUP(CN38,EVS!$G$99:$G$104,$H$99:$H$105))</f>
        <v/>
      </c>
      <c r="CP38" s="639" t="str">
        <f t="shared" si="27"/>
        <v/>
      </c>
      <c r="CQ38" s="639" t="str">
        <f t="shared" si="28"/>
        <v/>
      </c>
      <c r="CR38" s="652" t="str">
        <f>IF(CQ38="","",LOOKUP(CQ38/3*10,EVS!$A$99:A$105,$B$99:$B$105))</f>
        <v/>
      </c>
      <c r="CS38" s="393"/>
      <c r="CT38" s="306">
        <f t="shared" si="29"/>
        <v>31</v>
      </c>
      <c r="CU38" s="646" t="str">
        <f t="shared" si="30"/>
        <v>S. Mounika</v>
      </c>
      <c r="CV38" s="639" t="str">
        <f t="shared" si="31"/>
        <v/>
      </c>
      <c r="CW38" s="652" t="str">
        <f>IF(CV38="","",LOOKUP(CV38/4*10,Maths!$A$99:A$104,$B$99:$B$105))</f>
        <v/>
      </c>
      <c r="CX38" s="306" t="str">
        <f t="shared" si="32"/>
        <v/>
      </c>
      <c r="CY38" s="325" t="str">
        <f>IF(CX38="","",LOOKUP(CX38/6*10,EVS!$A$99:A$105,$B$99:$B$105))</f>
        <v/>
      </c>
      <c r="CZ38" s="639" t="str">
        <f t="shared" si="33"/>
        <v/>
      </c>
      <c r="DA38" s="652" t="str">
        <f>IF(CZ38="","",LOOKUP(CZ38,EVS!$A$99:C$104,$B$99:$B$105))</f>
        <v/>
      </c>
      <c r="DB38" s="552"/>
      <c r="DJ38" s="93" t="str">
        <f>English!DX38</f>
        <v/>
      </c>
      <c r="DK38" s="93" t="str">
        <f>Hindi!DX39</f>
        <v/>
      </c>
      <c r="DL38" s="93" t="str">
        <f>Maths!DH38</f>
        <v/>
      </c>
      <c r="DM38" s="93" t="str">
        <f t="shared" si="9"/>
        <v/>
      </c>
      <c r="DN38" s="93">
        <f t="shared" si="34"/>
        <v>0</v>
      </c>
      <c r="DO38" s="93">
        <f t="shared" si="35"/>
        <v>0</v>
      </c>
      <c r="DP38" s="325" t="str">
        <f>IF(DO38="","",LOOKUP(DO38,EVS!$A$99:A$105,$B$99:$B$105))</f>
        <v>D</v>
      </c>
    </row>
    <row r="39" spans="1:120" ht="20.100000000000001" customHeight="1">
      <c r="A39" s="365">
        <f>'Student Profile'!A36</f>
        <v>32</v>
      </c>
      <c r="B39" s="365">
        <f>'Student Profile'!B36</f>
        <v>0</v>
      </c>
      <c r="C39" s="366" t="str">
        <f>IF('Student Profile'!C36="","", 'Student Profile'!C36)</f>
        <v>S. Mounika</v>
      </c>
      <c r="D39" s="319"/>
      <c r="E39" s="652" t="str">
        <f>IF(D39="","",LOOKUP(D39,EVS!E$99:$E$104,F$99:F$105))</f>
        <v/>
      </c>
      <c r="F39" s="319"/>
      <c r="G39" s="652" t="str">
        <f>IF(F39="","",LOOKUP(F39,EVS!$C$99:$C$104,$D$99:$D$104))</f>
        <v/>
      </c>
      <c r="H39" s="319"/>
      <c r="I39" s="652" t="str">
        <f>IF(H39="","",LOOKUP(H39,EVS!$C$99:$C$104,$D$99:$D$104))</f>
        <v/>
      </c>
      <c r="J39" s="680" t="str">
        <f t="shared" si="10"/>
        <v/>
      </c>
      <c r="K39" s="680" t="str">
        <f t="shared" si="11"/>
        <v/>
      </c>
      <c r="L39" s="652" t="str">
        <f>IF(K39="","",LOOKUP(K39,EVS!$E$99:E$104,F$99:F$105))</f>
        <v/>
      </c>
      <c r="M39" s="110"/>
      <c r="N39" s="393"/>
      <c r="O39" s="366">
        <f t="shared" si="12"/>
        <v>32</v>
      </c>
      <c r="P39" s="366" t="str">
        <f t="shared" si="13"/>
        <v>S. Mounika</v>
      </c>
      <c r="Q39" s="319"/>
      <c r="R39" s="319"/>
      <c r="S39" s="319"/>
      <c r="T39" s="319"/>
      <c r="U39" s="319"/>
      <c r="V39" s="319"/>
      <c r="W39" s="319"/>
      <c r="X39" s="319"/>
      <c r="Y39" s="319"/>
      <c r="Z39" s="319"/>
      <c r="AA39" s="319"/>
      <c r="AB39" s="319"/>
      <c r="AC39" s="319"/>
      <c r="AD39" s="319"/>
      <c r="AE39" s="319"/>
      <c r="AF39" s="319"/>
      <c r="AG39" s="653" t="str">
        <f t="shared" si="14"/>
        <v/>
      </c>
      <c r="AH39" s="639" t="str">
        <f t="shared" si="15"/>
        <v/>
      </c>
      <c r="AI39" s="652" t="str">
        <f>IF(AH39="","",LOOKUP(AH39,EVS!$E$99:E$104,F$99:F$105))</f>
        <v/>
      </c>
      <c r="AJ39" s="110"/>
      <c r="AK39" s="393"/>
      <c r="AL39" s="366">
        <f t="shared" si="16"/>
        <v>32</v>
      </c>
      <c r="AM39" s="353" t="str">
        <f t="shared" si="17"/>
        <v>S. Mounika</v>
      </c>
      <c r="AN39" s="319"/>
      <c r="AO39" s="325" t="str">
        <f>IF(AN39="","",LOOKUP(AN39,EVS!$G$99:G$104,H$99:H$105))</f>
        <v/>
      </c>
      <c r="AP39" s="319"/>
      <c r="AQ39" s="652" t="str">
        <f>IF(AP39="","",LOOKUP(AP39,EVS!$G$99:$G$104,$H$99:$H$105))</f>
        <v/>
      </c>
      <c r="AR39" s="319"/>
      <c r="AS39" s="325" t="str">
        <f>IF(AR39="","",LOOKUP(AR39,EVS!$G$99:$G$104,$H$99:$H$105))</f>
        <v/>
      </c>
      <c r="AT39" s="639" t="str">
        <f t="shared" si="18"/>
        <v/>
      </c>
      <c r="AU39" s="639" t="str">
        <f t="shared" si="19"/>
        <v/>
      </c>
      <c r="AV39" s="652" t="str">
        <f>IF(AU39="","",LOOKUP(AU39/3*10,EVS!$A$99:A$105,$B$99:$B$105))</f>
        <v/>
      </c>
      <c r="AW39" s="110"/>
      <c r="AX39" s="393"/>
      <c r="AY39" s="368">
        <f t="shared" si="20"/>
        <v>32</v>
      </c>
      <c r="AZ39" s="354" t="str">
        <f t="shared" si="21"/>
        <v>S. Mounika</v>
      </c>
      <c r="BA39" s="319"/>
      <c r="BB39" s="652" t="str">
        <f>IF(BA39="","",LOOKUP(BA39,EVS!$E$99:$E$104,$F$99:$F$105))</f>
        <v/>
      </c>
      <c r="BC39" s="319"/>
      <c r="BD39" s="652" t="str">
        <f>IF(BC39="","",LOOKUP(BC39,EVS!$C$99:$C$104,$D$99:$D$104))</f>
        <v/>
      </c>
      <c r="BE39" s="319"/>
      <c r="BF39" s="652" t="str">
        <f>IF(BE39="","",LOOKUP(BE39,EVS!$C$99:$C$104,$D$99:$D$104))</f>
        <v/>
      </c>
      <c r="BG39" s="639" t="str">
        <f t="shared" si="22"/>
        <v/>
      </c>
      <c r="BH39" s="639" t="str">
        <f t="shared" si="23"/>
        <v/>
      </c>
      <c r="BI39" s="652" t="str">
        <f>IF(BH39="","",LOOKUP(BH39,EVS!$E$99:$E$104,$F$99:$F$105))</f>
        <v/>
      </c>
      <c r="BJ39" s="324"/>
      <c r="BK39" s="393"/>
      <c r="BL39" s="338">
        <f t="shared" si="24"/>
        <v>32</v>
      </c>
      <c r="BM39" s="338" t="str">
        <f t="shared" si="1"/>
        <v>S. Mounika</v>
      </c>
      <c r="BN39" s="319"/>
      <c r="BO39" s="319"/>
      <c r="BP39" s="319"/>
      <c r="BQ39" s="319"/>
      <c r="BR39" s="319"/>
      <c r="BS39" s="319"/>
      <c r="BT39" s="319"/>
      <c r="BU39" s="319"/>
      <c r="BV39" s="319"/>
      <c r="BW39" s="319"/>
      <c r="BX39" s="319"/>
      <c r="BY39" s="319"/>
      <c r="BZ39" s="319"/>
      <c r="CA39" s="319"/>
      <c r="CB39" s="319"/>
      <c r="CC39" s="319"/>
      <c r="CD39" s="653" t="str">
        <f t="shared" si="25"/>
        <v/>
      </c>
      <c r="CE39" s="639" t="str">
        <f t="shared" si="26"/>
        <v/>
      </c>
      <c r="CF39" s="652" t="str">
        <f>IF(CE39="","",LOOKUP(CE39,EVS!$E$99:$E$104,$F$99:$F$105))</f>
        <v/>
      </c>
      <c r="CG39" s="393"/>
      <c r="CH39" s="338">
        <f t="shared" si="3"/>
        <v>32</v>
      </c>
      <c r="CI39" s="354" t="str">
        <f t="shared" si="4"/>
        <v>S. Mounika</v>
      </c>
      <c r="CJ39" s="319"/>
      <c r="CK39" s="652" t="str">
        <f>IF(CJ39="","",LOOKUP(CJ39,EVS!$G$99:G$104,$H$99:$H$105))</f>
        <v/>
      </c>
      <c r="CL39" s="319"/>
      <c r="CM39" s="652" t="str">
        <f>IF(CL39="","",LOOKUP(CL39,EVS!$G$99:$G$104,$H$99:$H$105))</f>
        <v/>
      </c>
      <c r="CN39" s="319"/>
      <c r="CO39" s="652" t="str">
        <f>IF(CN39="","",LOOKUP(CN39,EVS!$G$99:$G$104,$H$99:$H$105))</f>
        <v/>
      </c>
      <c r="CP39" s="639" t="str">
        <f t="shared" si="27"/>
        <v/>
      </c>
      <c r="CQ39" s="639" t="str">
        <f t="shared" si="28"/>
        <v/>
      </c>
      <c r="CR39" s="652" t="str">
        <f>IF(CQ39="","",LOOKUP(CQ39/3*10,EVS!$A$99:A$105,$B$99:$B$105))</f>
        <v/>
      </c>
      <c r="CS39" s="393"/>
      <c r="CT39" s="306">
        <f t="shared" si="29"/>
        <v>32</v>
      </c>
      <c r="CU39" s="646" t="str">
        <f t="shared" si="30"/>
        <v>S. Mounika</v>
      </c>
      <c r="CV39" s="639" t="str">
        <f t="shared" si="31"/>
        <v/>
      </c>
      <c r="CW39" s="652" t="str">
        <f>IF(CV39="","",LOOKUP(CV39/4*10,Maths!$A$99:A$104,$B$99:$B$105))</f>
        <v/>
      </c>
      <c r="CX39" s="306" t="str">
        <f t="shared" si="32"/>
        <v/>
      </c>
      <c r="CY39" s="325" t="str">
        <f>IF(CX39="","",LOOKUP(CX39/6*10,EVS!$A$99:A$105,$B$99:$B$105))</f>
        <v/>
      </c>
      <c r="CZ39" s="639" t="str">
        <f t="shared" si="33"/>
        <v/>
      </c>
      <c r="DA39" s="652" t="str">
        <f>IF(CZ39="","",LOOKUP(CZ39,EVS!$A$99:C$104,$B$99:$B$105))</f>
        <v/>
      </c>
      <c r="DB39" s="552"/>
      <c r="DJ39" s="93" t="str">
        <f>English!DX39</f>
        <v/>
      </c>
      <c r="DK39" s="93" t="str">
        <f>Hindi!DX40</f>
        <v/>
      </c>
      <c r="DL39" s="93" t="str">
        <f>Maths!DH39</f>
        <v/>
      </c>
      <c r="DM39" s="93" t="str">
        <f t="shared" si="9"/>
        <v/>
      </c>
      <c r="DN39" s="93">
        <f t="shared" si="34"/>
        <v>0</v>
      </c>
      <c r="DO39" s="93">
        <f t="shared" si="35"/>
        <v>0</v>
      </c>
      <c r="DP39" s="325" t="str">
        <f>IF(DO39="","",LOOKUP(DO39,EVS!$A$99:A$105,$B$99:$B$105))</f>
        <v>D</v>
      </c>
    </row>
    <row r="40" spans="1:120" ht="20.100000000000001" customHeight="1">
      <c r="A40" s="365">
        <f>'Student Profile'!A37</f>
        <v>33</v>
      </c>
      <c r="B40" s="365">
        <f>'Student Profile'!B37</f>
        <v>0</v>
      </c>
      <c r="C40" s="366" t="str">
        <f>IF('Student Profile'!C37="","", 'Student Profile'!C37)</f>
        <v>S. Mounika</v>
      </c>
      <c r="D40" s="319"/>
      <c r="E40" s="652" t="str">
        <f>IF(D40="","",LOOKUP(D40,EVS!E$99:$E$104,F$99:F$105))</f>
        <v/>
      </c>
      <c r="F40" s="319"/>
      <c r="G40" s="652" t="str">
        <f>IF(F40="","",LOOKUP(F40,EVS!$C$99:$C$104,$D$99:$D$104))</f>
        <v/>
      </c>
      <c r="H40" s="319"/>
      <c r="I40" s="652" t="str">
        <f>IF(H40="","",LOOKUP(H40,EVS!$C$99:$C$104,$D$99:$D$104))</f>
        <v/>
      </c>
      <c r="J40" s="680" t="str">
        <f t="shared" si="10"/>
        <v/>
      </c>
      <c r="K40" s="680" t="str">
        <f t="shared" si="11"/>
        <v/>
      </c>
      <c r="L40" s="652" t="str">
        <f>IF(K40="","",LOOKUP(K40,EVS!$E$99:E$104,F$99:F$105))</f>
        <v/>
      </c>
      <c r="M40" s="110"/>
      <c r="N40" s="393"/>
      <c r="O40" s="366">
        <f t="shared" si="12"/>
        <v>33</v>
      </c>
      <c r="P40" s="366" t="str">
        <f t="shared" si="13"/>
        <v>S. Mounika</v>
      </c>
      <c r="Q40" s="319"/>
      <c r="R40" s="319"/>
      <c r="S40" s="319"/>
      <c r="T40" s="319"/>
      <c r="U40" s="319"/>
      <c r="V40" s="319"/>
      <c r="W40" s="319"/>
      <c r="X40" s="319"/>
      <c r="Y40" s="319"/>
      <c r="Z40" s="319"/>
      <c r="AA40" s="319"/>
      <c r="AB40" s="319"/>
      <c r="AC40" s="319"/>
      <c r="AD40" s="319"/>
      <c r="AE40" s="319"/>
      <c r="AF40" s="319"/>
      <c r="AG40" s="653" t="str">
        <f t="shared" si="14"/>
        <v/>
      </c>
      <c r="AH40" s="639" t="str">
        <f t="shared" si="15"/>
        <v/>
      </c>
      <c r="AI40" s="652" t="str">
        <f>IF(AH40="","",LOOKUP(AH40,EVS!$E$99:E$104,F$99:F$105))</f>
        <v/>
      </c>
      <c r="AJ40" s="110"/>
      <c r="AK40" s="393"/>
      <c r="AL40" s="366">
        <f t="shared" si="16"/>
        <v>33</v>
      </c>
      <c r="AM40" s="353" t="str">
        <f t="shared" si="17"/>
        <v>S. Mounika</v>
      </c>
      <c r="AN40" s="319"/>
      <c r="AO40" s="325" t="str">
        <f>IF(AN40="","",LOOKUP(AN40,EVS!$G$99:G$104,H$99:H$105))</f>
        <v/>
      </c>
      <c r="AP40" s="319"/>
      <c r="AQ40" s="652" t="str">
        <f>IF(AP40="","",LOOKUP(AP40,EVS!$G$99:$G$104,$H$99:$H$105))</f>
        <v/>
      </c>
      <c r="AR40" s="319"/>
      <c r="AS40" s="325" t="str">
        <f>IF(AR40="","",LOOKUP(AR40,EVS!$G$99:$G$104,$H$99:$H$105))</f>
        <v/>
      </c>
      <c r="AT40" s="639" t="str">
        <f t="shared" si="18"/>
        <v/>
      </c>
      <c r="AU40" s="639" t="str">
        <f t="shared" si="19"/>
        <v/>
      </c>
      <c r="AV40" s="652" t="str">
        <f>IF(AU40="","",LOOKUP(AU40/3*10,EVS!$A$99:A$105,$B$99:$B$105))</f>
        <v/>
      </c>
      <c r="AW40" s="110"/>
      <c r="AX40" s="393"/>
      <c r="AY40" s="368">
        <f t="shared" si="20"/>
        <v>33</v>
      </c>
      <c r="AZ40" s="354" t="str">
        <f t="shared" si="21"/>
        <v>S. Mounika</v>
      </c>
      <c r="BA40" s="319"/>
      <c r="BB40" s="652" t="str">
        <f>IF(BA40="","",LOOKUP(BA40,EVS!$E$99:$E$104,$F$99:$F$105))</f>
        <v/>
      </c>
      <c r="BC40" s="319"/>
      <c r="BD40" s="652" t="str">
        <f>IF(BC40="","",LOOKUP(BC40,EVS!$C$99:$C$104,$D$99:$D$104))</f>
        <v/>
      </c>
      <c r="BE40" s="319"/>
      <c r="BF40" s="652" t="str">
        <f>IF(BE40="","",LOOKUP(BE40,EVS!$C$99:$C$104,$D$99:$D$104))</f>
        <v/>
      </c>
      <c r="BG40" s="639" t="str">
        <f t="shared" si="22"/>
        <v/>
      </c>
      <c r="BH40" s="639" t="str">
        <f t="shared" si="23"/>
        <v/>
      </c>
      <c r="BI40" s="652" t="str">
        <f>IF(BH40="","",LOOKUP(BH40,EVS!$E$99:$E$104,$F$99:$F$105))</f>
        <v/>
      </c>
      <c r="BJ40" s="324"/>
      <c r="BK40" s="393"/>
      <c r="BL40" s="338">
        <f t="shared" si="24"/>
        <v>33</v>
      </c>
      <c r="BM40" s="338" t="str">
        <f t="shared" si="1"/>
        <v>S. Mounika</v>
      </c>
      <c r="BN40" s="319"/>
      <c r="BO40" s="319"/>
      <c r="BP40" s="319"/>
      <c r="BQ40" s="319"/>
      <c r="BR40" s="319"/>
      <c r="BS40" s="319"/>
      <c r="BT40" s="319"/>
      <c r="BU40" s="319"/>
      <c r="BV40" s="319"/>
      <c r="BW40" s="319"/>
      <c r="BX40" s="319"/>
      <c r="BY40" s="319"/>
      <c r="BZ40" s="319"/>
      <c r="CA40" s="319"/>
      <c r="CB40" s="319"/>
      <c r="CC40" s="319"/>
      <c r="CD40" s="653" t="str">
        <f t="shared" si="25"/>
        <v/>
      </c>
      <c r="CE40" s="639" t="str">
        <f t="shared" si="26"/>
        <v/>
      </c>
      <c r="CF40" s="652" t="str">
        <f>IF(CE40="","",LOOKUP(CE40,EVS!$E$99:$E$104,$F$99:$F$105))</f>
        <v/>
      </c>
      <c r="CG40" s="393"/>
      <c r="CH40" s="338">
        <f t="shared" si="3"/>
        <v>33</v>
      </c>
      <c r="CI40" s="354" t="str">
        <f t="shared" si="4"/>
        <v>S. Mounika</v>
      </c>
      <c r="CJ40" s="319"/>
      <c r="CK40" s="652" t="str">
        <f>IF(CJ40="","",LOOKUP(CJ40,EVS!$G$99:G$104,$H$99:$H$105))</f>
        <v/>
      </c>
      <c r="CL40" s="319"/>
      <c r="CM40" s="652" t="str">
        <f>IF(CL40="","",LOOKUP(CL40,EVS!$G$99:$G$104,$H$99:$H$105))</f>
        <v/>
      </c>
      <c r="CN40" s="319"/>
      <c r="CO40" s="652" t="str">
        <f>IF(CN40="","",LOOKUP(CN40,EVS!$G$99:$G$104,$H$99:$H$105))</f>
        <v/>
      </c>
      <c r="CP40" s="639" t="str">
        <f t="shared" si="27"/>
        <v/>
      </c>
      <c r="CQ40" s="639" t="str">
        <f t="shared" si="28"/>
        <v/>
      </c>
      <c r="CR40" s="652" t="str">
        <f>IF(CQ40="","",LOOKUP(CQ40/3*10,EVS!$A$99:A$105,$B$99:$B$105))</f>
        <v/>
      </c>
      <c r="CS40" s="393"/>
      <c r="CT40" s="306">
        <f t="shared" si="29"/>
        <v>33</v>
      </c>
      <c r="CU40" s="646" t="str">
        <f t="shared" si="30"/>
        <v>S. Mounika</v>
      </c>
      <c r="CV40" s="639" t="str">
        <f t="shared" si="31"/>
        <v/>
      </c>
      <c r="CW40" s="652" t="str">
        <f>IF(CV40="","",LOOKUP(CV40/4*10,Maths!$A$99:A$104,$B$99:$B$105))</f>
        <v/>
      </c>
      <c r="CX40" s="306" t="str">
        <f t="shared" si="32"/>
        <v/>
      </c>
      <c r="CY40" s="325" t="str">
        <f>IF(CX40="","",LOOKUP(CX40/6*10,EVS!$A$99:A$105,$B$99:$B$105))</f>
        <v/>
      </c>
      <c r="CZ40" s="639" t="str">
        <f t="shared" si="33"/>
        <v/>
      </c>
      <c r="DA40" s="652" t="str">
        <f>IF(CZ40="","",LOOKUP(CZ40,EVS!$A$99:C$104,$B$99:$B$105))</f>
        <v/>
      </c>
      <c r="DB40" s="552"/>
      <c r="DJ40" s="93" t="str">
        <f>English!DX40</f>
        <v/>
      </c>
      <c r="DK40" s="93" t="str">
        <f>Hindi!DX41</f>
        <v/>
      </c>
      <c r="DL40" s="93" t="str">
        <f>Maths!DH40</f>
        <v/>
      </c>
      <c r="DM40" s="93" t="str">
        <f t="shared" ref="DM40:DM57" si="36">CZ40</f>
        <v/>
      </c>
      <c r="DN40" s="93">
        <f t="shared" si="34"/>
        <v>0</v>
      </c>
      <c r="DO40" s="93">
        <f t="shared" si="35"/>
        <v>0</v>
      </c>
      <c r="DP40" s="325" t="str">
        <f>IF(DO40="","",LOOKUP(DO40,EVS!$A$99:A$105,$B$99:$B$105))</f>
        <v>D</v>
      </c>
    </row>
    <row r="41" spans="1:120" ht="20.100000000000001" customHeight="1">
      <c r="A41" s="365">
        <f>'Student Profile'!A38</f>
        <v>34</v>
      </c>
      <c r="B41" s="365">
        <f>'Student Profile'!B38</f>
        <v>0</v>
      </c>
      <c r="C41" s="366" t="str">
        <f>IF('Student Profile'!C38="","", 'Student Profile'!C38)</f>
        <v>S. Mounika</v>
      </c>
      <c r="D41" s="319"/>
      <c r="E41" s="652" t="str">
        <f>IF(D41="","",LOOKUP(D41,EVS!E$99:$E$104,F$99:F$105))</f>
        <v/>
      </c>
      <c r="F41" s="319"/>
      <c r="G41" s="652" t="str">
        <f>IF(F41="","",LOOKUP(F41,EVS!$C$99:$C$104,$D$99:$D$104))</f>
        <v/>
      </c>
      <c r="H41" s="319"/>
      <c r="I41" s="652" t="str">
        <f>IF(H41="","",LOOKUP(H41,EVS!$C$99:$C$104,$D$99:$D$104))</f>
        <v/>
      </c>
      <c r="J41" s="680" t="str">
        <f t="shared" si="10"/>
        <v/>
      </c>
      <c r="K41" s="680" t="str">
        <f t="shared" si="11"/>
        <v/>
      </c>
      <c r="L41" s="652" t="str">
        <f>IF(K41="","",LOOKUP(K41,EVS!$E$99:E$104,F$99:F$105))</f>
        <v/>
      </c>
      <c r="M41" s="110"/>
      <c r="N41" s="393"/>
      <c r="O41" s="366">
        <f t="shared" si="12"/>
        <v>34</v>
      </c>
      <c r="P41" s="366" t="str">
        <f t="shared" si="13"/>
        <v>S. Mounika</v>
      </c>
      <c r="Q41" s="319"/>
      <c r="R41" s="319"/>
      <c r="S41" s="319"/>
      <c r="T41" s="319"/>
      <c r="U41" s="319"/>
      <c r="V41" s="319"/>
      <c r="W41" s="319"/>
      <c r="X41" s="319"/>
      <c r="Y41" s="319"/>
      <c r="Z41" s="319"/>
      <c r="AA41" s="319"/>
      <c r="AB41" s="319"/>
      <c r="AC41" s="319"/>
      <c r="AD41" s="319"/>
      <c r="AE41" s="319"/>
      <c r="AF41" s="319"/>
      <c r="AG41" s="653" t="str">
        <f t="shared" si="14"/>
        <v/>
      </c>
      <c r="AH41" s="639" t="str">
        <f t="shared" si="15"/>
        <v/>
      </c>
      <c r="AI41" s="652" t="str">
        <f>IF(AH41="","",LOOKUP(AH41,EVS!$E$99:E$104,F$99:F$105))</f>
        <v/>
      </c>
      <c r="AJ41" s="110"/>
      <c r="AK41" s="393"/>
      <c r="AL41" s="366">
        <f t="shared" si="16"/>
        <v>34</v>
      </c>
      <c r="AM41" s="353" t="str">
        <f t="shared" si="17"/>
        <v>S. Mounika</v>
      </c>
      <c r="AN41" s="319"/>
      <c r="AO41" s="325" t="str">
        <f>IF(AN41="","",LOOKUP(AN41,EVS!$G$99:G$104,H$99:H$105))</f>
        <v/>
      </c>
      <c r="AP41" s="319"/>
      <c r="AQ41" s="652" t="str">
        <f>IF(AP41="","",LOOKUP(AP41,EVS!$G$99:$G$104,$H$99:$H$105))</f>
        <v/>
      </c>
      <c r="AR41" s="319"/>
      <c r="AS41" s="325" t="str">
        <f>IF(AR41="","",LOOKUP(AR41,EVS!$G$99:$G$104,$H$99:$H$105))</f>
        <v/>
      </c>
      <c r="AT41" s="639" t="str">
        <f t="shared" si="18"/>
        <v/>
      </c>
      <c r="AU41" s="639" t="str">
        <f t="shared" si="19"/>
        <v/>
      </c>
      <c r="AV41" s="652" t="str">
        <f>IF(AU41="","",LOOKUP(AU41/3*10,EVS!$A$99:A$105,$B$99:$B$105))</f>
        <v/>
      </c>
      <c r="AW41" s="110"/>
      <c r="AX41" s="393"/>
      <c r="AY41" s="368">
        <f t="shared" si="20"/>
        <v>34</v>
      </c>
      <c r="AZ41" s="354" t="str">
        <f t="shared" si="21"/>
        <v>S. Mounika</v>
      </c>
      <c r="BA41" s="319"/>
      <c r="BB41" s="652" t="str">
        <f>IF(BA41="","",LOOKUP(BA41,EVS!$E$99:$E$104,$F$99:$F$105))</f>
        <v/>
      </c>
      <c r="BC41" s="319"/>
      <c r="BD41" s="652" t="str">
        <f>IF(BC41="","",LOOKUP(BC41,EVS!$C$99:$C$104,$D$99:$D$104))</f>
        <v/>
      </c>
      <c r="BE41" s="319"/>
      <c r="BF41" s="652" t="str">
        <f>IF(BE41="","",LOOKUP(BE41,EVS!$C$99:$C$104,$D$99:$D$104))</f>
        <v/>
      </c>
      <c r="BG41" s="639" t="str">
        <f t="shared" si="22"/>
        <v/>
      </c>
      <c r="BH41" s="639" t="str">
        <f t="shared" si="23"/>
        <v/>
      </c>
      <c r="BI41" s="652" t="str">
        <f>IF(BH41="","",LOOKUP(BH41,EVS!$E$99:$E$104,$F$99:$F$105))</f>
        <v/>
      </c>
      <c r="BJ41" s="324"/>
      <c r="BK41" s="393"/>
      <c r="BL41" s="338">
        <f t="shared" si="24"/>
        <v>34</v>
      </c>
      <c r="BM41" s="338" t="str">
        <f t="shared" si="1"/>
        <v>S. Mounika</v>
      </c>
      <c r="BN41" s="319"/>
      <c r="BO41" s="319"/>
      <c r="BP41" s="319"/>
      <c r="BQ41" s="319"/>
      <c r="BR41" s="319"/>
      <c r="BS41" s="319"/>
      <c r="BT41" s="319"/>
      <c r="BU41" s="319"/>
      <c r="BV41" s="319"/>
      <c r="BW41" s="319"/>
      <c r="BX41" s="319"/>
      <c r="BY41" s="319"/>
      <c r="BZ41" s="319"/>
      <c r="CA41" s="319"/>
      <c r="CB41" s="319"/>
      <c r="CC41" s="319"/>
      <c r="CD41" s="653" t="str">
        <f t="shared" si="25"/>
        <v/>
      </c>
      <c r="CE41" s="639" t="str">
        <f t="shared" si="26"/>
        <v/>
      </c>
      <c r="CF41" s="652" t="str">
        <f>IF(CE41="","",LOOKUP(CE41,EVS!$E$99:$E$104,$F$99:$F$105))</f>
        <v/>
      </c>
      <c r="CG41" s="393"/>
      <c r="CH41" s="338">
        <f t="shared" si="3"/>
        <v>34</v>
      </c>
      <c r="CI41" s="354" t="str">
        <f t="shared" si="4"/>
        <v>S. Mounika</v>
      </c>
      <c r="CJ41" s="319"/>
      <c r="CK41" s="652" t="str">
        <f>IF(CJ41="","",LOOKUP(CJ41,EVS!$G$99:G$104,$H$99:$H$105))</f>
        <v/>
      </c>
      <c r="CL41" s="319"/>
      <c r="CM41" s="652" t="str">
        <f>IF(CL41="","",LOOKUP(CL41,EVS!$G$99:$G$104,$H$99:$H$105))</f>
        <v/>
      </c>
      <c r="CN41" s="319"/>
      <c r="CO41" s="652" t="str">
        <f>IF(CN41="","",LOOKUP(CN41,EVS!$G$99:$G$104,$H$99:$H$105))</f>
        <v/>
      </c>
      <c r="CP41" s="639" t="str">
        <f t="shared" si="27"/>
        <v/>
      </c>
      <c r="CQ41" s="639" t="str">
        <f t="shared" si="28"/>
        <v/>
      </c>
      <c r="CR41" s="652" t="str">
        <f>IF(CQ41="","",LOOKUP(CQ41/3*10,EVS!$A$99:A$105,$B$99:$B$105))</f>
        <v/>
      </c>
      <c r="CS41" s="393"/>
      <c r="CT41" s="306">
        <f t="shared" si="29"/>
        <v>34</v>
      </c>
      <c r="CU41" s="646" t="str">
        <f t="shared" si="30"/>
        <v>S. Mounika</v>
      </c>
      <c r="CV41" s="639" t="str">
        <f t="shared" si="31"/>
        <v/>
      </c>
      <c r="CW41" s="652" t="str">
        <f>IF(CV41="","",LOOKUP(CV41/4*10,Maths!$A$99:A$104,$B$99:$B$105))</f>
        <v/>
      </c>
      <c r="CX41" s="306" t="str">
        <f t="shared" si="32"/>
        <v/>
      </c>
      <c r="CY41" s="325" t="str">
        <f>IF(CX41="","",LOOKUP(CX41/6*10,EVS!$A$99:A$105,$B$99:$B$105))</f>
        <v/>
      </c>
      <c r="CZ41" s="639" t="str">
        <f t="shared" si="33"/>
        <v/>
      </c>
      <c r="DA41" s="652" t="str">
        <f>IF(CZ41="","",LOOKUP(CZ41,EVS!$A$99:C$104,$B$99:$B$105))</f>
        <v/>
      </c>
      <c r="DB41" s="552"/>
      <c r="DJ41" s="93" t="str">
        <f>English!DX41</f>
        <v/>
      </c>
      <c r="DK41" s="93" t="str">
        <f>Hindi!DX42</f>
        <v/>
      </c>
      <c r="DL41" s="93" t="str">
        <f>Maths!DH41</f>
        <v/>
      </c>
      <c r="DM41" s="93" t="str">
        <f t="shared" si="36"/>
        <v/>
      </c>
      <c r="DN41" s="93">
        <f t="shared" si="34"/>
        <v>0</v>
      </c>
      <c r="DO41" s="93">
        <f t="shared" si="35"/>
        <v>0</v>
      </c>
      <c r="DP41" s="325" t="str">
        <f>IF(DO41="","",LOOKUP(DO41,EVS!$A$99:A$105,$B$99:$B$105))</f>
        <v>D</v>
      </c>
    </row>
    <row r="42" spans="1:120" ht="20.100000000000001" customHeight="1">
      <c r="A42" s="365">
        <f>'Student Profile'!A39</f>
        <v>35</v>
      </c>
      <c r="B42" s="365">
        <f>'Student Profile'!B39</f>
        <v>0</v>
      </c>
      <c r="C42" s="366" t="str">
        <f>IF('Student Profile'!C39="","", 'Student Profile'!C39)</f>
        <v>S. Mounika</v>
      </c>
      <c r="D42" s="319"/>
      <c r="E42" s="652" t="str">
        <f>IF(D42="","",LOOKUP(D42,EVS!E$99:$E$104,F$99:F$105))</f>
        <v/>
      </c>
      <c r="F42" s="319"/>
      <c r="G42" s="652" t="str">
        <f>IF(F42="","",LOOKUP(F42,EVS!$C$99:$C$104,$D$99:$D$104))</f>
        <v/>
      </c>
      <c r="H42" s="319"/>
      <c r="I42" s="652" t="str">
        <f>IF(H42="","",LOOKUP(H42,EVS!$C$99:$C$104,$D$99:$D$104))</f>
        <v/>
      </c>
      <c r="J42" s="680" t="str">
        <f t="shared" si="10"/>
        <v/>
      </c>
      <c r="K42" s="680" t="str">
        <f t="shared" si="11"/>
        <v/>
      </c>
      <c r="L42" s="652" t="str">
        <f>IF(K42="","",LOOKUP(K42,EVS!$E$99:E$104,F$99:F$105))</f>
        <v/>
      </c>
      <c r="M42" s="110"/>
      <c r="N42" s="393"/>
      <c r="O42" s="366">
        <f t="shared" si="12"/>
        <v>35</v>
      </c>
      <c r="P42" s="366" t="str">
        <f t="shared" si="13"/>
        <v>S. Mounika</v>
      </c>
      <c r="Q42" s="319"/>
      <c r="R42" s="319"/>
      <c r="S42" s="319"/>
      <c r="T42" s="319"/>
      <c r="U42" s="319"/>
      <c r="V42" s="319"/>
      <c r="W42" s="319"/>
      <c r="X42" s="319"/>
      <c r="Y42" s="319"/>
      <c r="Z42" s="319"/>
      <c r="AA42" s="319"/>
      <c r="AB42" s="319"/>
      <c r="AC42" s="319"/>
      <c r="AD42" s="319"/>
      <c r="AE42" s="319"/>
      <c r="AF42" s="319"/>
      <c r="AG42" s="653" t="str">
        <f t="shared" si="14"/>
        <v/>
      </c>
      <c r="AH42" s="639" t="str">
        <f t="shared" si="15"/>
        <v/>
      </c>
      <c r="AI42" s="652" t="str">
        <f>IF(AH42="","",LOOKUP(AH42,EVS!$E$99:E$104,F$99:F$105))</f>
        <v/>
      </c>
      <c r="AJ42" s="110"/>
      <c r="AK42" s="393"/>
      <c r="AL42" s="366">
        <f t="shared" si="16"/>
        <v>35</v>
      </c>
      <c r="AM42" s="353" t="str">
        <f t="shared" si="17"/>
        <v>S. Mounika</v>
      </c>
      <c r="AN42" s="319"/>
      <c r="AO42" s="325" t="str">
        <f>IF(AN42="","",LOOKUP(AN42,EVS!$G$99:G$104,H$99:H$105))</f>
        <v/>
      </c>
      <c r="AP42" s="319"/>
      <c r="AQ42" s="652" t="str">
        <f>IF(AP42="","",LOOKUP(AP42,EVS!$G$99:$G$104,$H$99:$H$105))</f>
        <v/>
      </c>
      <c r="AR42" s="319"/>
      <c r="AS42" s="325" t="str">
        <f>IF(AR42="","",LOOKUP(AR42,EVS!$G$99:$G$104,$H$99:$H$105))</f>
        <v/>
      </c>
      <c r="AT42" s="639" t="str">
        <f t="shared" si="18"/>
        <v/>
      </c>
      <c r="AU42" s="639" t="str">
        <f t="shared" si="19"/>
        <v/>
      </c>
      <c r="AV42" s="652" t="str">
        <f>IF(AU42="","",LOOKUP(AU42/3*10,EVS!$A$99:A$105,$B$99:$B$105))</f>
        <v/>
      </c>
      <c r="AW42" s="110"/>
      <c r="AX42" s="393"/>
      <c r="AY42" s="368">
        <f t="shared" si="20"/>
        <v>35</v>
      </c>
      <c r="AZ42" s="354" t="str">
        <f t="shared" si="21"/>
        <v>S. Mounika</v>
      </c>
      <c r="BA42" s="319"/>
      <c r="BB42" s="652" t="str">
        <f>IF(BA42="","",LOOKUP(BA42,EVS!$E$99:$E$104,$F$99:$F$105))</f>
        <v/>
      </c>
      <c r="BC42" s="319"/>
      <c r="BD42" s="652" t="str">
        <f>IF(BC42="","",LOOKUP(BC42,EVS!$C$99:$C$104,$D$99:$D$104))</f>
        <v/>
      </c>
      <c r="BE42" s="319"/>
      <c r="BF42" s="652" t="str">
        <f>IF(BE42="","",LOOKUP(BE42,EVS!$C$99:$C$104,$D$99:$D$104))</f>
        <v/>
      </c>
      <c r="BG42" s="639" t="str">
        <f t="shared" si="22"/>
        <v/>
      </c>
      <c r="BH42" s="639" t="str">
        <f t="shared" si="23"/>
        <v/>
      </c>
      <c r="BI42" s="652" t="str">
        <f>IF(BH42="","",LOOKUP(BH42,EVS!$E$99:$E$104,$F$99:$F$105))</f>
        <v/>
      </c>
      <c r="BJ42" s="324"/>
      <c r="BK42" s="393"/>
      <c r="BL42" s="338">
        <f t="shared" si="24"/>
        <v>35</v>
      </c>
      <c r="BM42" s="338" t="str">
        <f t="shared" si="1"/>
        <v>S. Mounika</v>
      </c>
      <c r="BN42" s="319"/>
      <c r="BO42" s="319"/>
      <c r="BP42" s="319"/>
      <c r="BQ42" s="319"/>
      <c r="BR42" s="319"/>
      <c r="BS42" s="319"/>
      <c r="BT42" s="319"/>
      <c r="BU42" s="319"/>
      <c r="BV42" s="319"/>
      <c r="BW42" s="319"/>
      <c r="BX42" s="319"/>
      <c r="BY42" s="319"/>
      <c r="BZ42" s="319"/>
      <c r="CA42" s="319"/>
      <c r="CB42" s="319"/>
      <c r="CC42" s="319"/>
      <c r="CD42" s="653" t="str">
        <f t="shared" si="25"/>
        <v/>
      </c>
      <c r="CE42" s="639" t="str">
        <f t="shared" si="26"/>
        <v/>
      </c>
      <c r="CF42" s="652" t="str">
        <f>IF(CE42="","",LOOKUP(CE42,EVS!$E$99:$E$104,$F$99:$F$105))</f>
        <v/>
      </c>
      <c r="CG42" s="393"/>
      <c r="CH42" s="338">
        <f t="shared" si="3"/>
        <v>35</v>
      </c>
      <c r="CI42" s="354" t="str">
        <f t="shared" si="4"/>
        <v>S. Mounika</v>
      </c>
      <c r="CJ42" s="319"/>
      <c r="CK42" s="652" t="str">
        <f>IF(CJ42="","",LOOKUP(CJ42,EVS!$G$99:G$104,$H$99:$H$105))</f>
        <v/>
      </c>
      <c r="CL42" s="319"/>
      <c r="CM42" s="652" t="str">
        <f>IF(CL42="","",LOOKUP(CL42,EVS!$G$99:$G$104,$H$99:$H$105))</f>
        <v/>
      </c>
      <c r="CN42" s="319"/>
      <c r="CO42" s="652" t="str">
        <f>IF(CN42="","",LOOKUP(CN42,EVS!$G$99:$G$104,$H$99:$H$105))</f>
        <v/>
      </c>
      <c r="CP42" s="639" t="str">
        <f t="shared" si="27"/>
        <v/>
      </c>
      <c r="CQ42" s="639" t="str">
        <f t="shared" si="28"/>
        <v/>
      </c>
      <c r="CR42" s="652" t="str">
        <f>IF(CQ42="","",LOOKUP(CQ42/3*10,EVS!$A$99:A$105,$B$99:$B$105))</f>
        <v/>
      </c>
      <c r="CS42" s="393"/>
      <c r="CT42" s="306">
        <f t="shared" si="29"/>
        <v>35</v>
      </c>
      <c r="CU42" s="646" t="str">
        <f t="shared" si="30"/>
        <v>S. Mounika</v>
      </c>
      <c r="CV42" s="639" t="str">
        <f t="shared" si="31"/>
        <v/>
      </c>
      <c r="CW42" s="652" t="str">
        <f>IF(CV42="","",LOOKUP(CV42/4*10,Maths!$A$99:A$104,$B$99:$B$105))</f>
        <v/>
      </c>
      <c r="CX42" s="306" t="str">
        <f t="shared" si="32"/>
        <v/>
      </c>
      <c r="CY42" s="325" t="str">
        <f>IF(CX42="","",LOOKUP(CX42/6*10,EVS!$A$99:A$105,$B$99:$B$105))</f>
        <v/>
      </c>
      <c r="CZ42" s="639" t="str">
        <f t="shared" si="33"/>
        <v/>
      </c>
      <c r="DA42" s="652" t="str">
        <f>IF(CZ42="","",LOOKUP(CZ42,EVS!$A$99:C$104,$B$99:$B$105))</f>
        <v/>
      </c>
      <c r="DB42" s="552"/>
      <c r="DJ42" s="93" t="str">
        <f>English!DX42</f>
        <v/>
      </c>
      <c r="DK42" s="93" t="str">
        <f>Hindi!DX43</f>
        <v/>
      </c>
      <c r="DL42" s="93" t="str">
        <f>Maths!DH42</f>
        <v/>
      </c>
      <c r="DM42" s="93" t="str">
        <f t="shared" si="36"/>
        <v/>
      </c>
      <c r="DN42" s="93">
        <f t="shared" si="34"/>
        <v>0</v>
      </c>
      <c r="DO42" s="93">
        <f t="shared" si="35"/>
        <v>0</v>
      </c>
      <c r="DP42" s="325" t="str">
        <f>IF(DO42="","",LOOKUP(DO42,EVS!$A$99:A$105,$B$99:$B$105))</f>
        <v>D</v>
      </c>
    </row>
    <row r="43" spans="1:120" ht="20.100000000000001" customHeight="1">
      <c r="A43" s="365">
        <f>'Student Profile'!A40</f>
        <v>36</v>
      </c>
      <c r="B43" s="365">
        <f>'Student Profile'!B40</f>
        <v>0</v>
      </c>
      <c r="C43" s="366" t="str">
        <f>IF('Student Profile'!C40="","", 'Student Profile'!C40)</f>
        <v>S. Mounika</v>
      </c>
      <c r="D43" s="319"/>
      <c r="E43" s="652" t="str">
        <f>IF(D43="","",LOOKUP(D43,EVS!E$99:$E$104,F$99:F$105))</f>
        <v/>
      </c>
      <c r="F43" s="319"/>
      <c r="G43" s="652" t="str">
        <f>IF(F43="","",LOOKUP(F43,EVS!$C$99:$C$104,$D$99:$D$104))</f>
        <v/>
      </c>
      <c r="H43" s="319"/>
      <c r="I43" s="652" t="str">
        <f>IF(H43="","",LOOKUP(H43,EVS!$C$99:$C$104,$D$99:$D$104))</f>
        <v/>
      </c>
      <c r="J43" s="680" t="str">
        <f t="shared" si="10"/>
        <v/>
      </c>
      <c r="K43" s="680" t="str">
        <f t="shared" si="11"/>
        <v/>
      </c>
      <c r="L43" s="652" t="str">
        <f>IF(K43="","",LOOKUP(K43,EVS!$E$99:E$104,F$99:F$105))</f>
        <v/>
      </c>
      <c r="M43" s="110"/>
      <c r="N43" s="393"/>
      <c r="O43" s="366">
        <f t="shared" si="12"/>
        <v>36</v>
      </c>
      <c r="P43" s="366" t="str">
        <f t="shared" si="13"/>
        <v>S. Mounika</v>
      </c>
      <c r="Q43" s="319"/>
      <c r="R43" s="319"/>
      <c r="S43" s="319"/>
      <c r="T43" s="319"/>
      <c r="U43" s="319"/>
      <c r="V43" s="319"/>
      <c r="W43" s="319"/>
      <c r="X43" s="319"/>
      <c r="Y43" s="319"/>
      <c r="Z43" s="319"/>
      <c r="AA43" s="319"/>
      <c r="AB43" s="319"/>
      <c r="AC43" s="319"/>
      <c r="AD43" s="319"/>
      <c r="AE43" s="319"/>
      <c r="AF43" s="319"/>
      <c r="AG43" s="653" t="str">
        <f t="shared" si="14"/>
        <v/>
      </c>
      <c r="AH43" s="639" t="str">
        <f t="shared" si="15"/>
        <v/>
      </c>
      <c r="AI43" s="652" t="str">
        <f>IF(AH43="","",LOOKUP(AH43,EVS!$E$99:E$104,F$99:F$105))</f>
        <v/>
      </c>
      <c r="AJ43" s="110"/>
      <c r="AK43" s="393"/>
      <c r="AL43" s="366">
        <f t="shared" si="16"/>
        <v>36</v>
      </c>
      <c r="AM43" s="353" t="str">
        <f t="shared" si="17"/>
        <v>S. Mounika</v>
      </c>
      <c r="AN43" s="319"/>
      <c r="AO43" s="325" t="str">
        <f>IF(AN43="","",LOOKUP(AN43,EVS!$G$99:G$104,H$99:H$105))</f>
        <v/>
      </c>
      <c r="AP43" s="319"/>
      <c r="AQ43" s="652" t="str">
        <f>IF(AP43="","",LOOKUP(AP43,EVS!$G$99:$G$104,$H$99:$H$105))</f>
        <v/>
      </c>
      <c r="AR43" s="319"/>
      <c r="AS43" s="325" t="str">
        <f>IF(AR43="","",LOOKUP(AR43,EVS!$G$99:$G$104,$H$99:$H$105))</f>
        <v/>
      </c>
      <c r="AT43" s="639" t="str">
        <f t="shared" si="18"/>
        <v/>
      </c>
      <c r="AU43" s="639" t="str">
        <f t="shared" si="19"/>
        <v/>
      </c>
      <c r="AV43" s="652" t="str">
        <f>IF(AU43="","",LOOKUP(AU43/3*10,EVS!$A$99:A$105,$B$99:$B$105))</f>
        <v/>
      </c>
      <c r="AW43" s="110"/>
      <c r="AX43" s="393"/>
      <c r="AY43" s="368">
        <f t="shared" si="20"/>
        <v>36</v>
      </c>
      <c r="AZ43" s="354" t="str">
        <f t="shared" si="21"/>
        <v>S. Mounika</v>
      </c>
      <c r="BA43" s="319"/>
      <c r="BB43" s="652" t="str">
        <f>IF(BA43="","",LOOKUP(BA43,EVS!$E$99:$E$104,$F$99:$F$105))</f>
        <v/>
      </c>
      <c r="BC43" s="319"/>
      <c r="BD43" s="652" t="str">
        <f>IF(BC43="","",LOOKUP(BC43,EVS!$C$99:$C$104,$D$99:$D$104))</f>
        <v/>
      </c>
      <c r="BE43" s="319"/>
      <c r="BF43" s="652" t="str">
        <f>IF(BE43="","",LOOKUP(BE43,EVS!$C$99:$C$104,$D$99:$D$104))</f>
        <v/>
      </c>
      <c r="BG43" s="639" t="str">
        <f t="shared" si="22"/>
        <v/>
      </c>
      <c r="BH43" s="639" t="str">
        <f t="shared" si="23"/>
        <v/>
      </c>
      <c r="BI43" s="652" t="str">
        <f>IF(BH43="","",LOOKUP(BH43,EVS!$E$99:$E$104,$F$99:$F$105))</f>
        <v/>
      </c>
      <c r="BJ43" s="324"/>
      <c r="BK43" s="393"/>
      <c r="BL43" s="338">
        <f t="shared" si="24"/>
        <v>36</v>
      </c>
      <c r="BM43" s="338" t="str">
        <f t="shared" si="1"/>
        <v>S. Mounika</v>
      </c>
      <c r="BN43" s="319"/>
      <c r="BO43" s="319"/>
      <c r="BP43" s="319"/>
      <c r="BQ43" s="319"/>
      <c r="BR43" s="319"/>
      <c r="BS43" s="319"/>
      <c r="BT43" s="319"/>
      <c r="BU43" s="319"/>
      <c r="BV43" s="319"/>
      <c r="BW43" s="319"/>
      <c r="BX43" s="319"/>
      <c r="BY43" s="319"/>
      <c r="BZ43" s="319"/>
      <c r="CA43" s="319"/>
      <c r="CB43" s="319"/>
      <c r="CC43" s="319"/>
      <c r="CD43" s="653" t="str">
        <f t="shared" si="25"/>
        <v/>
      </c>
      <c r="CE43" s="639" t="str">
        <f t="shared" si="26"/>
        <v/>
      </c>
      <c r="CF43" s="652" t="str">
        <f>IF(CE43="","",LOOKUP(CE43,EVS!$E$99:$E$104,$F$99:$F$105))</f>
        <v/>
      </c>
      <c r="CG43" s="393"/>
      <c r="CH43" s="338">
        <f t="shared" si="3"/>
        <v>36</v>
      </c>
      <c r="CI43" s="354" t="str">
        <f t="shared" si="4"/>
        <v>S. Mounika</v>
      </c>
      <c r="CJ43" s="319"/>
      <c r="CK43" s="652" t="str">
        <f>IF(CJ43="","",LOOKUP(CJ43,EVS!$G$99:G$104,$H$99:$H$105))</f>
        <v/>
      </c>
      <c r="CL43" s="319"/>
      <c r="CM43" s="652" t="str">
        <f>IF(CL43="","",LOOKUP(CL43,EVS!$G$99:$G$104,$H$99:$H$105))</f>
        <v/>
      </c>
      <c r="CN43" s="319"/>
      <c r="CO43" s="652" t="str">
        <f>IF(CN43="","",LOOKUP(CN43,EVS!$G$99:$G$104,$H$99:$H$105))</f>
        <v/>
      </c>
      <c r="CP43" s="639" t="str">
        <f t="shared" si="27"/>
        <v/>
      </c>
      <c r="CQ43" s="639" t="str">
        <f t="shared" si="28"/>
        <v/>
      </c>
      <c r="CR43" s="652" t="str">
        <f>IF(CQ43="","",LOOKUP(CQ43/3*10,EVS!$A$99:A$105,$B$99:$B$105))</f>
        <v/>
      </c>
      <c r="CS43" s="393"/>
      <c r="CT43" s="306">
        <f t="shared" si="29"/>
        <v>36</v>
      </c>
      <c r="CU43" s="646" t="str">
        <f t="shared" si="30"/>
        <v>S. Mounika</v>
      </c>
      <c r="CV43" s="639" t="str">
        <f t="shared" si="31"/>
        <v/>
      </c>
      <c r="CW43" s="652" t="str">
        <f>IF(CV43="","",LOOKUP(CV43/4*10,Maths!$A$99:A$104,$B$99:$B$105))</f>
        <v/>
      </c>
      <c r="CX43" s="306" t="str">
        <f t="shared" si="32"/>
        <v/>
      </c>
      <c r="CY43" s="325" t="str">
        <f>IF(CX43="","",LOOKUP(CX43/6*10,EVS!$A$99:A$105,$B$99:$B$105))</f>
        <v/>
      </c>
      <c r="CZ43" s="639" t="str">
        <f t="shared" si="33"/>
        <v/>
      </c>
      <c r="DA43" s="652" t="str">
        <f>IF(CZ43="","",LOOKUP(CZ43,EVS!$A$99:C$104,$B$99:$B$105))</f>
        <v/>
      </c>
      <c r="DB43" s="552"/>
      <c r="DJ43" s="93" t="str">
        <f>English!DX43</f>
        <v/>
      </c>
      <c r="DK43" s="93" t="str">
        <f>Hindi!DX44</f>
        <v/>
      </c>
      <c r="DL43" s="93" t="str">
        <f>Maths!DH43</f>
        <v/>
      </c>
      <c r="DM43" s="93" t="str">
        <f t="shared" si="36"/>
        <v/>
      </c>
      <c r="DN43" s="93">
        <f t="shared" si="34"/>
        <v>0</v>
      </c>
      <c r="DO43" s="93">
        <f t="shared" si="35"/>
        <v>0</v>
      </c>
      <c r="DP43" s="325" t="str">
        <f>IF(DO43="","",LOOKUP(DO43,EVS!$A$99:A$105,$B$99:$B$105))</f>
        <v>D</v>
      </c>
    </row>
    <row r="44" spans="1:120" ht="20.100000000000001" customHeight="1">
      <c r="A44" s="365">
        <f>'Student Profile'!A41</f>
        <v>37</v>
      </c>
      <c r="B44" s="365">
        <f>'Student Profile'!B41</f>
        <v>0</v>
      </c>
      <c r="C44" s="366" t="str">
        <f>IF('Student Profile'!C41="","", 'Student Profile'!C41)</f>
        <v>S. Mounika</v>
      </c>
      <c r="D44" s="319"/>
      <c r="E44" s="652" t="str">
        <f>IF(D44="","",LOOKUP(D44,EVS!E$99:$E$104,F$99:F$105))</f>
        <v/>
      </c>
      <c r="F44" s="319"/>
      <c r="G44" s="652" t="str">
        <f>IF(F44="","",LOOKUP(F44,EVS!$C$99:$C$104,$D$99:$D$104))</f>
        <v/>
      </c>
      <c r="H44" s="319"/>
      <c r="I44" s="652" t="str">
        <f>IF(H44="","",LOOKUP(H44,EVS!$C$99:$C$104,$D$99:$D$104))</f>
        <v/>
      </c>
      <c r="J44" s="680" t="str">
        <f t="shared" si="10"/>
        <v/>
      </c>
      <c r="K44" s="680" t="str">
        <f t="shared" si="11"/>
        <v/>
      </c>
      <c r="L44" s="652" t="str">
        <f>IF(K44="","",LOOKUP(K44,EVS!$E$99:E$104,F$99:F$105))</f>
        <v/>
      </c>
      <c r="M44" s="110"/>
      <c r="N44" s="393"/>
      <c r="O44" s="366">
        <f t="shared" si="12"/>
        <v>37</v>
      </c>
      <c r="P44" s="366" t="str">
        <f t="shared" si="13"/>
        <v>S. Mounika</v>
      </c>
      <c r="Q44" s="319"/>
      <c r="R44" s="319"/>
      <c r="S44" s="319"/>
      <c r="T44" s="319"/>
      <c r="U44" s="319"/>
      <c r="V44" s="319"/>
      <c r="W44" s="319"/>
      <c r="X44" s="319"/>
      <c r="Y44" s="319"/>
      <c r="Z44" s="319"/>
      <c r="AA44" s="319"/>
      <c r="AB44" s="319"/>
      <c r="AC44" s="319"/>
      <c r="AD44" s="319"/>
      <c r="AE44" s="319"/>
      <c r="AF44" s="319"/>
      <c r="AG44" s="653" t="str">
        <f t="shared" si="14"/>
        <v/>
      </c>
      <c r="AH44" s="639" t="str">
        <f t="shared" si="15"/>
        <v/>
      </c>
      <c r="AI44" s="652" t="str">
        <f>IF(AH44="","",LOOKUP(AH44,EVS!$E$99:E$104,F$99:F$105))</f>
        <v/>
      </c>
      <c r="AJ44" s="110"/>
      <c r="AK44" s="393"/>
      <c r="AL44" s="366">
        <f t="shared" si="16"/>
        <v>37</v>
      </c>
      <c r="AM44" s="353" t="str">
        <f t="shared" si="17"/>
        <v>S. Mounika</v>
      </c>
      <c r="AN44" s="319"/>
      <c r="AO44" s="325" t="str">
        <f>IF(AN44="","",LOOKUP(AN44,EVS!$G$99:G$104,H$99:H$105))</f>
        <v/>
      </c>
      <c r="AP44" s="319"/>
      <c r="AQ44" s="652" t="str">
        <f>IF(AP44="","",LOOKUP(AP44,EVS!$G$99:$G$104,$H$99:$H$105))</f>
        <v/>
      </c>
      <c r="AR44" s="319"/>
      <c r="AS44" s="325" t="str">
        <f>IF(AR44="","",LOOKUP(AR44,EVS!$G$99:$G$104,$H$99:$H$105))</f>
        <v/>
      </c>
      <c r="AT44" s="639" t="str">
        <f t="shared" si="18"/>
        <v/>
      </c>
      <c r="AU44" s="639" t="str">
        <f t="shared" si="19"/>
        <v/>
      </c>
      <c r="AV44" s="652" t="str">
        <f>IF(AU44="","",LOOKUP(AU44/3*10,EVS!$A$99:A$105,$B$99:$B$105))</f>
        <v/>
      </c>
      <c r="AW44" s="110"/>
      <c r="AX44" s="393"/>
      <c r="AY44" s="368">
        <f t="shared" si="20"/>
        <v>37</v>
      </c>
      <c r="AZ44" s="354" t="str">
        <f t="shared" si="21"/>
        <v>S. Mounika</v>
      </c>
      <c r="BA44" s="319"/>
      <c r="BB44" s="652" t="str">
        <f>IF(BA44="","",LOOKUP(BA44,EVS!$E$99:$E$104,$F$99:$F$105))</f>
        <v/>
      </c>
      <c r="BC44" s="319"/>
      <c r="BD44" s="652" t="str">
        <f>IF(BC44="","",LOOKUP(BC44,EVS!$C$99:$C$104,$D$99:$D$104))</f>
        <v/>
      </c>
      <c r="BE44" s="319"/>
      <c r="BF44" s="652" t="str">
        <f>IF(BE44="","",LOOKUP(BE44,EVS!$C$99:$C$104,$D$99:$D$104))</f>
        <v/>
      </c>
      <c r="BG44" s="639" t="str">
        <f t="shared" si="22"/>
        <v/>
      </c>
      <c r="BH44" s="639" t="str">
        <f t="shared" si="23"/>
        <v/>
      </c>
      <c r="BI44" s="652" t="str">
        <f>IF(BH44="","",LOOKUP(BH44,EVS!$E$99:$E$104,$F$99:$F$105))</f>
        <v/>
      </c>
      <c r="BJ44" s="324"/>
      <c r="BK44" s="393"/>
      <c r="BL44" s="338">
        <f t="shared" si="24"/>
        <v>37</v>
      </c>
      <c r="BM44" s="338" t="str">
        <f t="shared" si="1"/>
        <v>S. Mounika</v>
      </c>
      <c r="BN44" s="319"/>
      <c r="BO44" s="319"/>
      <c r="BP44" s="319"/>
      <c r="BQ44" s="319"/>
      <c r="BR44" s="319"/>
      <c r="BS44" s="319"/>
      <c r="BT44" s="319"/>
      <c r="BU44" s="319"/>
      <c r="BV44" s="319"/>
      <c r="BW44" s="319"/>
      <c r="BX44" s="319"/>
      <c r="BY44" s="319"/>
      <c r="BZ44" s="319"/>
      <c r="CA44" s="319"/>
      <c r="CB44" s="319"/>
      <c r="CC44" s="319"/>
      <c r="CD44" s="653" t="str">
        <f t="shared" si="25"/>
        <v/>
      </c>
      <c r="CE44" s="639" t="str">
        <f t="shared" si="26"/>
        <v/>
      </c>
      <c r="CF44" s="652" t="str">
        <f>IF(CE44="","",LOOKUP(CE44,EVS!$E$99:$E$104,$F$99:$F$105))</f>
        <v/>
      </c>
      <c r="CG44" s="393"/>
      <c r="CH44" s="338">
        <f t="shared" si="3"/>
        <v>37</v>
      </c>
      <c r="CI44" s="354" t="str">
        <f t="shared" si="4"/>
        <v>S. Mounika</v>
      </c>
      <c r="CJ44" s="319"/>
      <c r="CK44" s="652" t="str">
        <f>IF(CJ44="","",LOOKUP(CJ44,EVS!$G$99:G$104,$H$99:$H$105))</f>
        <v/>
      </c>
      <c r="CL44" s="319"/>
      <c r="CM44" s="652" t="str">
        <f>IF(CL44="","",LOOKUP(CL44,EVS!$G$99:$G$104,$H$99:$H$105))</f>
        <v/>
      </c>
      <c r="CN44" s="319"/>
      <c r="CO44" s="652" t="str">
        <f>IF(CN44="","",LOOKUP(CN44,EVS!$G$99:$G$104,$H$99:$H$105))</f>
        <v/>
      </c>
      <c r="CP44" s="639" t="str">
        <f t="shared" si="27"/>
        <v/>
      </c>
      <c r="CQ44" s="639" t="str">
        <f t="shared" si="28"/>
        <v/>
      </c>
      <c r="CR44" s="652" t="str">
        <f>IF(CQ44="","",LOOKUP(CQ44/3*10,EVS!$A$99:A$105,$B$99:$B$105))</f>
        <v/>
      </c>
      <c r="CS44" s="393"/>
      <c r="CT44" s="306">
        <f t="shared" si="29"/>
        <v>37</v>
      </c>
      <c r="CU44" s="646" t="str">
        <f t="shared" si="30"/>
        <v>S. Mounika</v>
      </c>
      <c r="CV44" s="639" t="str">
        <f t="shared" si="31"/>
        <v/>
      </c>
      <c r="CW44" s="652" t="str">
        <f>IF(CV44="","",LOOKUP(CV44/4*10,Maths!$A$99:A$104,$B$99:$B$105))</f>
        <v/>
      </c>
      <c r="CX44" s="306" t="str">
        <f t="shared" si="32"/>
        <v/>
      </c>
      <c r="CY44" s="325" t="str">
        <f>IF(CX44="","",LOOKUP(CX44/6*10,EVS!$A$99:A$105,$B$99:$B$105))</f>
        <v/>
      </c>
      <c r="CZ44" s="639" t="str">
        <f t="shared" si="33"/>
        <v/>
      </c>
      <c r="DA44" s="652" t="str">
        <f>IF(CZ44="","",LOOKUP(CZ44,EVS!$A$99:C$104,$B$99:$B$105))</f>
        <v/>
      </c>
      <c r="DB44" s="552"/>
      <c r="DJ44" s="93" t="str">
        <f>English!DX44</f>
        <v/>
      </c>
      <c r="DK44" s="93" t="str">
        <f>Hindi!DX45</f>
        <v/>
      </c>
      <c r="DL44" s="93" t="str">
        <f>Maths!DH44</f>
        <v/>
      </c>
      <c r="DM44" s="93" t="str">
        <f t="shared" si="36"/>
        <v/>
      </c>
      <c r="DN44" s="93">
        <f t="shared" si="34"/>
        <v>0</v>
      </c>
      <c r="DO44" s="93">
        <f t="shared" si="35"/>
        <v>0</v>
      </c>
      <c r="DP44" s="325" t="str">
        <f>IF(DO44="","",LOOKUP(DO44,EVS!$A$99:A$105,$B$99:$B$105))</f>
        <v>D</v>
      </c>
    </row>
    <row r="45" spans="1:120" ht="20.100000000000001" customHeight="1">
      <c r="A45" s="365">
        <f>'Student Profile'!A42</f>
        <v>38</v>
      </c>
      <c r="B45" s="365">
        <f>'Student Profile'!B42</f>
        <v>0</v>
      </c>
      <c r="C45" s="366" t="str">
        <f>IF('Student Profile'!C42="","", 'Student Profile'!C42)</f>
        <v>S. Mounika</v>
      </c>
      <c r="D45" s="319"/>
      <c r="E45" s="652" t="str">
        <f>IF(D45="","",LOOKUP(D45,EVS!E$99:$E$104,F$99:F$105))</f>
        <v/>
      </c>
      <c r="F45" s="319"/>
      <c r="G45" s="652" t="str">
        <f>IF(F45="","",LOOKUP(F45,EVS!$C$99:$C$104,$D$99:$D$104))</f>
        <v/>
      </c>
      <c r="H45" s="319"/>
      <c r="I45" s="652" t="str">
        <f>IF(H45="","",LOOKUP(H45,EVS!$C$99:$C$104,$D$99:$D$104))</f>
        <v/>
      </c>
      <c r="J45" s="680" t="str">
        <f t="shared" si="10"/>
        <v/>
      </c>
      <c r="K45" s="680" t="str">
        <f t="shared" si="11"/>
        <v/>
      </c>
      <c r="L45" s="652" t="str">
        <f>IF(K45="","",LOOKUP(K45,EVS!$E$99:E$104,F$99:F$105))</f>
        <v/>
      </c>
      <c r="M45" s="110"/>
      <c r="N45" s="393"/>
      <c r="O45" s="366">
        <f t="shared" si="12"/>
        <v>38</v>
      </c>
      <c r="P45" s="366" t="str">
        <f t="shared" si="13"/>
        <v>S. Mounika</v>
      </c>
      <c r="Q45" s="319"/>
      <c r="R45" s="319"/>
      <c r="S45" s="319"/>
      <c r="T45" s="319"/>
      <c r="U45" s="319"/>
      <c r="V45" s="319"/>
      <c r="W45" s="319"/>
      <c r="X45" s="319"/>
      <c r="Y45" s="319"/>
      <c r="Z45" s="319"/>
      <c r="AA45" s="319"/>
      <c r="AB45" s="319"/>
      <c r="AC45" s="319"/>
      <c r="AD45" s="319"/>
      <c r="AE45" s="319"/>
      <c r="AF45" s="319"/>
      <c r="AG45" s="653" t="str">
        <f t="shared" si="14"/>
        <v/>
      </c>
      <c r="AH45" s="639" t="str">
        <f t="shared" si="15"/>
        <v/>
      </c>
      <c r="AI45" s="652" t="str">
        <f>IF(AH45="","",LOOKUP(AH45,EVS!$E$99:E$104,F$99:F$105))</f>
        <v/>
      </c>
      <c r="AJ45" s="110"/>
      <c r="AK45" s="393"/>
      <c r="AL45" s="366">
        <f t="shared" si="16"/>
        <v>38</v>
      </c>
      <c r="AM45" s="353" t="str">
        <f t="shared" si="17"/>
        <v>S. Mounika</v>
      </c>
      <c r="AN45" s="319"/>
      <c r="AO45" s="325" t="str">
        <f>IF(AN45="","",LOOKUP(AN45,EVS!$G$99:G$104,H$99:H$105))</f>
        <v/>
      </c>
      <c r="AP45" s="319"/>
      <c r="AQ45" s="652" t="str">
        <f>IF(AP45="","",LOOKUP(AP45,EVS!$G$99:$G$104,$H$99:$H$105))</f>
        <v/>
      </c>
      <c r="AR45" s="319"/>
      <c r="AS45" s="325" t="str">
        <f>IF(AR45="","",LOOKUP(AR45,EVS!$G$99:$G$104,$H$99:$H$105))</f>
        <v/>
      </c>
      <c r="AT45" s="639" t="str">
        <f t="shared" si="18"/>
        <v/>
      </c>
      <c r="AU45" s="639" t="str">
        <f t="shared" si="19"/>
        <v/>
      </c>
      <c r="AV45" s="652" t="str">
        <f>IF(AU45="","",LOOKUP(AU45/3*10,EVS!$A$99:A$105,$B$99:$B$105))</f>
        <v/>
      </c>
      <c r="AW45" s="110"/>
      <c r="AX45" s="393"/>
      <c r="AY45" s="368">
        <f t="shared" si="20"/>
        <v>38</v>
      </c>
      <c r="AZ45" s="354" t="str">
        <f t="shared" si="21"/>
        <v>S. Mounika</v>
      </c>
      <c r="BA45" s="319"/>
      <c r="BB45" s="652" t="str">
        <f>IF(BA45="","",LOOKUP(BA45,EVS!$E$99:$E$104,$F$99:$F$105))</f>
        <v/>
      </c>
      <c r="BC45" s="319"/>
      <c r="BD45" s="652" t="str">
        <f>IF(BC45="","",LOOKUP(BC45,EVS!$C$99:$C$104,$D$99:$D$104))</f>
        <v/>
      </c>
      <c r="BE45" s="319"/>
      <c r="BF45" s="652" t="str">
        <f>IF(BE45="","",LOOKUP(BE45,EVS!$C$99:$C$104,$D$99:$D$104))</f>
        <v/>
      </c>
      <c r="BG45" s="639" t="str">
        <f t="shared" si="22"/>
        <v/>
      </c>
      <c r="BH45" s="639" t="str">
        <f t="shared" si="23"/>
        <v/>
      </c>
      <c r="BI45" s="652" t="str">
        <f>IF(BH45="","",LOOKUP(BH45,EVS!$E$99:$E$104,$F$99:$F$105))</f>
        <v/>
      </c>
      <c r="BJ45" s="324"/>
      <c r="BK45" s="393"/>
      <c r="BL45" s="338">
        <f t="shared" si="24"/>
        <v>38</v>
      </c>
      <c r="BM45" s="338" t="str">
        <f t="shared" si="1"/>
        <v>S. Mounika</v>
      </c>
      <c r="BN45" s="319"/>
      <c r="BO45" s="319"/>
      <c r="BP45" s="319"/>
      <c r="BQ45" s="319"/>
      <c r="BR45" s="319"/>
      <c r="BS45" s="319"/>
      <c r="BT45" s="319"/>
      <c r="BU45" s="319"/>
      <c r="BV45" s="319"/>
      <c r="BW45" s="319"/>
      <c r="BX45" s="319"/>
      <c r="BY45" s="319"/>
      <c r="BZ45" s="319"/>
      <c r="CA45" s="319"/>
      <c r="CB45" s="319"/>
      <c r="CC45" s="319"/>
      <c r="CD45" s="653" t="str">
        <f t="shared" si="25"/>
        <v/>
      </c>
      <c r="CE45" s="639" t="str">
        <f t="shared" si="26"/>
        <v/>
      </c>
      <c r="CF45" s="652" t="str">
        <f>IF(CE45="","",LOOKUP(CE45,EVS!$E$99:$E$104,$F$99:$F$105))</f>
        <v/>
      </c>
      <c r="CG45" s="393"/>
      <c r="CH45" s="338">
        <f t="shared" si="3"/>
        <v>38</v>
      </c>
      <c r="CI45" s="354" t="str">
        <f t="shared" si="4"/>
        <v>S. Mounika</v>
      </c>
      <c r="CJ45" s="319"/>
      <c r="CK45" s="652" t="str">
        <f>IF(CJ45="","",LOOKUP(CJ45,EVS!$G$99:G$104,$H$99:$H$105))</f>
        <v/>
      </c>
      <c r="CL45" s="319"/>
      <c r="CM45" s="652" t="str">
        <f>IF(CL45="","",LOOKUP(CL45,EVS!$G$99:$G$104,$H$99:$H$105))</f>
        <v/>
      </c>
      <c r="CN45" s="319"/>
      <c r="CO45" s="652" t="str">
        <f>IF(CN45="","",LOOKUP(CN45,EVS!$G$99:$G$104,$H$99:$H$105))</f>
        <v/>
      </c>
      <c r="CP45" s="639" t="str">
        <f t="shared" si="27"/>
        <v/>
      </c>
      <c r="CQ45" s="639" t="str">
        <f t="shared" si="28"/>
        <v/>
      </c>
      <c r="CR45" s="652" t="str">
        <f>IF(CQ45="","",LOOKUP(CQ45/3*10,EVS!$A$99:A$105,$B$99:$B$105))</f>
        <v/>
      </c>
      <c r="CS45" s="393"/>
      <c r="CT45" s="306">
        <f t="shared" si="29"/>
        <v>38</v>
      </c>
      <c r="CU45" s="646" t="str">
        <f t="shared" si="30"/>
        <v>S. Mounika</v>
      </c>
      <c r="CV45" s="639" t="str">
        <f t="shared" si="31"/>
        <v/>
      </c>
      <c r="CW45" s="652" t="str">
        <f>IF(CV45="","",LOOKUP(CV45/4*10,Maths!$A$99:A$104,$B$99:$B$105))</f>
        <v/>
      </c>
      <c r="CX45" s="306" t="str">
        <f t="shared" si="32"/>
        <v/>
      </c>
      <c r="CY45" s="325" t="str">
        <f>IF(CX45="","",LOOKUP(CX45/6*10,EVS!$A$99:A$105,$B$99:$B$105))</f>
        <v/>
      </c>
      <c r="CZ45" s="639" t="str">
        <f t="shared" si="33"/>
        <v/>
      </c>
      <c r="DA45" s="652" t="str">
        <f>IF(CZ45="","",LOOKUP(CZ45,EVS!$A$99:C$104,$B$99:$B$105))</f>
        <v/>
      </c>
      <c r="DB45" s="552"/>
      <c r="DJ45" s="93" t="str">
        <f>English!DX45</f>
        <v/>
      </c>
      <c r="DK45" s="93" t="str">
        <f>Hindi!DX46</f>
        <v/>
      </c>
      <c r="DL45" s="93" t="str">
        <f>Maths!DH45</f>
        <v/>
      </c>
      <c r="DM45" s="93" t="str">
        <f t="shared" si="36"/>
        <v/>
      </c>
      <c r="DN45" s="93">
        <f t="shared" si="34"/>
        <v>0</v>
      </c>
      <c r="DO45" s="93">
        <f t="shared" si="35"/>
        <v>0</v>
      </c>
      <c r="DP45" s="325" t="str">
        <f>IF(DO45="","",LOOKUP(DO45,EVS!$A$99:A$105,$B$99:$B$105))</f>
        <v>D</v>
      </c>
    </row>
    <row r="46" spans="1:120" ht="20.100000000000001" customHeight="1">
      <c r="A46" s="365">
        <f>'Student Profile'!A43</f>
        <v>39</v>
      </c>
      <c r="B46" s="365">
        <f>'Student Profile'!B43</f>
        <v>0</v>
      </c>
      <c r="C46" s="366" t="str">
        <f>IF('Student Profile'!C43="","", 'Student Profile'!C43)</f>
        <v>S. Mounika</v>
      </c>
      <c r="D46" s="319"/>
      <c r="E46" s="652" t="str">
        <f>IF(D46="","",LOOKUP(D46,EVS!E$99:$E$104,F$99:F$105))</f>
        <v/>
      </c>
      <c r="F46" s="319"/>
      <c r="G46" s="652" t="str">
        <f>IF(F46="","",LOOKUP(F46,EVS!$C$99:$C$104,$D$99:$D$104))</f>
        <v/>
      </c>
      <c r="H46" s="319"/>
      <c r="I46" s="652" t="str">
        <f>IF(H46="","",LOOKUP(H46,EVS!$C$99:$C$104,$D$99:$D$104))</f>
        <v/>
      </c>
      <c r="J46" s="680" t="str">
        <f t="shared" si="10"/>
        <v/>
      </c>
      <c r="K46" s="680" t="str">
        <f t="shared" si="11"/>
        <v/>
      </c>
      <c r="L46" s="652" t="str">
        <f>IF(K46="","",LOOKUP(K46,EVS!$E$99:E$104,F$99:F$105))</f>
        <v/>
      </c>
      <c r="M46" s="110"/>
      <c r="N46" s="393"/>
      <c r="O46" s="366">
        <f t="shared" si="12"/>
        <v>39</v>
      </c>
      <c r="P46" s="366" t="str">
        <f t="shared" si="13"/>
        <v>S. Mounika</v>
      </c>
      <c r="Q46" s="319"/>
      <c r="R46" s="319"/>
      <c r="S46" s="319"/>
      <c r="T46" s="319"/>
      <c r="U46" s="319"/>
      <c r="V46" s="319"/>
      <c r="W46" s="319"/>
      <c r="X46" s="319"/>
      <c r="Y46" s="319"/>
      <c r="Z46" s="319"/>
      <c r="AA46" s="319"/>
      <c r="AB46" s="319"/>
      <c r="AC46" s="319"/>
      <c r="AD46" s="319"/>
      <c r="AE46" s="319"/>
      <c r="AF46" s="319"/>
      <c r="AG46" s="653" t="str">
        <f t="shared" si="14"/>
        <v/>
      </c>
      <c r="AH46" s="639" t="str">
        <f t="shared" si="15"/>
        <v/>
      </c>
      <c r="AI46" s="652" t="str">
        <f>IF(AH46="","",LOOKUP(AH46,EVS!$E$99:E$104,F$99:F$105))</f>
        <v/>
      </c>
      <c r="AJ46" s="110"/>
      <c r="AK46" s="393"/>
      <c r="AL46" s="366">
        <f t="shared" si="16"/>
        <v>39</v>
      </c>
      <c r="AM46" s="353" t="str">
        <f t="shared" si="17"/>
        <v>S. Mounika</v>
      </c>
      <c r="AN46" s="319"/>
      <c r="AO46" s="325" t="str">
        <f>IF(AN46="","",LOOKUP(AN46,EVS!$G$99:G$104,H$99:H$105))</f>
        <v/>
      </c>
      <c r="AP46" s="319"/>
      <c r="AQ46" s="652" t="str">
        <f>IF(AP46="","",LOOKUP(AP46,EVS!$G$99:$G$104,$H$99:$H$105))</f>
        <v/>
      </c>
      <c r="AR46" s="319"/>
      <c r="AS46" s="325" t="str">
        <f>IF(AR46="","",LOOKUP(AR46,EVS!$G$99:$G$104,$H$99:$H$105))</f>
        <v/>
      </c>
      <c r="AT46" s="639" t="str">
        <f t="shared" si="18"/>
        <v/>
      </c>
      <c r="AU46" s="639" t="str">
        <f t="shared" si="19"/>
        <v/>
      </c>
      <c r="AV46" s="652" t="str">
        <f>IF(AU46="","",LOOKUP(AU46/3*10,EVS!$A$99:A$105,$B$99:$B$105))</f>
        <v/>
      </c>
      <c r="AW46" s="110"/>
      <c r="AX46" s="393"/>
      <c r="AY46" s="368">
        <f t="shared" si="20"/>
        <v>39</v>
      </c>
      <c r="AZ46" s="354" t="str">
        <f t="shared" si="21"/>
        <v>S. Mounika</v>
      </c>
      <c r="BA46" s="319"/>
      <c r="BB46" s="652" t="str">
        <f>IF(BA46="","",LOOKUP(BA46,EVS!$E$99:$E$104,$F$99:$F$105))</f>
        <v/>
      </c>
      <c r="BC46" s="319"/>
      <c r="BD46" s="652" t="str">
        <f>IF(BC46="","",LOOKUP(BC46,EVS!$C$99:$C$104,$D$99:$D$104))</f>
        <v/>
      </c>
      <c r="BE46" s="319"/>
      <c r="BF46" s="652" t="str">
        <f>IF(BE46="","",LOOKUP(BE46,EVS!$C$99:$C$104,$D$99:$D$104))</f>
        <v/>
      </c>
      <c r="BG46" s="639" t="str">
        <f t="shared" si="22"/>
        <v/>
      </c>
      <c r="BH46" s="639" t="str">
        <f t="shared" si="23"/>
        <v/>
      </c>
      <c r="BI46" s="652" t="str">
        <f>IF(BH46="","",LOOKUP(BH46,EVS!$E$99:$E$104,$F$99:$F$105))</f>
        <v/>
      </c>
      <c r="BJ46" s="324"/>
      <c r="BK46" s="393"/>
      <c r="BL46" s="338">
        <f t="shared" si="24"/>
        <v>39</v>
      </c>
      <c r="BM46" s="338" t="str">
        <f t="shared" si="1"/>
        <v>S. Mounika</v>
      </c>
      <c r="BN46" s="319"/>
      <c r="BO46" s="319"/>
      <c r="BP46" s="319"/>
      <c r="BQ46" s="319"/>
      <c r="BR46" s="319"/>
      <c r="BS46" s="319"/>
      <c r="BT46" s="319"/>
      <c r="BU46" s="319"/>
      <c r="BV46" s="319"/>
      <c r="BW46" s="319"/>
      <c r="BX46" s="319"/>
      <c r="BY46" s="319"/>
      <c r="BZ46" s="319"/>
      <c r="CA46" s="319"/>
      <c r="CB46" s="319"/>
      <c r="CC46" s="319"/>
      <c r="CD46" s="653" t="str">
        <f t="shared" si="25"/>
        <v/>
      </c>
      <c r="CE46" s="639" t="str">
        <f t="shared" si="26"/>
        <v/>
      </c>
      <c r="CF46" s="652" t="str">
        <f>IF(CE46="","",LOOKUP(CE46,EVS!$E$99:$E$104,$F$99:$F$105))</f>
        <v/>
      </c>
      <c r="CG46" s="393"/>
      <c r="CH46" s="338">
        <f t="shared" si="3"/>
        <v>39</v>
      </c>
      <c r="CI46" s="354" t="str">
        <f t="shared" si="4"/>
        <v>S. Mounika</v>
      </c>
      <c r="CJ46" s="319"/>
      <c r="CK46" s="652" t="str">
        <f>IF(CJ46="","",LOOKUP(CJ46,EVS!$G$99:G$104,$H$99:$H$105))</f>
        <v/>
      </c>
      <c r="CL46" s="319"/>
      <c r="CM46" s="652" t="str">
        <f>IF(CL46="","",LOOKUP(CL46,EVS!$G$99:$G$104,$H$99:$H$105))</f>
        <v/>
      </c>
      <c r="CN46" s="319"/>
      <c r="CO46" s="652" t="str">
        <f>IF(CN46="","",LOOKUP(CN46,EVS!$G$99:$G$104,$H$99:$H$105))</f>
        <v/>
      </c>
      <c r="CP46" s="639" t="str">
        <f t="shared" si="27"/>
        <v/>
      </c>
      <c r="CQ46" s="639" t="str">
        <f t="shared" si="28"/>
        <v/>
      </c>
      <c r="CR46" s="652" t="str">
        <f>IF(CQ46="","",LOOKUP(CQ46/3*10,EVS!$A$99:A$105,$B$99:$B$105))</f>
        <v/>
      </c>
      <c r="CS46" s="393"/>
      <c r="CT46" s="306">
        <f t="shared" si="29"/>
        <v>39</v>
      </c>
      <c r="CU46" s="646" t="str">
        <f t="shared" si="30"/>
        <v>S. Mounika</v>
      </c>
      <c r="CV46" s="639" t="str">
        <f t="shared" si="31"/>
        <v/>
      </c>
      <c r="CW46" s="652" t="str">
        <f>IF(CV46="","",LOOKUP(CV46/4*10,Maths!$A$99:A$104,$B$99:$B$105))</f>
        <v/>
      </c>
      <c r="CX46" s="306" t="str">
        <f t="shared" si="32"/>
        <v/>
      </c>
      <c r="CY46" s="325" t="str">
        <f>IF(CX46="","",LOOKUP(CX46/6*10,EVS!$A$99:A$105,$B$99:$B$105))</f>
        <v/>
      </c>
      <c r="CZ46" s="639" t="str">
        <f t="shared" si="33"/>
        <v/>
      </c>
      <c r="DA46" s="652" t="str">
        <f>IF(CZ46="","",LOOKUP(CZ46,EVS!$A$99:C$104,$B$99:$B$105))</f>
        <v/>
      </c>
      <c r="DB46" s="552"/>
      <c r="DJ46" s="93" t="str">
        <f>English!DX46</f>
        <v/>
      </c>
      <c r="DK46" s="93" t="str">
        <f>Hindi!DX47</f>
        <v/>
      </c>
      <c r="DL46" s="93" t="str">
        <f>Maths!DH46</f>
        <v/>
      </c>
      <c r="DM46" s="93" t="str">
        <f t="shared" si="36"/>
        <v/>
      </c>
      <c r="DN46" s="93">
        <f t="shared" si="34"/>
        <v>0</v>
      </c>
      <c r="DO46" s="93">
        <f t="shared" si="35"/>
        <v>0</v>
      </c>
      <c r="DP46" s="325" t="str">
        <f>IF(DO46="","",LOOKUP(DO46,EVS!$A$99:A$105,$B$99:$B$105))</f>
        <v>D</v>
      </c>
    </row>
    <row r="47" spans="1:120" ht="20.100000000000001" customHeight="1">
      <c r="A47" s="365">
        <f>'Student Profile'!A44</f>
        <v>40</v>
      </c>
      <c r="B47" s="365">
        <f>'Student Profile'!B44</f>
        <v>0</v>
      </c>
      <c r="C47" s="366" t="str">
        <f>IF('Student Profile'!C44="","", 'Student Profile'!C44)</f>
        <v>S. Mounika</v>
      </c>
      <c r="D47" s="319"/>
      <c r="E47" s="652" t="str">
        <f>IF(D47="","",LOOKUP(D47,EVS!E$99:$E$104,F$99:F$105))</f>
        <v/>
      </c>
      <c r="F47" s="319"/>
      <c r="G47" s="652" t="str">
        <f>IF(F47="","",LOOKUP(F47,EVS!$C$99:$C$104,$D$99:$D$104))</f>
        <v/>
      </c>
      <c r="H47" s="319"/>
      <c r="I47" s="652" t="str">
        <f>IF(H47="","",LOOKUP(H47,EVS!$C$99:$C$104,$D$99:$D$104))</f>
        <v/>
      </c>
      <c r="J47" s="680" t="str">
        <f t="shared" si="10"/>
        <v/>
      </c>
      <c r="K47" s="680" t="str">
        <f t="shared" si="11"/>
        <v/>
      </c>
      <c r="L47" s="652" t="str">
        <f>IF(K47="","",LOOKUP(K47,EVS!$E$99:E$104,F$99:F$105))</f>
        <v/>
      </c>
      <c r="M47" s="110"/>
      <c r="N47" s="393"/>
      <c r="O47" s="366">
        <f t="shared" si="12"/>
        <v>40</v>
      </c>
      <c r="P47" s="366" t="str">
        <f t="shared" si="13"/>
        <v>S. Mounika</v>
      </c>
      <c r="Q47" s="319"/>
      <c r="R47" s="319"/>
      <c r="S47" s="319"/>
      <c r="T47" s="319"/>
      <c r="U47" s="319"/>
      <c r="V47" s="319"/>
      <c r="W47" s="319"/>
      <c r="X47" s="319"/>
      <c r="Y47" s="319"/>
      <c r="Z47" s="319"/>
      <c r="AA47" s="319"/>
      <c r="AB47" s="319"/>
      <c r="AC47" s="319"/>
      <c r="AD47" s="319"/>
      <c r="AE47" s="319"/>
      <c r="AF47" s="319"/>
      <c r="AG47" s="653" t="str">
        <f t="shared" si="14"/>
        <v/>
      </c>
      <c r="AH47" s="639" t="str">
        <f t="shared" si="15"/>
        <v/>
      </c>
      <c r="AI47" s="652" t="str">
        <f>IF(AH47="","",LOOKUP(AH47,EVS!$E$99:E$104,F$99:F$105))</f>
        <v/>
      </c>
      <c r="AJ47" s="110"/>
      <c r="AK47" s="393"/>
      <c r="AL47" s="366">
        <f t="shared" si="16"/>
        <v>40</v>
      </c>
      <c r="AM47" s="353" t="str">
        <f t="shared" si="17"/>
        <v>S. Mounika</v>
      </c>
      <c r="AN47" s="319"/>
      <c r="AO47" s="325" t="str">
        <f>IF(AN47="","",LOOKUP(AN47,EVS!$G$99:G$104,H$99:H$105))</f>
        <v/>
      </c>
      <c r="AP47" s="319"/>
      <c r="AQ47" s="652" t="str">
        <f>IF(AP47="","",LOOKUP(AP47,EVS!$G$99:$G$104,$H$99:$H$105))</f>
        <v/>
      </c>
      <c r="AR47" s="319"/>
      <c r="AS47" s="325" t="str">
        <f>IF(AR47="","",LOOKUP(AR47,EVS!$G$99:$G$104,$H$99:$H$105))</f>
        <v/>
      </c>
      <c r="AT47" s="639" t="str">
        <f t="shared" si="18"/>
        <v/>
      </c>
      <c r="AU47" s="639" t="str">
        <f t="shared" si="19"/>
        <v/>
      </c>
      <c r="AV47" s="652" t="str">
        <f>IF(AU47="","",LOOKUP(AU47/3*10,EVS!$A$99:A$105,$B$99:$B$105))</f>
        <v/>
      </c>
      <c r="AW47" s="110"/>
      <c r="AX47" s="393"/>
      <c r="AY47" s="368">
        <f t="shared" si="20"/>
        <v>40</v>
      </c>
      <c r="AZ47" s="354" t="str">
        <f t="shared" si="21"/>
        <v>S. Mounika</v>
      </c>
      <c r="BA47" s="319"/>
      <c r="BB47" s="652" t="str">
        <f>IF(BA47="","",LOOKUP(BA47,EVS!$E$99:$E$104,$F$99:$F$105))</f>
        <v/>
      </c>
      <c r="BC47" s="319"/>
      <c r="BD47" s="652" t="str">
        <f>IF(BC47="","",LOOKUP(BC47,EVS!$C$99:$C$104,$D$99:$D$104))</f>
        <v/>
      </c>
      <c r="BE47" s="319"/>
      <c r="BF47" s="652" t="str">
        <f>IF(BE47="","",LOOKUP(BE47,EVS!$C$99:$C$104,$D$99:$D$104))</f>
        <v/>
      </c>
      <c r="BG47" s="639" t="str">
        <f t="shared" si="22"/>
        <v/>
      </c>
      <c r="BH47" s="639" t="str">
        <f t="shared" si="23"/>
        <v/>
      </c>
      <c r="BI47" s="652" t="str">
        <f>IF(BH47="","",LOOKUP(BH47,EVS!$E$99:$E$104,$F$99:$F$105))</f>
        <v/>
      </c>
      <c r="BJ47" s="324"/>
      <c r="BK47" s="393"/>
      <c r="BL47" s="338">
        <f t="shared" si="24"/>
        <v>40</v>
      </c>
      <c r="BM47" s="338" t="str">
        <f t="shared" si="1"/>
        <v>S. Mounika</v>
      </c>
      <c r="BN47" s="319"/>
      <c r="BO47" s="319"/>
      <c r="BP47" s="319"/>
      <c r="BQ47" s="319"/>
      <c r="BR47" s="319"/>
      <c r="BS47" s="319"/>
      <c r="BT47" s="319"/>
      <c r="BU47" s="319"/>
      <c r="BV47" s="319"/>
      <c r="BW47" s="319"/>
      <c r="BX47" s="319"/>
      <c r="BY47" s="319"/>
      <c r="BZ47" s="319"/>
      <c r="CA47" s="319"/>
      <c r="CB47" s="319"/>
      <c r="CC47" s="319"/>
      <c r="CD47" s="653" t="str">
        <f t="shared" si="25"/>
        <v/>
      </c>
      <c r="CE47" s="639" t="str">
        <f t="shared" si="26"/>
        <v/>
      </c>
      <c r="CF47" s="652" t="str">
        <f>IF(CE47="","",LOOKUP(CE47,EVS!$E$99:$E$104,$F$99:$F$105))</f>
        <v/>
      </c>
      <c r="CG47" s="393"/>
      <c r="CH47" s="338">
        <f t="shared" si="3"/>
        <v>40</v>
      </c>
      <c r="CI47" s="354" t="str">
        <f t="shared" si="4"/>
        <v>S. Mounika</v>
      </c>
      <c r="CJ47" s="319"/>
      <c r="CK47" s="652" t="str">
        <f>IF(CJ47="","",LOOKUP(CJ47,EVS!$G$99:G$104,$H$99:$H$105))</f>
        <v/>
      </c>
      <c r="CL47" s="319"/>
      <c r="CM47" s="652" t="str">
        <f>IF(CL47="","",LOOKUP(CL47,EVS!$G$99:$G$104,$H$99:$H$105))</f>
        <v/>
      </c>
      <c r="CN47" s="319"/>
      <c r="CO47" s="652" t="str">
        <f>IF(CN47="","",LOOKUP(CN47,EVS!$G$99:$G$104,$H$99:$H$105))</f>
        <v/>
      </c>
      <c r="CP47" s="639" t="str">
        <f t="shared" si="27"/>
        <v/>
      </c>
      <c r="CQ47" s="639" t="str">
        <f t="shared" si="28"/>
        <v/>
      </c>
      <c r="CR47" s="652" t="str">
        <f>IF(CQ47="","",LOOKUP(CQ47/3*10,EVS!$A$99:A$105,$B$99:$B$105))</f>
        <v/>
      </c>
      <c r="CS47" s="393"/>
      <c r="CT47" s="306">
        <f t="shared" si="29"/>
        <v>40</v>
      </c>
      <c r="CU47" s="646" t="str">
        <f t="shared" si="30"/>
        <v>S. Mounika</v>
      </c>
      <c r="CV47" s="639" t="str">
        <f t="shared" si="31"/>
        <v/>
      </c>
      <c r="CW47" s="652" t="str">
        <f>IF(CV47="","",LOOKUP(CV47/4*10,Maths!$A$99:A$104,$B$99:$B$105))</f>
        <v/>
      </c>
      <c r="CX47" s="306" t="str">
        <f t="shared" si="32"/>
        <v/>
      </c>
      <c r="CY47" s="325" t="str">
        <f>IF(CX47="","",LOOKUP(CX47/6*10,EVS!$A$99:A$105,$B$99:$B$105))</f>
        <v/>
      </c>
      <c r="CZ47" s="639" t="str">
        <f t="shared" si="33"/>
        <v/>
      </c>
      <c r="DA47" s="652" t="str">
        <f>IF(CZ47="","",LOOKUP(CZ47,EVS!$A$99:C$104,$B$99:$B$105))</f>
        <v/>
      </c>
      <c r="DB47" s="552"/>
      <c r="DJ47" s="93" t="str">
        <f>English!DX47</f>
        <v/>
      </c>
      <c r="DK47" s="93" t="str">
        <f>Hindi!DX48</f>
        <v/>
      </c>
      <c r="DL47" s="93" t="str">
        <f>Maths!DH47</f>
        <v/>
      </c>
      <c r="DM47" s="93" t="str">
        <f t="shared" si="36"/>
        <v/>
      </c>
      <c r="DN47" s="93">
        <f t="shared" si="34"/>
        <v>0</v>
      </c>
      <c r="DO47" s="93">
        <f t="shared" si="35"/>
        <v>0</v>
      </c>
      <c r="DP47" s="325" t="str">
        <f>IF(DO47="","",LOOKUP(DO47,EVS!$A$99:A$105,$B$99:$B$105))</f>
        <v>D</v>
      </c>
    </row>
    <row r="48" spans="1:120" ht="20.100000000000001" customHeight="1">
      <c r="A48" s="365">
        <f>'Student Profile'!A45</f>
        <v>41</v>
      </c>
      <c r="B48" s="365">
        <f>'Student Profile'!B45</f>
        <v>0</v>
      </c>
      <c r="C48" s="366" t="str">
        <f>IF('Student Profile'!C45="","", 'Student Profile'!C45)</f>
        <v>S. Mounika</v>
      </c>
      <c r="D48" s="319"/>
      <c r="E48" s="652" t="str">
        <f>IF(D48="","",LOOKUP(D48,EVS!E$99:$E$104,F$99:F$105))</f>
        <v/>
      </c>
      <c r="F48" s="319"/>
      <c r="G48" s="652" t="str">
        <f>IF(F48="","",LOOKUP(F48,EVS!$C$99:$C$104,$D$99:$D$104))</f>
        <v/>
      </c>
      <c r="H48" s="319"/>
      <c r="I48" s="652" t="str">
        <f>IF(H48="","",LOOKUP(H48,EVS!$C$99:$C$104,$D$99:$D$104))</f>
        <v/>
      </c>
      <c r="J48" s="680" t="str">
        <f t="shared" si="10"/>
        <v/>
      </c>
      <c r="K48" s="680" t="str">
        <f t="shared" si="11"/>
        <v/>
      </c>
      <c r="L48" s="652" t="str">
        <f>IF(K48="","",LOOKUP(K48,EVS!$E$99:E$104,F$99:F$105))</f>
        <v/>
      </c>
      <c r="M48" s="110"/>
      <c r="N48" s="393"/>
      <c r="O48" s="366">
        <f t="shared" si="12"/>
        <v>41</v>
      </c>
      <c r="P48" s="366" t="str">
        <f t="shared" si="13"/>
        <v>S. Mounika</v>
      </c>
      <c r="Q48" s="319"/>
      <c r="R48" s="319"/>
      <c r="S48" s="319"/>
      <c r="T48" s="319"/>
      <c r="U48" s="319"/>
      <c r="V48" s="319"/>
      <c r="W48" s="319"/>
      <c r="X48" s="319"/>
      <c r="Y48" s="319"/>
      <c r="Z48" s="319"/>
      <c r="AA48" s="319"/>
      <c r="AB48" s="319"/>
      <c r="AC48" s="319"/>
      <c r="AD48" s="319"/>
      <c r="AE48" s="319"/>
      <c r="AF48" s="319"/>
      <c r="AG48" s="653" t="str">
        <f t="shared" si="14"/>
        <v/>
      </c>
      <c r="AH48" s="639" t="str">
        <f t="shared" si="15"/>
        <v/>
      </c>
      <c r="AI48" s="652" t="str">
        <f>IF(AH48="","",LOOKUP(AH48,EVS!$E$99:E$104,F$99:F$105))</f>
        <v/>
      </c>
      <c r="AJ48" s="110"/>
      <c r="AK48" s="393"/>
      <c r="AL48" s="366">
        <f t="shared" si="16"/>
        <v>41</v>
      </c>
      <c r="AM48" s="353" t="str">
        <f t="shared" si="17"/>
        <v>S. Mounika</v>
      </c>
      <c r="AN48" s="319"/>
      <c r="AO48" s="325" t="str">
        <f>IF(AN48="","",LOOKUP(AN48,EVS!$G$99:G$104,H$99:H$105))</f>
        <v/>
      </c>
      <c r="AP48" s="319"/>
      <c r="AQ48" s="652" t="str">
        <f>IF(AP48="","",LOOKUP(AP48,EVS!$G$99:$G$104,$H$99:$H$105))</f>
        <v/>
      </c>
      <c r="AR48" s="319"/>
      <c r="AS48" s="325" t="str">
        <f>IF(AR48="","",LOOKUP(AR48,EVS!$G$99:$G$104,$H$99:$H$105))</f>
        <v/>
      </c>
      <c r="AT48" s="639" t="str">
        <f t="shared" si="18"/>
        <v/>
      </c>
      <c r="AU48" s="639" t="str">
        <f t="shared" si="19"/>
        <v/>
      </c>
      <c r="AV48" s="652" t="str">
        <f>IF(AU48="","",LOOKUP(AU48/3*10,EVS!$A$99:A$105,$B$99:$B$105))</f>
        <v/>
      </c>
      <c r="AW48" s="110"/>
      <c r="AX48" s="393"/>
      <c r="AY48" s="368">
        <f t="shared" si="20"/>
        <v>41</v>
      </c>
      <c r="AZ48" s="354" t="str">
        <f t="shared" si="21"/>
        <v>S. Mounika</v>
      </c>
      <c r="BA48" s="319"/>
      <c r="BB48" s="652" t="str">
        <f>IF(BA48="","",LOOKUP(BA48,EVS!$E$99:$E$104,$F$99:$F$105))</f>
        <v/>
      </c>
      <c r="BC48" s="319"/>
      <c r="BD48" s="652" t="str">
        <f>IF(BC48="","",LOOKUP(BC48,EVS!$C$99:$C$104,$D$99:$D$104))</f>
        <v/>
      </c>
      <c r="BE48" s="319"/>
      <c r="BF48" s="652" t="str">
        <f>IF(BE48="","",LOOKUP(BE48,EVS!$C$99:$C$104,$D$99:$D$104))</f>
        <v/>
      </c>
      <c r="BG48" s="639" t="str">
        <f t="shared" si="22"/>
        <v/>
      </c>
      <c r="BH48" s="639" t="str">
        <f t="shared" si="23"/>
        <v/>
      </c>
      <c r="BI48" s="652" t="str">
        <f>IF(BH48="","",LOOKUP(BH48,EVS!$E$99:$E$104,$F$99:$F$105))</f>
        <v/>
      </c>
      <c r="BJ48" s="324"/>
      <c r="BK48" s="393"/>
      <c r="BL48" s="338">
        <f t="shared" si="24"/>
        <v>41</v>
      </c>
      <c r="BM48" s="338" t="str">
        <f t="shared" si="1"/>
        <v>S. Mounika</v>
      </c>
      <c r="BN48" s="319"/>
      <c r="BO48" s="319"/>
      <c r="BP48" s="319"/>
      <c r="BQ48" s="319"/>
      <c r="BR48" s="319"/>
      <c r="BS48" s="319"/>
      <c r="BT48" s="319"/>
      <c r="BU48" s="319"/>
      <c r="BV48" s="319"/>
      <c r="BW48" s="319"/>
      <c r="BX48" s="319"/>
      <c r="BY48" s="319"/>
      <c r="BZ48" s="319"/>
      <c r="CA48" s="319"/>
      <c r="CB48" s="319"/>
      <c r="CC48" s="319"/>
      <c r="CD48" s="653" t="str">
        <f t="shared" si="25"/>
        <v/>
      </c>
      <c r="CE48" s="639" t="str">
        <f t="shared" si="26"/>
        <v/>
      </c>
      <c r="CF48" s="652" t="str">
        <f>IF(CE48="","",LOOKUP(CE48,EVS!$E$99:$E$104,$F$99:$F$105))</f>
        <v/>
      </c>
      <c r="CG48" s="393"/>
      <c r="CH48" s="338">
        <f t="shared" si="3"/>
        <v>41</v>
      </c>
      <c r="CI48" s="354" t="str">
        <f t="shared" si="4"/>
        <v>S. Mounika</v>
      </c>
      <c r="CJ48" s="319"/>
      <c r="CK48" s="652" t="str">
        <f>IF(CJ48="","",LOOKUP(CJ48,EVS!$G$99:G$104,$H$99:$H$105))</f>
        <v/>
      </c>
      <c r="CL48" s="319"/>
      <c r="CM48" s="652" t="str">
        <f>IF(CL48="","",LOOKUP(CL48,EVS!$G$99:$G$104,$H$99:$H$105))</f>
        <v/>
      </c>
      <c r="CN48" s="319"/>
      <c r="CO48" s="652" t="str">
        <f>IF(CN48="","",LOOKUP(CN48,EVS!$G$99:$G$104,$H$99:$H$105))</f>
        <v/>
      </c>
      <c r="CP48" s="639" t="str">
        <f t="shared" si="27"/>
        <v/>
      </c>
      <c r="CQ48" s="639" t="str">
        <f t="shared" si="28"/>
        <v/>
      </c>
      <c r="CR48" s="652" t="str">
        <f>IF(CQ48="","",LOOKUP(CQ48/3*10,EVS!$A$99:A$105,$B$99:$B$105))</f>
        <v/>
      </c>
      <c r="CS48" s="393"/>
      <c r="CT48" s="306">
        <f t="shared" si="29"/>
        <v>41</v>
      </c>
      <c r="CU48" s="646" t="str">
        <f t="shared" si="30"/>
        <v>S. Mounika</v>
      </c>
      <c r="CV48" s="639" t="str">
        <f t="shared" si="31"/>
        <v/>
      </c>
      <c r="CW48" s="652" t="str">
        <f>IF(CV48="","",LOOKUP(CV48/4*10,Maths!$A$99:A$104,$B$99:$B$105))</f>
        <v/>
      </c>
      <c r="CX48" s="306" t="str">
        <f t="shared" si="32"/>
        <v/>
      </c>
      <c r="CY48" s="325" t="str">
        <f>IF(CX48="","",LOOKUP(CX48/6*10,EVS!$A$99:A$105,$B$99:$B$105))</f>
        <v/>
      </c>
      <c r="CZ48" s="639" t="str">
        <f t="shared" si="33"/>
        <v/>
      </c>
      <c r="DA48" s="652" t="str">
        <f>IF(CZ48="","",LOOKUP(CZ48,EVS!$A$99:C$104,$B$99:$B$105))</f>
        <v/>
      </c>
      <c r="DB48" s="552"/>
      <c r="DJ48" s="93" t="str">
        <f>English!DX48</f>
        <v/>
      </c>
      <c r="DK48" s="93" t="str">
        <f>Hindi!DX49</f>
        <v/>
      </c>
      <c r="DL48" s="93" t="str">
        <f>Maths!DH48</f>
        <v/>
      </c>
      <c r="DM48" s="93" t="str">
        <f t="shared" si="36"/>
        <v/>
      </c>
      <c r="DN48" s="93">
        <f t="shared" si="34"/>
        <v>0</v>
      </c>
      <c r="DO48" s="93">
        <f t="shared" si="35"/>
        <v>0</v>
      </c>
      <c r="DP48" s="325" t="str">
        <f>IF(DO48="","",LOOKUP(DO48,EVS!$A$99:A$105,$B$99:$B$105))</f>
        <v>D</v>
      </c>
    </row>
    <row r="49" spans="1:120" ht="20.100000000000001" customHeight="1">
      <c r="A49" s="365">
        <f>'Student Profile'!A46</f>
        <v>42</v>
      </c>
      <c r="B49" s="365">
        <f>'Student Profile'!B46</f>
        <v>0</v>
      </c>
      <c r="C49" s="366" t="str">
        <f>IF('Student Profile'!C46="","", 'Student Profile'!C46)</f>
        <v>S. Mounika</v>
      </c>
      <c r="D49" s="319"/>
      <c r="E49" s="652" t="str">
        <f>IF(D49="","",LOOKUP(D49,EVS!E$99:$E$104,F$99:F$105))</f>
        <v/>
      </c>
      <c r="F49" s="319"/>
      <c r="G49" s="652" t="str">
        <f>IF(F49="","",LOOKUP(F49,EVS!$C$99:$C$104,$D$99:$D$104))</f>
        <v/>
      </c>
      <c r="H49" s="319"/>
      <c r="I49" s="652" t="str">
        <f>IF(H49="","",LOOKUP(H49,EVS!$C$99:$C$104,$D$99:$D$104))</f>
        <v/>
      </c>
      <c r="J49" s="680" t="str">
        <f t="shared" si="10"/>
        <v/>
      </c>
      <c r="K49" s="680" t="str">
        <f t="shared" si="11"/>
        <v/>
      </c>
      <c r="L49" s="652" t="str">
        <f>IF(K49="","",LOOKUP(K49,EVS!$E$99:E$104,F$99:F$105))</f>
        <v/>
      </c>
      <c r="M49" s="110"/>
      <c r="N49" s="393"/>
      <c r="O49" s="366">
        <f t="shared" si="12"/>
        <v>42</v>
      </c>
      <c r="P49" s="366" t="str">
        <f t="shared" si="13"/>
        <v>S. Mounika</v>
      </c>
      <c r="Q49" s="319"/>
      <c r="R49" s="319"/>
      <c r="S49" s="319"/>
      <c r="T49" s="319"/>
      <c r="U49" s="319"/>
      <c r="V49" s="319"/>
      <c r="W49" s="319"/>
      <c r="X49" s="319"/>
      <c r="Y49" s="319"/>
      <c r="Z49" s="319"/>
      <c r="AA49" s="319"/>
      <c r="AB49" s="319"/>
      <c r="AC49" s="319"/>
      <c r="AD49" s="319"/>
      <c r="AE49" s="319"/>
      <c r="AF49" s="319"/>
      <c r="AG49" s="653" t="str">
        <f t="shared" si="14"/>
        <v/>
      </c>
      <c r="AH49" s="639" t="str">
        <f t="shared" si="15"/>
        <v/>
      </c>
      <c r="AI49" s="652" t="str">
        <f>IF(AH49="","",LOOKUP(AH49,EVS!$E$99:E$104,F$99:F$105))</f>
        <v/>
      </c>
      <c r="AJ49" s="110"/>
      <c r="AK49" s="393"/>
      <c r="AL49" s="366">
        <f t="shared" si="16"/>
        <v>42</v>
      </c>
      <c r="AM49" s="353" t="str">
        <f t="shared" si="17"/>
        <v>S. Mounika</v>
      </c>
      <c r="AN49" s="319"/>
      <c r="AO49" s="325" t="str">
        <f>IF(AN49="","",LOOKUP(AN49,EVS!$G$99:G$104,H$99:H$105))</f>
        <v/>
      </c>
      <c r="AP49" s="319"/>
      <c r="AQ49" s="652" t="str">
        <f>IF(AP49="","",LOOKUP(AP49,EVS!$G$99:$G$104,$H$99:$H$105))</f>
        <v/>
      </c>
      <c r="AR49" s="319"/>
      <c r="AS49" s="325" t="str">
        <f>IF(AR49="","",LOOKUP(AR49,EVS!$G$99:$G$104,$H$99:$H$105))</f>
        <v/>
      </c>
      <c r="AT49" s="639" t="str">
        <f t="shared" si="18"/>
        <v/>
      </c>
      <c r="AU49" s="639" t="str">
        <f t="shared" si="19"/>
        <v/>
      </c>
      <c r="AV49" s="652" t="str">
        <f>IF(AU49="","",LOOKUP(AU49/3*10,EVS!$A$99:A$105,$B$99:$B$105))</f>
        <v/>
      </c>
      <c r="AW49" s="110"/>
      <c r="AX49" s="393"/>
      <c r="AY49" s="368">
        <f t="shared" si="20"/>
        <v>42</v>
      </c>
      <c r="AZ49" s="354" t="str">
        <f t="shared" si="21"/>
        <v>S. Mounika</v>
      </c>
      <c r="BA49" s="319"/>
      <c r="BB49" s="652" t="str">
        <f>IF(BA49="","",LOOKUP(BA49,EVS!$E$99:$E$104,$F$99:$F$105))</f>
        <v/>
      </c>
      <c r="BC49" s="319"/>
      <c r="BD49" s="652" t="str">
        <f>IF(BC49="","",LOOKUP(BC49,EVS!$C$99:$C$104,$D$99:$D$104))</f>
        <v/>
      </c>
      <c r="BE49" s="319"/>
      <c r="BF49" s="652" t="str">
        <f>IF(BE49="","",LOOKUP(BE49,EVS!$C$99:$C$104,$D$99:$D$104))</f>
        <v/>
      </c>
      <c r="BG49" s="639" t="str">
        <f t="shared" si="22"/>
        <v/>
      </c>
      <c r="BH49" s="639" t="str">
        <f t="shared" si="23"/>
        <v/>
      </c>
      <c r="BI49" s="652" t="str">
        <f>IF(BH49="","",LOOKUP(BH49,EVS!$E$99:$E$104,$F$99:$F$105))</f>
        <v/>
      </c>
      <c r="BJ49" s="324"/>
      <c r="BK49" s="393"/>
      <c r="BL49" s="338">
        <f t="shared" si="24"/>
        <v>42</v>
      </c>
      <c r="BM49" s="338" t="str">
        <f t="shared" si="1"/>
        <v>S. Mounika</v>
      </c>
      <c r="BN49" s="319"/>
      <c r="BO49" s="319"/>
      <c r="BP49" s="319"/>
      <c r="BQ49" s="319"/>
      <c r="BR49" s="319"/>
      <c r="BS49" s="319"/>
      <c r="BT49" s="319"/>
      <c r="BU49" s="319"/>
      <c r="BV49" s="319"/>
      <c r="BW49" s="319"/>
      <c r="BX49" s="319"/>
      <c r="BY49" s="319"/>
      <c r="BZ49" s="319"/>
      <c r="CA49" s="319"/>
      <c r="CB49" s="319"/>
      <c r="CC49" s="319"/>
      <c r="CD49" s="653" t="str">
        <f t="shared" si="25"/>
        <v/>
      </c>
      <c r="CE49" s="639" t="str">
        <f t="shared" si="26"/>
        <v/>
      </c>
      <c r="CF49" s="652" t="str">
        <f>IF(CE49="","",LOOKUP(CE49,EVS!$E$99:$E$104,$F$99:$F$105))</f>
        <v/>
      </c>
      <c r="CG49" s="393"/>
      <c r="CH49" s="338">
        <f t="shared" si="3"/>
        <v>42</v>
      </c>
      <c r="CI49" s="354" t="str">
        <f t="shared" si="4"/>
        <v>S. Mounika</v>
      </c>
      <c r="CJ49" s="319"/>
      <c r="CK49" s="652" t="str">
        <f>IF(CJ49="","",LOOKUP(CJ49,EVS!$G$99:G$104,$H$99:$H$105))</f>
        <v/>
      </c>
      <c r="CL49" s="319"/>
      <c r="CM49" s="652" t="str">
        <f>IF(CL49="","",LOOKUP(CL49,EVS!$G$99:$G$104,$H$99:$H$105))</f>
        <v/>
      </c>
      <c r="CN49" s="319"/>
      <c r="CO49" s="652" t="str">
        <f>IF(CN49="","",LOOKUP(CN49,EVS!$G$99:$G$104,$H$99:$H$105))</f>
        <v/>
      </c>
      <c r="CP49" s="639" t="str">
        <f t="shared" si="27"/>
        <v/>
      </c>
      <c r="CQ49" s="639" t="str">
        <f t="shared" si="28"/>
        <v/>
      </c>
      <c r="CR49" s="652" t="str">
        <f>IF(CQ49="","",LOOKUP(CQ49/3*10,EVS!$A$99:A$105,$B$99:$B$105))</f>
        <v/>
      </c>
      <c r="CS49" s="393"/>
      <c r="CT49" s="306">
        <f t="shared" si="29"/>
        <v>42</v>
      </c>
      <c r="CU49" s="646" t="str">
        <f t="shared" si="30"/>
        <v>S. Mounika</v>
      </c>
      <c r="CV49" s="639" t="str">
        <f t="shared" si="31"/>
        <v/>
      </c>
      <c r="CW49" s="652" t="str">
        <f>IF(CV49="","",LOOKUP(CV49/4*10,Maths!$A$99:A$104,$B$99:$B$105))</f>
        <v/>
      </c>
      <c r="CX49" s="306" t="str">
        <f t="shared" si="32"/>
        <v/>
      </c>
      <c r="CY49" s="325" t="str">
        <f>IF(CX49="","",LOOKUP(CX49/6*10,EVS!$A$99:A$105,$B$99:$B$105))</f>
        <v/>
      </c>
      <c r="CZ49" s="639" t="str">
        <f t="shared" si="33"/>
        <v/>
      </c>
      <c r="DA49" s="652" t="str">
        <f>IF(CZ49="","",LOOKUP(CZ49,EVS!$A$99:C$104,$B$99:$B$105))</f>
        <v/>
      </c>
      <c r="DB49" s="552"/>
      <c r="DJ49" s="93" t="str">
        <f>English!DX49</f>
        <v/>
      </c>
      <c r="DK49" s="93" t="str">
        <f>Hindi!DX50</f>
        <v/>
      </c>
      <c r="DL49" s="93" t="str">
        <f>Maths!DH49</f>
        <v/>
      </c>
      <c r="DM49" s="93" t="str">
        <f t="shared" si="36"/>
        <v/>
      </c>
      <c r="DN49" s="93">
        <f t="shared" si="34"/>
        <v>0</v>
      </c>
      <c r="DO49" s="93">
        <f t="shared" si="35"/>
        <v>0</v>
      </c>
      <c r="DP49" s="325" t="str">
        <f>IF(DO49="","",LOOKUP(DO49,EVS!$A$99:A$105,$B$99:$B$105))</f>
        <v>D</v>
      </c>
    </row>
    <row r="50" spans="1:120" ht="20.100000000000001" customHeight="1">
      <c r="A50" s="365">
        <f>'Student Profile'!A47</f>
        <v>43</v>
      </c>
      <c r="B50" s="365">
        <f>'Student Profile'!B47</f>
        <v>0</v>
      </c>
      <c r="C50" s="366" t="str">
        <f>IF('Student Profile'!C47="","", 'Student Profile'!C47)</f>
        <v>S. Mounika</v>
      </c>
      <c r="D50" s="319"/>
      <c r="E50" s="652" t="str">
        <f>IF(D50="","",LOOKUP(D50,EVS!E$99:$E$104,F$99:F$105))</f>
        <v/>
      </c>
      <c r="F50" s="319"/>
      <c r="G50" s="652" t="str">
        <f>IF(F50="","",LOOKUP(F50,EVS!$C$99:$C$104,$D$99:$D$104))</f>
        <v/>
      </c>
      <c r="H50" s="319"/>
      <c r="I50" s="652" t="str">
        <f>IF(H50="","",LOOKUP(H50,EVS!$C$99:$C$104,$D$99:$D$104))</f>
        <v/>
      </c>
      <c r="J50" s="680" t="str">
        <f t="shared" si="10"/>
        <v/>
      </c>
      <c r="K50" s="680" t="str">
        <f t="shared" si="11"/>
        <v/>
      </c>
      <c r="L50" s="652" t="str">
        <f>IF(K50="","",LOOKUP(K50,EVS!$E$99:E$104,F$99:F$105))</f>
        <v/>
      </c>
      <c r="M50" s="110"/>
      <c r="N50" s="393"/>
      <c r="O50" s="366">
        <f t="shared" si="12"/>
        <v>43</v>
      </c>
      <c r="P50" s="366" t="str">
        <f t="shared" si="13"/>
        <v>S. Mounika</v>
      </c>
      <c r="Q50" s="319"/>
      <c r="R50" s="319"/>
      <c r="S50" s="319"/>
      <c r="T50" s="319"/>
      <c r="U50" s="319"/>
      <c r="V50" s="319"/>
      <c r="W50" s="319"/>
      <c r="X50" s="319"/>
      <c r="Y50" s="319"/>
      <c r="Z50" s="319"/>
      <c r="AA50" s="319"/>
      <c r="AB50" s="319"/>
      <c r="AC50" s="319"/>
      <c r="AD50" s="319"/>
      <c r="AE50" s="319"/>
      <c r="AF50" s="319"/>
      <c r="AG50" s="653" t="str">
        <f t="shared" si="14"/>
        <v/>
      </c>
      <c r="AH50" s="639" t="str">
        <f t="shared" si="15"/>
        <v/>
      </c>
      <c r="AI50" s="652" t="str">
        <f>IF(AH50="","",LOOKUP(AH50,EVS!$E$99:E$104,F$99:F$105))</f>
        <v/>
      </c>
      <c r="AJ50" s="110"/>
      <c r="AK50" s="393"/>
      <c r="AL50" s="366">
        <f t="shared" si="16"/>
        <v>43</v>
      </c>
      <c r="AM50" s="353" t="str">
        <f t="shared" si="17"/>
        <v>S. Mounika</v>
      </c>
      <c r="AN50" s="319"/>
      <c r="AO50" s="325" t="str">
        <f>IF(AN50="","",LOOKUP(AN50,EVS!$G$99:G$104,H$99:H$105))</f>
        <v/>
      </c>
      <c r="AP50" s="319"/>
      <c r="AQ50" s="652" t="str">
        <f>IF(AP50="","",LOOKUP(AP50,EVS!$G$99:$G$104,$H$99:$H$105))</f>
        <v/>
      </c>
      <c r="AR50" s="319"/>
      <c r="AS50" s="325" t="str">
        <f>IF(AR50="","",LOOKUP(AR50,EVS!$G$99:$G$104,$H$99:$H$105))</f>
        <v/>
      </c>
      <c r="AT50" s="639" t="str">
        <f t="shared" si="18"/>
        <v/>
      </c>
      <c r="AU50" s="639" t="str">
        <f t="shared" si="19"/>
        <v/>
      </c>
      <c r="AV50" s="652" t="str">
        <f>IF(AU50="","",LOOKUP(AU50/3*10,EVS!$A$99:A$105,$B$99:$B$105))</f>
        <v/>
      </c>
      <c r="AW50" s="110"/>
      <c r="AX50" s="393"/>
      <c r="AY50" s="368">
        <f t="shared" si="20"/>
        <v>43</v>
      </c>
      <c r="AZ50" s="354" t="str">
        <f t="shared" si="21"/>
        <v>S. Mounika</v>
      </c>
      <c r="BA50" s="319"/>
      <c r="BB50" s="652" t="str">
        <f>IF(BA50="","",LOOKUP(BA50,EVS!$E$99:$E$104,$F$99:$F$105))</f>
        <v/>
      </c>
      <c r="BC50" s="319"/>
      <c r="BD50" s="652" t="str">
        <f>IF(BC50="","",LOOKUP(BC50,EVS!$C$99:$C$104,$D$99:$D$104))</f>
        <v/>
      </c>
      <c r="BE50" s="319"/>
      <c r="BF50" s="652" t="str">
        <f>IF(BE50="","",LOOKUP(BE50,EVS!$C$99:$C$104,$D$99:$D$104))</f>
        <v/>
      </c>
      <c r="BG50" s="639" t="str">
        <f t="shared" si="22"/>
        <v/>
      </c>
      <c r="BH50" s="639" t="str">
        <f t="shared" si="23"/>
        <v/>
      </c>
      <c r="BI50" s="652" t="str">
        <f>IF(BH50="","",LOOKUP(BH50,EVS!$E$99:$E$104,$F$99:$F$105))</f>
        <v/>
      </c>
      <c r="BJ50" s="324"/>
      <c r="BK50" s="393"/>
      <c r="BL50" s="338">
        <f t="shared" si="24"/>
        <v>43</v>
      </c>
      <c r="BM50" s="338" t="str">
        <f t="shared" si="1"/>
        <v>S. Mounika</v>
      </c>
      <c r="BN50" s="319"/>
      <c r="BO50" s="319"/>
      <c r="BP50" s="319"/>
      <c r="BQ50" s="319"/>
      <c r="BR50" s="319"/>
      <c r="BS50" s="319"/>
      <c r="BT50" s="319"/>
      <c r="BU50" s="319"/>
      <c r="BV50" s="319"/>
      <c r="BW50" s="319"/>
      <c r="BX50" s="319"/>
      <c r="BY50" s="319"/>
      <c r="BZ50" s="319"/>
      <c r="CA50" s="319"/>
      <c r="CB50" s="319"/>
      <c r="CC50" s="319"/>
      <c r="CD50" s="653" t="str">
        <f t="shared" si="25"/>
        <v/>
      </c>
      <c r="CE50" s="639" t="str">
        <f t="shared" si="26"/>
        <v/>
      </c>
      <c r="CF50" s="652" t="str">
        <f>IF(CE50="","",LOOKUP(CE50,EVS!$E$99:$E$104,$F$99:$F$105))</f>
        <v/>
      </c>
      <c r="CG50" s="393"/>
      <c r="CH50" s="338">
        <f t="shared" si="3"/>
        <v>43</v>
      </c>
      <c r="CI50" s="354" t="str">
        <f t="shared" si="4"/>
        <v>S. Mounika</v>
      </c>
      <c r="CJ50" s="319"/>
      <c r="CK50" s="652" t="str">
        <f>IF(CJ50="","",LOOKUP(CJ50,EVS!$G$99:G$104,$H$99:$H$105))</f>
        <v/>
      </c>
      <c r="CL50" s="319"/>
      <c r="CM50" s="652" t="str">
        <f>IF(CL50="","",LOOKUP(CL50,EVS!$G$99:$G$104,$H$99:$H$105))</f>
        <v/>
      </c>
      <c r="CN50" s="319"/>
      <c r="CO50" s="652" t="str">
        <f>IF(CN50="","",LOOKUP(CN50,EVS!$G$99:$G$104,$H$99:$H$105))</f>
        <v/>
      </c>
      <c r="CP50" s="639" t="str">
        <f t="shared" si="27"/>
        <v/>
      </c>
      <c r="CQ50" s="639" t="str">
        <f t="shared" si="28"/>
        <v/>
      </c>
      <c r="CR50" s="652" t="str">
        <f>IF(CQ50="","",LOOKUP(CQ50/3*10,EVS!$A$99:A$105,$B$99:$B$105))</f>
        <v/>
      </c>
      <c r="CS50" s="393"/>
      <c r="CT50" s="306">
        <f t="shared" si="29"/>
        <v>43</v>
      </c>
      <c r="CU50" s="646" t="str">
        <f t="shared" si="30"/>
        <v>S. Mounika</v>
      </c>
      <c r="CV50" s="639" t="str">
        <f t="shared" si="31"/>
        <v/>
      </c>
      <c r="CW50" s="652" t="str">
        <f>IF(CV50="","",LOOKUP(CV50/4*10,Maths!$A$99:A$104,$B$99:$B$105))</f>
        <v/>
      </c>
      <c r="CX50" s="306" t="str">
        <f t="shared" si="32"/>
        <v/>
      </c>
      <c r="CY50" s="325" t="str">
        <f>IF(CX50="","",LOOKUP(CX50/6*10,EVS!$A$99:A$105,$B$99:$B$105))</f>
        <v/>
      </c>
      <c r="CZ50" s="639" t="str">
        <f t="shared" si="33"/>
        <v/>
      </c>
      <c r="DA50" s="652" t="str">
        <f>IF(CZ50="","",LOOKUP(CZ50,EVS!$A$99:C$104,$B$99:$B$105))</f>
        <v/>
      </c>
      <c r="DB50" s="552"/>
      <c r="DJ50" s="93" t="str">
        <f>English!DX50</f>
        <v/>
      </c>
      <c r="DK50" s="93" t="str">
        <f>Hindi!DX51</f>
        <v/>
      </c>
      <c r="DL50" s="93" t="str">
        <f>Maths!DH50</f>
        <v/>
      </c>
      <c r="DM50" s="93" t="str">
        <f t="shared" si="36"/>
        <v/>
      </c>
      <c r="DN50" s="93">
        <f t="shared" si="34"/>
        <v>0</v>
      </c>
      <c r="DO50" s="93">
        <f t="shared" si="35"/>
        <v>0</v>
      </c>
      <c r="DP50" s="325" t="str">
        <f>IF(DO50="","",LOOKUP(DO50,EVS!$A$99:A$105,$B$99:$B$105))</f>
        <v>D</v>
      </c>
    </row>
    <row r="51" spans="1:120" ht="20.100000000000001" customHeight="1">
      <c r="A51" s="365">
        <f>'Student Profile'!A48</f>
        <v>44</v>
      </c>
      <c r="B51" s="365">
        <f>'Student Profile'!B48</f>
        <v>0</v>
      </c>
      <c r="C51" s="366" t="str">
        <f>IF('Student Profile'!C48="","", 'Student Profile'!C48)</f>
        <v>S. Mounika</v>
      </c>
      <c r="D51" s="319"/>
      <c r="E51" s="652" t="str">
        <f>IF(D51="","",LOOKUP(D51,EVS!E$99:$E$104,F$99:F$105))</f>
        <v/>
      </c>
      <c r="F51" s="319"/>
      <c r="G51" s="652" t="str">
        <f>IF(F51="","",LOOKUP(F51,EVS!$C$99:$C$104,$D$99:$D$104))</f>
        <v/>
      </c>
      <c r="H51" s="319"/>
      <c r="I51" s="652" t="str">
        <f>IF(H51="","",LOOKUP(H51,EVS!$C$99:$C$104,$D$99:$D$104))</f>
        <v/>
      </c>
      <c r="J51" s="680" t="str">
        <f t="shared" si="10"/>
        <v/>
      </c>
      <c r="K51" s="680" t="str">
        <f t="shared" si="11"/>
        <v/>
      </c>
      <c r="L51" s="652" t="str">
        <f>IF(K51="","",LOOKUP(K51,EVS!$E$99:E$104,F$99:F$105))</f>
        <v/>
      </c>
      <c r="M51" s="110"/>
      <c r="N51" s="393"/>
      <c r="O51" s="366">
        <f t="shared" si="12"/>
        <v>44</v>
      </c>
      <c r="P51" s="366" t="str">
        <f t="shared" si="13"/>
        <v>S. Mounika</v>
      </c>
      <c r="Q51" s="319"/>
      <c r="R51" s="319"/>
      <c r="S51" s="319"/>
      <c r="T51" s="319"/>
      <c r="U51" s="319"/>
      <c r="V51" s="319"/>
      <c r="W51" s="319"/>
      <c r="X51" s="319"/>
      <c r="Y51" s="319"/>
      <c r="Z51" s="319"/>
      <c r="AA51" s="319"/>
      <c r="AB51" s="319"/>
      <c r="AC51" s="319"/>
      <c r="AD51" s="319"/>
      <c r="AE51" s="319"/>
      <c r="AF51" s="319"/>
      <c r="AG51" s="653" t="str">
        <f t="shared" si="14"/>
        <v/>
      </c>
      <c r="AH51" s="639" t="str">
        <f t="shared" si="15"/>
        <v/>
      </c>
      <c r="AI51" s="652" t="str">
        <f>IF(AH51="","",LOOKUP(AH51,EVS!$E$99:E$104,F$99:F$105))</f>
        <v/>
      </c>
      <c r="AJ51" s="110"/>
      <c r="AK51" s="393"/>
      <c r="AL51" s="366">
        <f t="shared" si="16"/>
        <v>44</v>
      </c>
      <c r="AM51" s="353" t="str">
        <f t="shared" si="17"/>
        <v>S. Mounika</v>
      </c>
      <c r="AN51" s="319"/>
      <c r="AO51" s="325" t="str">
        <f>IF(AN51="","",LOOKUP(AN51,EVS!$G$99:G$104,H$99:H$105))</f>
        <v/>
      </c>
      <c r="AP51" s="319"/>
      <c r="AQ51" s="652" t="str">
        <f>IF(AP51="","",LOOKUP(AP51,EVS!$G$99:$G$104,$H$99:$H$105))</f>
        <v/>
      </c>
      <c r="AR51" s="319"/>
      <c r="AS51" s="325" t="str">
        <f>IF(AR51="","",LOOKUP(AR51,EVS!$G$99:$G$104,$H$99:$H$105))</f>
        <v/>
      </c>
      <c r="AT51" s="639" t="str">
        <f t="shared" si="18"/>
        <v/>
      </c>
      <c r="AU51" s="639" t="str">
        <f t="shared" si="19"/>
        <v/>
      </c>
      <c r="AV51" s="652" t="str">
        <f>IF(AU51="","",LOOKUP(AU51/3*10,EVS!$A$99:A$105,$B$99:$B$105))</f>
        <v/>
      </c>
      <c r="AW51" s="110"/>
      <c r="AX51" s="393"/>
      <c r="AY51" s="368">
        <f t="shared" si="20"/>
        <v>44</v>
      </c>
      <c r="AZ51" s="354" t="str">
        <f t="shared" si="21"/>
        <v>S. Mounika</v>
      </c>
      <c r="BA51" s="319"/>
      <c r="BB51" s="652" t="str">
        <f>IF(BA51="","",LOOKUP(BA51,EVS!$E$99:$E$104,$F$99:$F$105))</f>
        <v/>
      </c>
      <c r="BC51" s="319"/>
      <c r="BD51" s="652" t="str">
        <f>IF(BC51="","",LOOKUP(BC51,EVS!$C$99:$C$104,$D$99:$D$104))</f>
        <v/>
      </c>
      <c r="BE51" s="319"/>
      <c r="BF51" s="652" t="str">
        <f>IF(BE51="","",LOOKUP(BE51,EVS!$C$99:$C$104,$D$99:$D$104))</f>
        <v/>
      </c>
      <c r="BG51" s="639" t="str">
        <f t="shared" si="22"/>
        <v/>
      </c>
      <c r="BH51" s="639" t="str">
        <f t="shared" si="23"/>
        <v/>
      </c>
      <c r="BI51" s="652" t="str">
        <f>IF(BH51="","",LOOKUP(BH51,EVS!$E$99:$E$104,$F$99:$F$105))</f>
        <v/>
      </c>
      <c r="BJ51" s="324"/>
      <c r="BK51" s="393"/>
      <c r="BL51" s="338">
        <f t="shared" si="24"/>
        <v>44</v>
      </c>
      <c r="BM51" s="338" t="str">
        <f t="shared" si="1"/>
        <v>S. Mounika</v>
      </c>
      <c r="BN51" s="319"/>
      <c r="BO51" s="319"/>
      <c r="BP51" s="319"/>
      <c r="BQ51" s="319"/>
      <c r="BR51" s="319"/>
      <c r="BS51" s="319"/>
      <c r="BT51" s="319"/>
      <c r="BU51" s="319"/>
      <c r="BV51" s="319"/>
      <c r="BW51" s="319"/>
      <c r="BX51" s="319"/>
      <c r="BY51" s="319"/>
      <c r="BZ51" s="319"/>
      <c r="CA51" s="319"/>
      <c r="CB51" s="319"/>
      <c r="CC51" s="319"/>
      <c r="CD51" s="653" t="str">
        <f t="shared" si="25"/>
        <v/>
      </c>
      <c r="CE51" s="639" t="str">
        <f t="shared" si="26"/>
        <v/>
      </c>
      <c r="CF51" s="652" t="str">
        <f>IF(CE51="","",LOOKUP(CE51,EVS!$E$99:$E$104,$F$99:$F$105))</f>
        <v/>
      </c>
      <c r="CG51" s="393"/>
      <c r="CH51" s="338">
        <f t="shared" si="3"/>
        <v>44</v>
      </c>
      <c r="CI51" s="354" t="str">
        <f t="shared" si="4"/>
        <v>S. Mounika</v>
      </c>
      <c r="CJ51" s="319"/>
      <c r="CK51" s="652" t="str">
        <f>IF(CJ51="","",LOOKUP(CJ51,EVS!$G$99:G$104,$H$99:$H$105))</f>
        <v/>
      </c>
      <c r="CL51" s="319"/>
      <c r="CM51" s="652" t="str">
        <f>IF(CL51="","",LOOKUP(CL51,EVS!$G$99:$G$104,$H$99:$H$105))</f>
        <v/>
      </c>
      <c r="CN51" s="319"/>
      <c r="CO51" s="652" t="str">
        <f>IF(CN51="","",LOOKUP(CN51,EVS!$G$99:$G$104,$H$99:$H$105))</f>
        <v/>
      </c>
      <c r="CP51" s="639" t="str">
        <f t="shared" si="27"/>
        <v/>
      </c>
      <c r="CQ51" s="639" t="str">
        <f t="shared" si="28"/>
        <v/>
      </c>
      <c r="CR51" s="652" t="str">
        <f>IF(CQ51="","",LOOKUP(CQ51/3*10,EVS!$A$99:A$105,$B$99:$B$105))</f>
        <v/>
      </c>
      <c r="CS51" s="393"/>
      <c r="CT51" s="306">
        <f t="shared" si="29"/>
        <v>44</v>
      </c>
      <c r="CU51" s="646" t="str">
        <f t="shared" si="30"/>
        <v>S. Mounika</v>
      </c>
      <c r="CV51" s="639" t="str">
        <f t="shared" si="31"/>
        <v/>
      </c>
      <c r="CW51" s="652" t="str">
        <f>IF(CV51="","",LOOKUP(CV51/4*10,Maths!$A$99:A$104,$B$99:$B$105))</f>
        <v/>
      </c>
      <c r="CX51" s="306" t="str">
        <f t="shared" si="32"/>
        <v/>
      </c>
      <c r="CY51" s="325" t="str">
        <f>IF(CX51="","",LOOKUP(CX51/6*10,EVS!$A$99:A$105,$B$99:$B$105))</f>
        <v/>
      </c>
      <c r="CZ51" s="639" t="str">
        <f t="shared" si="33"/>
        <v/>
      </c>
      <c r="DA51" s="652" t="str">
        <f>IF(CZ51="","",LOOKUP(CZ51,EVS!$A$99:C$104,$B$99:$B$105))</f>
        <v/>
      </c>
      <c r="DB51" s="552"/>
      <c r="DJ51" s="93" t="str">
        <f>English!DX51</f>
        <v/>
      </c>
      <c r="DK51" s="93" t="str">
        <f>Hindi!DX52</f>
        <v/>
      </c>
      <c r="DL51" s="93" t="str">
        <f>Maths!DH51</f>
        <v/>
      </c>
      <c r="DM51" s="93" t="str">
        <f t="shared" si="36"/>
        <v/>
      </c>
      <c r="DN51" s="93">
        <f t="shared" si="34"/>
        <v>0</v>
      </c>
      <c r="DO51" s="93">
        <f t="shared" si="35"/>
        <v>0</v>
      </c>
      <c r="DP51" s="325" t="str">
        <f>IF(DO51="","",LOOKUP(DO51,EVS!$A$99:A$105,$B$99:$B$105))</f>
        <v>D</v>
      </c>
    </row>
    <row r="52" spans="1:120" ht="20.100000000000001" customHeight="1">
      <c r="A52" s="365">
        <f>'Student Profile'!A49</f>
        <v>45</v>
      </c>
      <c r="B52" s="365">
        <f>'Student Profile'!B49</f>
        <v>0</v>
      </c>
      <c r="C52" s="366" t="str">
        <f>IF('Student Profile'!C49="","", 'Student Profile'!C49)</f>
        <v>S. Mounika</v>
      </c>
      <c r="D52" s="319"/>
      <c r="E52" s="652" t="str">
        <f>IF(D52="","",LOOKUP(D52,EVS!E$99:$E$104,F$99:F$105))</f>
        <v/>
      </c>
      <c r="F52" s="319"/>
      <c r="G52" s="652" t="str">
        <f>IF(F52="","",LOOKUP(F52,EVS!$C$99:$C$104,$D$99:$D$104))</f>
        <v/>
      </c>
      <c r="H52" s="319"/>
      <c r="I52" s="652" t="str">
        <f>IF(H52="","",LOOKUP(H52,EVS!$C$99:$C$104,$D$99:$D$104))</f>
        <v/>
      </c>
      <c r="J52" s="680" t="str">
        <f t="shared" si="10"/>
        <v/>
      </c>
      <c r="K52" s="680" t="str">
        <f t="shared" si="11"/>
        <v/>
      </c>
      <c r="L52" s="652" t="str">
        <f>IF(K52="","",LOOKUP(K52,EVS!$E$99:E$104,F$99:F$105))</f>
        <v/>
      </c>
      <c r="M52" s="110"/>
      <c r="N52" s="393"/>
      <c r="O52" s="366">
        <f t="shared" si="12"/>
        <v>45</v>
      </c>
      <c r="P52" s="366" t="str">
        <f t="shared" si="13"/>
        <v>S. Mounika</v>
      </c>
      <c r="Q52" s="319"/>
      <c r="R52" s="319"/>
      <c r="S52" s="319"/>
      <c r="T52" s="319"/>
      <c r="U52" s="319"/>
      <c r="V52" s="319"/>
      <c r="W52" s="319"/>
      <c r="X52" s="319"/>
      <c r="Y52" s="319"/>
      <c r="Z52" s="319"/>
      <c r="AA52" s="319"/>
      <c r="AB52" s="319"/>
      <c r="AC52" s="319"/>
      <c r="AD52" s="319"/>
      <c r="AE52" s="319"/>
      <c r="AF52" s="319"/>
      <c r="AG52" s="653" t="str">
        <f t="shared" si="14"/>
        <v/>
      </c>
      <c r="AH52" s="639" t="str">
        <f t="shared" si="15"/>
        <v/>
      </c>
      <c r="AI52" s="652" t="str">
        <f>IF(AH52="","",LOOKUP(AH52,EVS!$E$99:E$104,F$99:F$105))</f>
        <v/>
      </c>
      <c r="AJ52" s="110"/>
      <c r="AK52" s="393"/>
      <c r="AL52" s="366">
        <f t="shared" si="16"/>
        <v>45</v>
      </c>
      <c r="AM52" s="353" t="str">
        <f t="shared" si="17"/>
        <v>S. Mounika</v>
      </c>
      <c r="AN52" s="319"/>
      <c r="AO52" s="325" t="str">
        <f>IF(AN52="","",LOOKUP(AN52,EVS!$G$99:G$104,H$99:H$105))</f>
        <v/>
      </c>
      <c r="AP52" s="319"/>
      <c r="AQ52" s="652" t="str">
        <f>IF(AP52="","",LOOKUP(AP52,EVS!$G$99:$G$104,$H$99:$H$105))</f>
        <v/>
      </c>
      <c r="AR52" s="319"/>
      <c r="AS52" s="325" t="str">
        <f>IF(AR52="","",LOOKUP(AR52,EVS!$G$99:$G$104,$H$99:$H$105))</f>
        <v/>
      </c>
      <c r="AT52" s="639" t="str">
        <f t="shared" si="18"/>
        <v/>
      </c>
      <c r="AU52" s="639" t="str">
        <f t="shared" si="19"/>
        <v/>
      </c>
      <c r="AV52" s="652" t="str">
        <f>IF(AU52="","",LOOKUP(AU52/3*10,EVS!$A$99:A$105,$B$99:$B$105))</f>
        <v/>
      </c>
      <c r="AW52" s="110"/>
      <c r="AX52" s="393"/>
      <c r="AY52" s="368">
        <f t="shared" si="20"/>
        <v>45</v>
      </c>
      <c r="AZ52" s="354" t="str">
        <f t="shared" si="21"/>
        <v>S. Mounika</v>
      </c>
      <c r="BA52" s="319"/>
      <c r="BB52" s="652" t="str">
        <f>IF(BA52="","",LOOKUP(BA52,EVS!$E$99:$E$104,$F$99:$F$105))</f>
        <v/>
      </c>
      <c r="BC52" s="319"/>
      <c r="BD52" s="652" t="str">
        <f>IF(BC52="","",LOOKUP(BC52,EVS!$C$99:$C$104,$D$99:$D$104))</f>
        <v/>
      </c>
      <c r="BE52" s="319"/>
      <c r="BF52" s="652" t="str">
        <f>IF(BE52="","",LOOKUP(BE52,EVS!$C$99:$C$104,$D$99:$D$104))</f>
        <v/>
      </c>
      <c r="BG52" s="639" t="str">
        <f t="shared" si="22"/>
        <v/>
      </c>
      <c r="BH52" s="639" t="str">
        <f t="shared" si="23"/>
        <v/>
      </c>
      <c r="BI52" s="652" t="str">
        <f>IF(BH52="","",LOOKUP(BH52,EVS!$E$99:$E$104,$F$99:$F$105))</f>
        <v/>
      </c>
      <c r="BJ52" s="324"/>
      <c r="BK52" s="393"/>
      <c r="BL52" s="338">
        <f t="shared" si="24"/>
        <v>45</v>
      </c>
      <c r="BM52" s="338" t="str">
        <f t="shared" si="1"/>
        <v>S. Mounika</v>
      </c>
      <c r="BN52" s="319"/>
      <c r="BO52" s="319"/>
      <c r="BP52" s="319"/>
      <c r="BQ52" s="319"/>
      <c r="BR52" s="319"/>
      <c r="BS52" s="319"/>
      <c r="BT52" s="319"/>
      <c r="BU52" s="319"/>
      <c r="BV52" s="319"/>
      <c r="BW52" s="319"/>
      <c r="BX52" s="319"/>
      <c r="BY52" s="319"/>
      <c r="BZ52" s="319"/>
      <c r="CA52" s="319"/>
      <c r="CB52" s="319"/>
      <c r="CC52" s="319"/>
      <c r="CD52" s="653" t="str">
        <f t="shared" si="25"/>
        <v/>
      </c>
      <c r="CE52" s="639" t="str">
        <f t="shared" si="26"/>
        <v/>
      </c>
      <c r="CF52" s="652" t="str">
        <f>IF(CE52="","",LOOKUP(CE52,EVS!$E$99:$E$104,$F$99:$F$105))</f>
        <v/>
      </c>
      <c r="CG52" s="393"/>
      <c r="CH52" s="338">
        <f t="shared" si="3"/>
        <v>45</v>
      </c>
      <c r="CI52" s="354" t="str">
        <f t="shared" si="4"/>
        <v>S. Mounika</v>
      </c>
      <c r="CJ52" s="319"/>
      <c r="CK52" s="652" t="str">
        <f>IF(CJ52="","",LOOKUP(CJ52,EVS!$G$99:G$104,$H$99:$H$105))</f>
        <v/>
      </c>
      <c r="CL52" s="319"/>
      <c r="CM52" s="652" t="str">
        <f>IF(CL52="","",LOOKUP(CL52,EVS!$G$99:$G$104,$H$99:$H$105))</f>
        <v/>
      </c>
      <c r="CN52" s="319"/>
      <c r="CO52" s="652" t="str">
        <f>IF(CN52="","",LOOKUP(CN52,EVS!$G$99:$G$104,$H$99:$H$105))</f>
        <v/>
      </c>
      <c r="CP52" s="639" t="str">
        <f t="shared" si="27"/>
        <v/>
      </c>
      <c r="CQ52" s="639" t="str">
        <f t="shared" si="28"/>
        <v/>
      </c>
      <c r="CR52" s="652" t="str">
        <f>IF(CQ52="","",LOOKUP(CQ52/3*10,EVS!$A$99:A$105,$B$99:$B$105))</f>
        <v/>
      </c>
      <c r="CS52" s="393"/>
      <c r="CT52" s="306">
        <f t="shared" si="29"/>
        <v>45</v>
      </c>
      <c r="CU52" s="646" t="str">
        <f t="shared" si="30"/>
        <v>S. Mounika</v>
      </c>
      <c r="CV52" s="639" t="str">
        <f t="shared" si="31"/>
        <v/>
      </c>
      <c r="CW52" s="652" t="str">
        <f>IF(CV52="","",LOOKUP(CV52/4*10,Maths!$A$99:A$104,$B$99:$B$105))</f>
        <v/>
      </c>
      <c r="CX52" s="306" t="str">
        <f t="shared" si="32"/>
        <v/>
      </c>
      <c r="CY52" s="325" t="str">
        <f>IF(CX52="","",LOOKUP(CX52/6*10,EVS!$A$99:A$105,$B$99:$B$105))</f>
        <v/>
      </c>
      <c r="CZ52" s="639" t="str">
        <f t="shared" si="33"/>
        <v/>
      </c>
      <c r="DA52" s="652" t="str">
        <f>IF(CZ52="","",LOOKUP(CZ52,EVS!$A$99:C$104,$B$99:$B$105))</f>
        <v/>
      </c>
      <c r="DB52" s="552"/>
      <c r="DJ52" s="93" t="str">
        <f>English!DX52</f>
        <v/>
      </c>
      <c r="DK52" s="93" t="str">
        <f>Hindi!DX53</f>
        <v/>
      </c>
      <c r="DL52" s="93" t="str">
        <f>Maths!DH52</f>
        <v/>
      </c>
      <c r="DM52" s="93" t="str">
        <f t="shared" si="36"/>
        <v/>
      </c>
      <c r="DN52" s="93">
        <f t="shared" si="34"/>
        <v>0</v>
      </c>
      <c r="DO52" s="93">
        <f t="shared" si="35"/>
        <v>0</v>
      </c>
      <c r="DP52" s="325" t="str">
        <f>IF(DO52="","",LOOKUP(DO52,EVS!$A$99:A$105,$B$99:$B$105))</f>
        <v>D</v>
      </c>
    </row>
    <row r="53" spans="1:120" ht="20.100000000000001" customHeight="1">
      <c r="A53" s="365">
        <f>'Student Profile'!A50</f>
        <v>46</v>
      </c>
      <c r="B53" s="365">
        <f>'Student Profile'!B50</f>
        <v>0</v>
      </c>
      <c r="C53" s="366" t="str">
        <f>IF('Student Profile'!C50="","", 'Student Profile'!C50)</f>
        <v>S. Mounika</v>
      </c>
      <c r="D53" s="319"/>
      <c r="E53" s="652" t="str">
        <f>IF(D53="","",LOOKUP(D53,EVS!E$99:$E$104,F$99:F$105))</f>
        <v/>
      </c>
      <c r="F53" s="319"/>
      <c r="G53" s="652" t="str">
        <f>IF(F53="","",LOOKUP(F53,EVS!$C$99:$C$104,$D$99:$D$104))</f>
        <v/>
      </c>
      <c r="H53" s="319"/>
      <c r="I53" s="652" t="str">
        <f>IF(H53="","",LOOKUP(H53,EVS!$C$99:$C$104,$D$99:$D$104))</f>
        <v/>
      </c>
      <c r="J53" s="680" t="str">
        <f t="shared" si="10"/>
        <v/>
      </c>
      <c r="K53" s="680" t="str">
        <f t="shared" si="11"/>
        <v/>
      </c>
      <c r="L53" s="652" t="str">
        <f>IF(K53="","",LOOKUP(K53,EVS!$E$99:E$104,F$99:F$105))</f>
        <v/>
      </c>
      <c r="M53" s="110"/>
      <c r="N53" s="393"/>
      <c r="O53" s="366">
        <f t="shared" si="12"/>
        <v>46</v>
      </c>
      <c r="P53" s="366" t="str">
        <f t="shared" si="13"/>
        <v>S. Mounika</v>
      </c>
      <c r="Q53" s="319"/>
      <c r="R53" s="319"/>
      <c r="S53" s="319"/>
      <c r="T53" s="319"/>
      <c r="U53" s="319"/>
      <c r="V53" s="319"/>
      <c r="W53" s="319"/>
      <c r="X53" s="319"/>
      <c r="Y53" s="319"/>
      <c r="Z53" s="319"/>
      <c r="AA53" s="319"/>
      <c r="AB53" s="319"/>
      <c r="AC53" s="319"/>
      <c r="AD53" s="319"/>
      <c r="AE53" s="319"/>
      <c r="AF53" s="319"/>
      <c r="AG53" s="653" t="str">
        <f t="shared" si="14"/>
        <v/>
      </c>
      <c r="AH53" s="639" t="str">
        <f t="shared" si="15"/>
        <v/>
      </c>
      <c r="AI53" s="652" t="str">
        <f>IF(AH53="","",LOOKUP(AH53,EVS!$E$99:E$104,F$99:F$105))</f>
        <v/>
      </c>
      <c r="AJ53" s="110"/>
      <c r="AK53" s="393"/>
      <c r="AL53" s="366">
        <f t="shared" si="16"/>
        <v>46</v>
      </c>
      <c r="AM53" s="353" t="str">
        <f t="shared" si="17"/>
        <v>S. Mounika</v>
      </c>
      <c r="AN53" s="319"/>
      <c r="AO53" s="325" t="str">
        <f>IF(AN53="","",LOOKUP(AN53,EVS!$G$99:G$104,H$99:H$105))</f>
        <v/>
      </c>
      <c r="AP53" s="319"/>
      <c r="AQ53" s="652" t="str">
        <f>IF(AP53="","",LOOKUP(AP53,EVS!$G$99:$G$104,$H$99:$H$105))</f>
        <v/>
      </c>
      <c r="AR53" s="319"/>
      <c r="AS53" s="325" t="str">
        <f>IF(AR53="","",LOOKUP(AR53,EVS!$G$99:$G$104,$H$99:$H$105))</f>
        <v/>
      </c>
      <c r="AT53" s="639" t="str">
        <f t="shared" si="18"/>
        <v/>
      </c>
      <c r="AU53" s="639" t="str">
        <f t="shared" si="19"/>
        <v/>
      </c>
      <c r="AV53" s="652" t="str">
        <f>IF(AU53="","",LOOKUP(AU53/3*10,EVS!$A$99:A$105,$B$99:$B$105))</f>
        <v/>
      </c>
      <c r="AW53" s="110"/>
      <c r="AX53" s="393"/>
      <c r="AY53" s="368">
        <f t="shared" si="20"/>
        <v>46</v>
      </c>
      <c r="AZ53" s="354" t="str">
        <f t="shared" si="21"/>
        <v>S. Mounika</v>
      </c>
      <c r="BA53" s="319"/>
      <c r="BB53" s="652" t="str">
        <f>IF(BA53="","",LOOKUP(BA53,EVS!$E$99:$E$104,$F$99:$F$105))</f>
        <v/>
      </c>
      <c r="BC53" s="319"/>
      <c r="BD53" s="652" t="str">
        <f>IF(BC53="","",LOOKUP(BC53,EVS!$C$99:$C$104,$D$99:$D$104))</f>
        <v/>
      </c>
      <c r="BE53" s="319"/>
      <c r="BF53" s="652" t="str">
        <f>IF(BE53="","",LOOKUP(BE53,EVS!$C$99:$C$104,$D$99:$D$104))</f>
        <v/>
      </c>
      <c r="BG53" s="639" t="str">
        <f t="shared" si="22"/>
        <v/>
      </c>
      <c r="BH53" s="639" t="str">
        <f t="shared" si="23"/>
        <v/>
      </c>
      <c r="BI53" s="652" t="str">
        <f>IF(BH53="","",LOOKUP(BH53,EVS!$E$99:$E$104,$F$99:$F$105))</f>
        <v/>
      </c>
      <c r="BJ53" s="324"/>
      <c r="BK53" s="393"/>
      <c r="BL53" s="338">
        <f t="shared" si="24"/>
        <v>46</v>
      </c>
      <c r="BM53" s="338" t="str">
        <f t="shared" si="1"/>
        <v>S. Mounika</v>
      </c>
      <c r="BN53" s="319"/>
      <c r="BO53" s="319"/>
      <c r="BP53" s="319"/>
      <c r="BQ53" s="319"/>
      <c r="BR53" s="319"/>
      <c r="BS53" s="319"/>
      <c r="BT53" s="319"/>
      <c r="BU53" s="319"/>
      <c r="BV53" s="319"/>
      <c r="BW53" s="319"/>
      <c r="BX53" s="319"/>
      <c r="BY53" s="319"/>
      <c r="BZ53" s="319"/>
      <c r="CA53" s="319"/>
      <c r="CB53" s="319"/>
      <c r="CC53" s="319"/>
      <c r="CD53" s="653" t="str">
        <f t="shared" si="25"/>
        <v/>
      </c>
      <c r="CE53" s="639" t="str">
        <f t="shared" si="26"/>
        <v/>
      </c>
      <c r="CF53" s="652" t="str">
        <f>IF(CE53="","",LOOKUP(CE53,EVS!$E$99:$E$104,$F$99:$F$105))</f>
        <v/>
      </c>
      <c r="CG53" s="393"/>
      <c r="CH53" s="338">
        <f t="shared" si="3"/>
        <v>46</v>
      </c>
      <c r="CI53" s="354" t="str">
        <f t="shared" si="4"/>
        <v>S. Mounika</v>
      </c>
      <c r="CJ53" s="319"/>
      <c r="CK53" s="652" t="str">
        <f>IF(CJ53="","",LOOKUP(CJ53,EVS!$G$99:G$104,$H$99:$H$105))</f>
        <v/>
      </c>
      <c r="CL53" s="319"/>
      <c r="CM53" s="652" t="str">
        <f>IF(CL53="","",LOOKUP(CL53,EVS!$G$99:$G$104,$H$99:$H$105))</f>
        <v/>
      </c>
      <c r="CN53" s="319"/>
      <c r="CO53" s="652" t="str">
        <f>IF(CN53="","",LOOKUP(CN53,EVS!$G$99:$G$104,$H$99:$H$105))</f>
        <v/>
      </c>
      <c r="CP53" s="639" t="str">
        <f t="shared" si="27"/>
        <v/>
      </c>
      <c r="CQ53" s="639" t="str">
        <f t="shared" si="28"/>
        <v/>
      </c>
      <c r="CR53" s="652" t="str">
        <f>IF(CQ53="","",LOOKUP(CQ53/3*10,EVS!$A$99:A$105,$B$99:$B$105))</f>
        <v/>
      </c>
      <c r="CS53" s="393"/>
      <c r="CT53" s="306">
        <f t="shared" si="29"/>
        <v>46</v>
      </c>
      <c r="CU53" s="646" t="str">
        <f t="shared" si="30"/>
        <v>S. Mounika</v>
      </c>
      <c r="CV53" s="639" t="str">
        <f t="shared" si="31"/>
        <v/>
      </c>
      <c r="CW53" s="652" t="str">
        <f>IF(CV53="","",LOOKUP(CV53/4*10,Maths!$A$99:A$104,$B$99:$B$105))</f>
        <v/>
      </c>
      <c r="CX53" s="306" t="str">
        <f t="shared" si="32"/>
        <v/>
      </c>
      <c r="CY53" s="325" t="str">
        <f>IF(CX53="","",LOOKUP(CX53/6*10,EVS!$A$99:A$105,$B$99:$B$105))</f>
        <v/>
      </c>
      <c r="CZ53" s="639" t="str">
        <f t="shared" si="33"/>
        <v/>
      </c>
      <c r="DA53" s="652" t="str">
        <f>IF(CZ53="","",LOOKUP(CZ53,EVS!$A$99:C$104,$B$99:$B$105))</f>
        <v/>
      </c>
      <c r="DB53" s="552"/>
      <c r="DJ53" s="93" t="str">
        <f>English!DX53</f>
        <v/>
      </c>
      <c r="DK53" s="93" t="str">
        <f>Hindi!DX54</f>
        <v/>
      </c>
      <c r="DL53" s="93" t="str">
        <f>Maths!DH53</f>
        <v/>
      </c>
      <c r="DM53" s="93" t="str">
        <f t="shared" si="36"/>
        <v/>
      </c>
      <c r="DN53" s="93">
        <f t="shared" si="34"/>
        <v>0</v>
      </c>
      <c r="DO53" s="93">
        <f t="shared" si="35"/>
        <v>0</v>
      </c>
      <c r="DP53" s="325" t="str">
        <f>IF(DO53="","",LOOKUP(DO53,EVS!$A$99:A$105,$B$99:$B$105))</f>
        <v>D</v>
      </c>
    </row>
    <row r="54" spans="1:120" ht="20.100000000000001" customHeight="1">
      <c r="A54" s="365">
        <f>'Student Profile'!A51</f>
        <v>47</v>
      </c>
      <c r="B54" s="365">
        <f>'Student Profile'!B51</f>
        <v>0</v>
      </c>
      <c r="C54" s="366" t="str">
        <f>IF('Student Profile'!C51="","", 'Student Profile'!C51)</f>
        <v>S. Mounika</v>
      </c>
      <c r="D54" s="319"/>
      <c r="E54" s="652" t="str">
        <f>IF(D54="","",LOOKUP(D54,EVS!E$99:$E$104,F$99:F$105))</f>
        <v/>
      </c>
      <c r="F54" s="319"/>
      <c r="G54" s="652" t="str">
        <f>IF(F54="","",LOOKUP(F54,EVS!$C$99:$C$104,$D$99:$D$104))</f>
        <v/>
      </c>
      <c r="H54" s="319"/>
      <c r="I54" s="652" t="str">
        <f>IF(H54="","",LOOKUP(H54,EVS!$C$99:$C$104,$D$99:$D$104))</f>
        <v/>
      </c>
      <c r="J54" s="680" t="str">
        <f t="shared" si="10"/>
        <v/>
      </c>
      <c r="K54" s="680" t="str">
        <f t="shared" si="11"/>
        <v/>
      </c>
      <c r="L54" s="652" t="str">
        <f>IF(K54="","",LOOKUP(K54,EVS!$E$99:E$104,F$99:F$105))</f>
        <v/>
      </c>
      <c r="M54" s="110"/>
      <c r="N54" s="393"/>
      <c r="O54" s="366">
        <f t="shared" si="12"/>
        <v>47</v>
      </c>
      <c r="P54" s="366" t="str">
        <f t="shared" si="13"/>
        <v>S. Mounika</v>
      </c>
      <c r="Q54" s="319"/>
      <c r="R54" s="319"/>
      <c r="S54" s="319"/>
      <c r="T54" s="319"/>
      <c r="U54" s="319"/>
      <c r="V54" s="319"/>
      <c r="W54" s="319"/>
      <c r="X54" s="319"/>
      <c r="Y54" s="319"/>
      <c r="Z54" s="319"/>
      <c r="AA54" s="319"/>
      <c r="AB54" s="319"/>
      <c r="AC54" s="319"/>
      <c r="AD54" s="319"/>
      <c r="AE54" s="319"/>
      <c r="AF54" s="319"/>
      <c r="AG54" s="653" t="str">
        <f t="shared" si="14"/>
        <v/>
      </c>
      <c r="AH54" s="639" t="str">
        <f t="shared" si="15"/>
        <v/>
      </c>
      <c r="AI54" s="652" t="str">
        <f>IF(AH54="","",LOOKUP(AH54,EVS!$E$99:E$104,F$99:F$105))</f>
        <v/>
      </c>
      <c r="AJ54" s="110"/>
      <c r="AK54" s="393"/>
      <c r="AL54" s="366">
        <f t="shared" si="16"/>
        <v>47</v>
      </c>
      <c r="AM54" s="353" t="str">
        <f t="shared" si="17"/>
        <v>S. Mounika</v>
      </c>
      <c r="AN54" s="319"/>
      <c r="AO54" s="325" t="str">
        <f>IF(AN54="","",LOOKUP(AN54,EVS!$G$99:G$104,H$99:H$105))</f>
        <v/>
      </c>
      <c r="AP54" s="319"/>
      <c r="AQ54" s="652" t="str">
        <f>IF(AP54="","",LOOKUP(AP54,EVS!$G$99:$G$104,$H$99:$H$105))</f>
        <v/>
      </c>
      <c r="AR54" s="319"/>
      <c r="AS54" s="325" t="str">
        <f>IF(AR54="","",LOOKUP(AR54,EVS!$G$99:$G$104,$H$99:$H$105))</f>
        <v/>
      </c>
      <c r="AT54" s="639" t="str">
        <f t="shared" si="18"/>
        <v/>
      </c>
      <c r="AU54" s="639" t="str">
        <f t="shared" si="19"/>
        <v/>
      </c>
      <c r="AV54" s="652" t="str">
        <f>IF(AU54="","",LOOKUP(AU54/3*10,EVS!$A$99:A$105,$B$99:$B$105))</f>
        <v/>
      </c>
      <c r="AW54" s="110"/>
      <c r="AX54" s="393"/>
      <c r="AY54" s="368">
        <f t="shared" si="20"/>
        <v>47</v>
      </c>
      <c r="AZ54" s="354" t="str">
        <f t="shared" si="21"/>
        <v>S. Mounika</v>
      </c>
      <c r="BA54" s="319"/>
      <c r="BB54" s="652" t="str">
        <f>IF(BA54="","",LOOKUP(BA54,EVS!$E$99:$E$104,$F$99:$F$105))</f>
        <v/>
      </c>
      <c r="BC54" s="319"/>
      <c r="BD54" s="652" t="str">
        <f>IF(BC54="","",LOOKUP(BC54,EVS!$C$99:$C$104,$D$99:$D$104))</f>
        <v/>
      </c>
      <c r="BE54" s="319"/>
      <c r="BF54" s="652" t="str">
        <f>IF(BE54="","",LOOKUP(BE54,EVS!$C$99:$C$104,$D$99:$D$104))</f>
        <v/>
      </c>
      <c r="BG54" s="639" t="str">
        <f t="shared" si="22"/>
        <v/>
      </c>
      <c r="BH54" s="639" t="str">
        <f t="shared" si="23"/>
        <v/>
      </c>
      <c r="BI54" s="652" t="str">
        <f>IF(BH54="","",LOOKUP(BH54,EVS!$E$99:$E$104,$F$99:$F$105))</f>
        <v/>
      </c>
      <c r="BJ54" s="324"/>
      <c r="BK54" s="393"/>
      <c r="BL54" s="338">
        <f t="shared" si="24"/>
        <v>47</v>
      </c>
      <c r="BM54" s="338" t="str">
        <f t="shared" si="1"/>
        <v>S. Mounika</v>
      </c>
      <c r="BN54" s="319"/>
      <c r="BO54" s="319"/>
      <c r="BP54" s="319"/>
      <c r="BQ54" s="319"/>
      <c r="BR54" s="319"/>
      <c r="BS54" s="319"/>
      <c r="BT54" s="319"/>
      <c r="BU54" s="319"/>
      <c r="BV54" s="319"/>
      <c r="BW54" s="319"/>
      <c r="BX54" s="319"/>
      <c r="BY54" s="319"/>
      <c r="BZ54" s="319"/>
      <c r="CA54" s="319"/>
      <c r="CB54" s="319"/>
      <c r="CC54" s="319"/>
      <c r="CD54" s="653" t="str">
        <f t="shared" si="25"/>
        <v/>
      </c>
      <c r="CE54" s="639" t="str">
        <f t="shared" si="26"/>
        <v/>
      </c>
      <c r="CF54" s="652" t="str">
        <f>IF(CE54="","",LOOKUP(CE54,EVS!$E$99:$E$104,$F$99:$F$105))</f>
        <v/>
      </c>
      <c r="CG54" s="393"/>
      <c r="CH54" s="338">
        <f t="shared" si="3"/>
        <v>47</v>
      </c>
      <c r="CI54" s="354" t="str">
        <f t="shared" si="4"/>
        <v>S. Mounika</v>
      </c>
      <c r="CJ54" s="319"/>
      <c r="CK54" s="652" t="str">
        <f>IF(CJ54="","",LOOKUP(CJ54,EVS!$G$99:G$104,$H$99:$H$105))</f>
        <v/>
      </c>
      <c r="CL54" s="319"/>
      <c r="CM54" s="652" t="str">
        <f>IF(CL54="","",LOOKUP(CL54,EVS!$G$99:$G$104,$H$99:$H$105))</f>
        <v/>
      </c>
      <c r="CN54" s="319"/>
      <c r="CO54" s="652" t="str">
        <f>IF(CN54="","",LOOKUP(CN54,EVS!$G$99:$G$104,$H$99:$H$105))</f>
        <v/>
      </c>
      <c r="CP54" s="639" t="str">
        <f t="shared" si="27"/>
        <v/>
      </c>
      <c r="CQ54" s="639" t="str">
        <f t="shared" si="28"/>
        <v/>
      </c>
      <c r="CR54" s="652" t="str">
        <f>IF(CQ54="","",LOOKUP(CQ54/3*10,EVS!$A$99:A$105,$B$99:$B$105))</f>
        <v/>
      </c>
      <c r="CS54" s="393"/>
      <c r="CT54" s="306">
        <f t="shared" si="29"/>
        <v>47</v>
      </c>
      <c r="CU54" s="646" t="str">
        <f t="shared" si="30"/>
        <v>S. Mounika</v>
      </c>
      <c r="CV54" s="639" t="str">
        <f t="shared" si="31"/>
        <v/>
      </c>
      <c r="CW54" s="652" t="str">
        <f>IF(CV54="","",LOOKUP(CV54/4*10,Maths!$A$99:A$104,$B$99:$B$105))</f>
        <v/>
      </c>
      <c r="CX54" s="306" t="str">
        <f t="shared" si="32"/>
        <v/>
      </c>
      <c r="CY54" s="325" t="str">
        <f>IF(CX54="","",LOOKUP(CX54/6*10,EVS!$A$99:A$105,$B$99:$B$105))</f>
        <v/>
      </c>
      <c r="CZ54" s="639" t="str">
        <f t="shared" si="33"/>
        <v/>
      </c>
      <c r="DA54" s="652" t="str">
        <f>IF(CZ54="","",LOOKUP(CZ54,EVS!$A$99:C$104,$B$99:$B$105))</f>
        <v/>
      </c>
      <c r="DB54" s="552"/>
      <c r="DJ54" s="93" t="str">
        <f>English!DX54</f>
        <v/>
      </c>
      <c r="DK54" s="93" t="str">
        <f>Hindi!DX55</f>
        <v/>
      </c>
      <c r="DL54" s="93" t="str">
        <f>Maths!DH54</f>
        <v/>
      </c>
      <c r="DM54" s="93" t="str">
        <f t="shared" si="36"/>
        <v/>
      </c>
      <c r="DN54" s="93">
        <f t="shared" si="34"/>
        <v>0</v>
      </c>
      <c r="DO54" s="93">
        <f t="shared" si="35"/>
        <v>0</v>
      </c>
      <c r="DP54" s="325" t="str">
        <f>IF(DO54="","",LOOKUP(DO54,EVS!$A$99:A$105,$B$99:$B$105))</f>
        <v>D</v>
      </c>
    </row>
    <row r="55" spans="1:120" ht="20.100000000000001" customHeight="1">
      <c r="A55" s="365">
        <f>'Student Profile'!A52</f>
        <v>48</v>
      </c>
      <c r="B55" s="365">
        <f>'Student Profile'!B52</f>
        <v>0</v>
      </c>
      <c r="C55" s="366" t="str">
        <f>IF('Student Profile'!C52="","", 'Student Profile'!C52)</f>
        <v>S. Mounika</v>
      </c>
      <c r="D55" s="319"/>
      <c r="E55" s="652" t="str">
        <f>IF(D55="","",LOOKUP(D55,EVS!E$99:$E$104,F$99:F$105))</f>
        <v/>
      </c>
      <c r="F55" s="319"/>
      <c r="G55" s="652" t="str">
        <f>IF(F55="","",LOOKUP(F55,EVS!$C$99:$C$104,$D$99:$D$104))</f>
        <v/>
      </c>
      <c r="H55" s="319"/>
      <c r="I55" s="652" t="str">
        <f>IF(H55="","",LOOKUP(H55,EVS!$C$99:$C$104,$D$99:$D$104))</f>
        <v/>
      </c>
      <c r="J55" s="680" t="str">
        <f t="shared" si="10"/>
        <v/>
      </c>
      <c r="K55" s="680" t="str">
        <f t="shared" si="11"/>
        <v/>
      </c>
      <c r="L55" s="652" t="str">
        <f>IF(K55="","",LOOKUP(K55,EVS!$E$99:E$104,F$99:F$105))</f>
        <v/>
      </c>
      <c r="M55" s="110"/>
      <c r="N55" s="393"/>
      <c r="O55" s="366">
        <f t="shared" si="12"/>
        <v>48</v>
      </c>
      <c r="P55" s="366" t="str">
        <f t="shared" si="13"/>
        <v>S. Mounika</v>
      </c>
      <c r="Q55" s="319"/>
      <c r="R55" s="319"/>
      <c r="S55" s="319"/>
      <c r="T55" s="319"/>
      <c r="U55" s="319"/>
      <c r="V55" s="319"/>
      <c r="W55" s="319"/>
      <c r="X55" s="319"/>
      <c r="Y55" s="319"/>
      <c r="Z55" s="319"/>
      <c r="AA55" s="319"/>
      <c r="AB55" s="319"/>
      <c r="AC55" s="319"/>
      <c r="AD55" s="319"/>
      <c r="AE55" s="319"/>
      <c r="AF55" s="319"/>
      <c r="AG55" s="653" t="str">
        <f t="shared" si="14"/>
        <v/>
      </c>
      <c r="AH55" s="639" t="str">
        <f t="shared" si="15"/>
        <v/>
      </c>
      <c r="AI55" s="652" t="str">
        <f>IF(AH55="","",LOOKUP(AH55,EVS!$E$99:E$104,F$99:F$105))</f>
        <v/>
      </c>
      <c r="AJ55" s="110"/>
      <c r="AK55" s="393"/>
      <c r="AL55" s="366">
        <f t="shared" si="16"/>
        <v>48</v>
      </c>
      <c r="AM55" s="353" t="str">
        <f t="shared" si="17"/>
        <v>S. Mounika</v>
      </c>
      <c r="AN55" s="319"/>
      <c r="AO55" s="325" t="str">
        <f>IF(AN55="","",LOOKUP(AN55,EVS!$G$99:G$104,H$99:H$105))</f>
        <v/>
      </c>
      <c r="AP55" s="319"/>
      <c r="AQ55" s="652" t="str">
        <f>IF(AP55="","",LOOKUP(AP55,EVS!$G$99:$G$104,$H$99:$H$105))</f>
        <v/>
      </c>
      <c r="AR55" s="319"/>
      <c r="AS55" s="325" t="str">
        <f>IF(AR55="","",LOOKUP(AR55,EVS!$G$99:$G$104,$H$99:$H$105))</f>
        <v/>
      </c>
      <c r="AT55" s="639" t="str">
        <f t="shared" si="18"/>
        <v/>
      </c>
      <c r="AU55" s="639" t="str">
        <f t="shared" si="19"/>
        <v/>
      </c>
      <c r="AV55" s="652" t="str">
        <f>IF(AU55="","",LOOKUP(AU55/3*10,EVS!$A$99:A$105,$B$99:$B$105))</f>
        <v/>
      </c>
      <c r="AW55" s="110"/>
      <c r="AX55" s="393"/>
      <c r="AY55" s="368">
        <f t="shared" si="20"/>
        <v>48</v>
      </c>
      <c r="AZ55" s="354" t="str">
        <f t="shared" si="21"/>
        <v>S. Mounika</v>
      </c>
      <c r="BA55" s="319"/>
      <c r="BB55" s="652" t="str">
        <f>IF(BA55="","",LOOKUP(BA55,EVS!$E$99:$E$104,$F$99:$F$105))</f>
        <v/>
      </c>
      <c r="BC55" s="319"/>
      <c r="BD55" s="652" t="str">
        <f>IF(BC55="","",LOOKUP(BC55,EVS!$C$99:$C$104,$D$99:$D$104))</f>
        <v/>
      </c>
      <c r="BE55" s="319"/>
      <c r="BF55" s="652" t="str">
        <f>IF(BE55="","",LOOKUP(BE55,EVS!$C$99:$C$104,$D$99:$D$104))</f>
        <v/>
      </c>
      <c r="BG55" s="639" t="str">
        <f t="shared" si="22"/>
        <v/>
      </c>
      <c r="BH55" s="639" t="str">
        <f t="shared" si="23"/>
        <v/>
      </c>
      <c r="BI55" s="652" t="str">
        <f>IF(BH55="","",LOOKUP(BH55,EVS!$E$99:$E$104,$F$99:$F$105))</f>
        <v/>
      </c>
      <c r="BJ55" s="324"/>
      <c r="BK55" s="393"/>
      <c r="BL55" s="338">
        <f t="shared" si="24"/>
        <v>48</v>
      </c>
      <c r="BM55" s="338" t="str">
        <f t="shared" si="1"/>
        <v>S. Mounika</v>
      </c>
      <c r="BN55" s="319"/>
      <c r="BO55" s="319"/>
      <c r="BP55" s="319"/>
      <c r="BQ55" s="319"/>
      <c r="BR55" s="319"/>
      <c r="BS55" s="319"/>
      <c r="BT55" s="319"/>
      <c r="BU55" s="319"/>
      <c r="BV55" s="319"/>
      <c r="BW55" s="319"/>
      <c r="BX55" s="319"/>
      <c r="BY55" s="319"/>
      <c r="BZ55" s="319"/>
      <c r="CA55" s="319"/>
      <c r="CB55" s="319"/>
      <c r="CC55" s="319"/>
      <c r="CD55" s="653" t="str">
        <f t="shared" si="25"/>
        <v/>
      </c>
      <c r="CE55" s="639" t="str">
        <f t="shared" si="26"/>
        <v/>
      </c>
      <c r="CF55" s="652" t="str">
        <f>IF(CE55="","",LOOKUP(CE55,EVS!$E$99:$E$104,$F$99:$F$105))</f>
        <v/>
      </c>
      <c r="CG55" s="393"/>
      <c r="CH55" s="338">
        <f t="shared" si="3"/>
        <v>48</v>
      </c>
      <c r="CI55" s="354" t="str">
        <f t="shared" si="4"/>
        <v>S. Mounika</v>
      </c>
      <c r="CJ55" s="319"/>
      <c r="CK55" s="652" t="str">
        <f>IF(CJ55="","",LOOKUP(CJ55,EVS!$G$99:G$104,$H$99:$H$105))</f>
        <v/>
      </c>
      <c r="CL55" s="319"/>
      <c r="CM55" s="652" t="str">
        <f>IF(CL55="","",LOOKUP(CL55,EVS!$G$99:$G$104,$H$99:$H$105))</f>
        <v/>
      </c>
      <c r="CN55" s="319"/>
      <c r="CO55" s="652" t="str">
        <f>IF(CN55="","",LOOKUP(CN55,EVS!$G$99:$G$104,$H$99:$H$105))</f>
        <v/>
      </c>
      <c r="CP55" s="639" t="str">
        <f t="shared" si="27"/>
        <v/>
      </c>
      <c r="CQ55" s="639" t="str">
        <f t="shared" si="28"/>
        <v/>
      </c>
      <c r="CR55" s="652" t="str">
        <f>IF(CQ55="","",LOOKUP(CQ55/3*10,EVS!$A$99:A$105,$B$99:$B$105))</f>
        <v/>
      </c>
      <c r="CS55" s="393"/>
      <c r="CT55" s="306">
        <f t="shared" si="29"/>
        <v>48</v>
      </c>
      <c r="CU55" s="646" t="str">
        <f t="shared" si="30"/>
        <v>S. Mounika</v>
      </c>
      <c r="CV55" s="639" t="str">
        <f t="shared" si="31"/>
        <v/>
      </c>
      <c r="CW55" s="652" t="str">
        <f>IF(CV55="","",LOOKUP(CV55/4*10,Maths!$A$99:A$104,$B$99:$B$105))</f>
        <v/>
      </c>
      <c r="CX55" s="306" t="str">
        <f t="shared" si="32"/>
        <v/>
      </c>
      <c r="CY55" s="325" t="str">
        <f>IF(CX55="","",LOOKUP(CX55/6*10,EVS!$A$99:A$105,$B$99:$B$105))</f>
        <v/>
      </c>
      <c r="CZ55" s="639" t="str">
        <f t="shared" si="33"/>
        <v/>
      </c>
      <c r="DA55" s="652" t="str">
        <f>IF(CZ55="","",LOOKUP(CZ55,EVS!$A$99:C$104,$B$99:$B$105))</f>
        <v/>
      </c>
      <c r="DB55" s="552"/>
      <c r="DJ55" s="93" t="str">
        <f>English!DX55</f>
        <v/>
      </c>
      <c r="DK55" s="93" t="str">
        <f>Hindi!DX56</f>
        <v/>
      </c>
      <c r="DL55" s="93" t="str">
        <f>Maths!DH55</f>
        <v/>
      </c>
      <c r="DM55" s="93" t="str">
        <f t="shared" si="36"/>
        <v/>
      </c>
      <c r="DN55" s="93">
        <f t="shared" si="34"/>
        <v>0</v>
      </c>
      <c r="DO55" s="93">
        <f t="shared" si="35"/>
        <v>0</v>
      </c>
      <c r="DP55" s="325" t="str">
        <f>IF(DO55="","",LOOKUP(DO55,EVS!$A$99:A$105,$B$99:$B$105))</f>
        <v>D</v>
      </c>
    </row>
    <row r="56" spans="1:120" ht="20.100000000000001" customHeight="1">
      <c r="A56" s="365">
        <f>'Student Profile'!A53</f>
        <v>49</v>
      </c>
      <c r="B56" s="365">
        <f>'Student Profile'!B53</f>
        <v>0</v>
      </c>
      <c r="C56" s="366" t="str">
        <f>IF('Student Profile'!C53="","", 'Student Profile'!C53)</f>
        <v>S. Mounika</v>
      </c>
      <c r="D56" s="319"/>
      <c r="E56" s="652" t="str">
        <f>IF(D56="","",LOOKUP(D56,EVS!E$99:$E$104,F$99:F$105))</f>
        <v/>
      </c>
      <c r="F56" s="319"/>
      <c r="G56" s="652" t="str">
        <f>IF(F56="","",LOOKUP(F56,EVS!$C$99:$C$104,$D$99:$D$104))</f>
        <v/>
      </c>
      <c r="H56" s="319"/>
      <c r="I56" s="652" t="str">
        <f>IF(H56="","",LOOKUP(H56,EVS!$C$99:$C$104,$D$99:$D$104))</f>
        <v/>
      </c>
      <c r="J56" s="680" t="str">
        <f t="shared" si="10"/>
        <v/>
      </c>
      <c r="K56" s="680" t="str">
        <f t="shared" si="11"/>
        <v/>
      </c>
      <c r="L56" s="652" t="str">
        <f>IF(K56="","",LOOKUP(K56,EVS!$E$99:E$104,F$99:F$105))</f>
        <v/>
      </c>
      <c r="M56" s="110"/>
      <c r="N56" s="393"/>
      <c r="O56" s="366">
        <f t="shared" si="12"/>
        <v>49</v>
      </c>
      <c r="P56" s="366" t="str">
        <f t="shared" si="13"/>
        <v>S. Mounika</v>
      </c>
      <c r="Q56" s="319"/>
      <c r="R56" s="319"/>
      <c r="S56" s="319"/>
      <c r="T56" s="319"/>
      <c r="U56" s="319"/>
      <c r="V56" s="319"/>
      <c r="W56" s="319"/>
      <c r="X56" s="319"/>
      <c r="Y56" s="319"/>
      <c r="Z56" s="319"/>
      <c r="AA56" s="319"/>
      <c r="AB56" s="319"/>
      <c r="AC56" s="319"/>
      <c r="AD56" s="319"/>
      <c r="AE56" s="319"/>
      <c r="AF56" s="319"/>
      <c r="AG56" s="653" t="str">
        <f t="shared" si="14"/>
        <v/>
      </c>
      <c r="AH56" s="639" t="str">
        <f t="shared" si="15"/>
        <v/>
      </c>
      <c r="AI56" s="652" t="str">
        <f>IF(AH56="","",LOOKUP(AH56,EVS!$E$99:E$104,F$99:F$105))</f>
        <v/>
      </c>
      <c r="AJ56" s="110"/>
      <c r="AK56" s="393"/>
      <c r="AL56" s="366">
        <f t="shared" si="16"/>
        <v>49</v>
      </c>
      <c r="AM56" s="353" t="str">
        <f t="shared" si="17"/>
        <v>S. Mounika</v>
      </c>
      <c r="AN56" s="319"/>
      <c r="AO56" s="325" t="str">
        <f>IF(AN56="","",LOOKUP(AN56,EVS!$G$99:G$104,H$99:H$105))</f>
        <v/>
      </c>
      <c r="AP56" s="319"/>
      <c r="AQ56" s="652" t="str">
        <f>IF(AP56="","",LOOKUP(AP56,EVS!$G$99:$G$104,$H$99:$H$105))</f>
        <v/>
      </c>
      <c r="AR56" s="319"/>
      <c r="AS56" s="325" t="str">
        <f>IF(AR56="","",LOOKUP(AR56,EVS!$G$99:$G$104,$H$99:$H$105))</f>
        <v/>
      </c>
      <c r="AT56" s="639" t="str">
        <f t="shared" si="18"/>
        <v/>
      </c>
      <c r="AU56" s="639" t="str">
        <f t="shared" si="19"/>
        <v/>
      </c>
      <c r="AV56" s="652" t="str">
        <f>IF(AU56="","",LOOKUP(AU56/3*10,EVS!$A$99:A$105,$B$99:$B$105))</f>
        <v/>
      </c>
      <c r="AW56" s="110"/>
      <c r="AX56" s="393"/>
      <c r="AY56" s="368">
        <f t="shared" si="20"/>
        <v>49</v>
      </c>
      <c r="AZ56" s="354" t="str">
        <f t="shared" si="21"/>
        <v>S. Mounika</v>
      </c>
      <c r="BA56" s="319"/>
      <c r="BB56" s="652" t="str">
        <f>IF(BA56="","",LOOKUP(BA56,EVS!$E$99:$E$104,$F$99:$F$105))</f>
        <v/>
      </c>
      <c r="BC56" s="319"/>
      <c r="BD56" s="652" t="str">
        <f>IF(BC56="","",LOOKUP(BC56,EVS!$C$99:$C$104,$D$99:$D$104))</f>
        <v/>
      </c>
      <c r="BE56" s="319"/>
      <c r="BF56" s="652" t="str">
        <f>IF(BE56="","",LOOKUP(BE56,EVS!$C$99:$C$104,$D$99:$D$104))</f>
        <v/>
      </c>
      <c r="BG56" s="639" t="str">
        <f t="shared" si="22"/>
        <v/>
      </c>
      <c r="BH56" s="639" t="str">
        <f t="shared" si="23"/>
        <v/>
      </c>
      <c r="BI56" s="652" t="str">
        <f>IF(BH56="","",LOOKUP(BH56,EVS!$E$99:$E$104,$F$99:$F$105))</f>
        <v/>
      </c>
      <c r="BJ56" s="324"/>
      <c r="BK56" s="393"/>
      <c r="BL56" s="338">
        <f t="shared" si="24"/>
        <v>49</v>
      </c>
      <c r="BM56" s="338" t="str">
        <f t="shared" si="1"/>
        <v>S. Mounika</v>
      </c>
      <c r="BN56" s="319"/>
      <c r="BO56" s="319"/>
      <c r="BP56" s="319"/>
      <c r="BQ56" s="319"/>
      <c r="BR56" s="319"/>
      <c r="BS56" s="319"/>
      <c r="BT56" s="319"/>
      <c r="BU56" s="319"/>
      <c r="BV56" s="319"/>
      <c r="BW56" s="319"/>
      <c r="BX56" s="319"/>
      <c r="BY56" s="319"/>
      <c r="BZ56" s="319"/>
      <c r="CA56" s="319"/>
      <c r="CB56" s="319"/>
      <c r="CC56" s="319"/>
      <c r="CD56" s="653" t="str">
        <f t="shared" si="25"/>
        <v/>
      </c>
      <c r="CE56" s="639" t="str">
        <f t="shared" si="26"/>
        <v/>
      </c>
      <c r="CF56" s="652" t="str">
        <f>IF(CE56="","",LOOKUP(CE56,EVS!$E$99:$E$104,$F$99:$F$105))</f>
        <v/>
      </c>
      <c r="CG56" s="393"/>
      <c r="CH56" s="338">
        <f t="shared" si="3"/>
        <v>49</v>
      </c>
      <c r="CI56" s="354" t="str">
        <f t="shared" si="4"/>
        <v>S. Mounika</v>
      </c>
      <c r="CJ56" s="319"/>
      <c r="CK56" s="652" t="str">
        <f>IF(CJ56="","",LOOKUP(CJ56,EVS!$G$99:G$104,$H$99:$H$105))</f>
        <v/>
      </c>
      <c r="CL56" s="319"/>
      <c r="CM56" s="652" t="str">
        <f>IF(CL56="","",LOOKUP(CL56,EVS!$G$99:$G$104,$H$99:$H$105))</f>
        <v/>
      </c>
      <c r="CN56" s="319"/>
      <c r="CO56" s="652" t="str">
        <f>IF(CN56="","",LOOKUP(CN56,EVS!$G$99:$G$104,$H$99:$H$105))</f>
        <v/>
      </c>
      <c r="CP56" s="639" t="str">
        <f t="shared" si="27"/>
        <v/>
      </c>
      <c r="CQ56" s="639" t="str">
        <f t="shared" si="28"/>
        <v/>
      </c>
      <c r="CR56" s="652" t="str">
        <f>IF(CQ56="","",LOOKUP(CQ56/3*10,EVS!$A$99:A$105,$B$99:$B$105))</f>
        <v/>
      </c>
      <c r="CS56" s="393"/>
      <c r="CT56" s="306">
        <f t="shared" si="29"/>
        <v>49</v>
      </c>
      <c r="CU56" s="646" t="str">
        <f t="shared" si="30"/>
        <v>S. Mounika</v>
      </c>
      <c r="CV56" s="639" t="str">
        <f t="shared" si="31"/>
        <v/>
      </c>
      <c r="CW56" s="652" t="str">
        <f>IF(CV56="","",LOOKUP(CV56/4*10,Maths!$A$99:A$104,$B$99:$B$105))</f>
        <v/>
      </c>
      <c r="CX56" s="306" t="str">
        <f t="shared" si="32"/>
        <v/>
      </c>
      <c r="CY56" s="325" t="str">
        <f>IF(CX56="","",LOOKUP(CX56/6*10,EVS!$A$99:A$105,$B$99:$B$105))</f>
        <v/>
      </c>
      <c r="CZ56" s="639" t="str">
        <f t="shared" si="33"/>
        <v/>
      </c>
      <c r="DA56" s="652" t="str">
        <f>IF(CZ56="","",LOOKUP(CZ56,EVS!$A$99:C$104,$B$99:$B$105))</f>
        <v/>
      </c>
      <c r="DB56" s="552"/>
      <c r="DJ56" s="93" t="str">
        <f>English!DX56</f>
        <v/>
      </c>
      <c r="DK56" s="93" t="str">
        <f>Hindi!DX57</f>
        <v/>
      </c>
      <c r="DL56" s="93" t="str">
        <f>Maths!DH56</f>
        <v/>
      </c>
      <c r="DM56" s="93" t="str">
        <f t="shared" si="36"/>
        <v/>
      </c>
      <c r="DN56" s="93">
        <f t="shared" si="34"/>
        <v>0</v>
      </c>
      <c r="DO56" s="93">
        <f t="shared" si="35"/>
        <v>0</v>
      </c>
      <c r="DP56" s="325" t="str">
        <f>IF(DO56="","",LOOKUP(DO56,EVS!$A$99:A$105,$B$99:$B$105))</f>
        <v>D</v>
      </c>
    </row>
    <row r="57" spans="1:120" ht="20.100000000000001" customHeight="1">
      <c r="A57" s="365">
        <f>'Student Profile'!A54</f>
        <v>50</v>
      </c>
      <c r="B57" s="365">
        <f>'Student Profile'!B54</f>
        <v>0</v>
      </c>
      <c r="C57" s="366" t="str">
        <f>IF('Student Profile'!C54="","", 'Student Profile'!C54)</f>
        <v>S. Mounika</v>
      </c>
      <c r="D57" s="319"/>
      <c r="E57" s="652" t="str">
        <f>IF(D57="","",LOOKUP(D57,EVS!E$99:$E$104,F$99:F$105))</f>
        <v/>
      </c>
      <c r="F57" s="319"/>
      <c r="G57" s="652" t="str">
        <f>IF(F57="","",LOOKUP(F57,EVS!$C$99:$C$104,$D$99:$D$104))</f>
        <v/>
      </c>
      <c r="H57" s="319"/>
      <c r="I57" s="652" t="str">
        <f>IF(H57="","",LOOKUP(H57,EVS!$C$99:$C$104,$D$99:$D$104))</f>
        <v/>
      </c>
      <c r="J57" s="680" t="str">
        <f t="shared" si="10"/>
        <v/>
      </c>
      <c r="K57" s="680" t="str">
        <f t="shared" si="11"/>
        <v/>
      </c>
      <c r="L57" s="652" t="str">
        <f>IF(K57="","",LOOKUP(K57,EVS!$E$99:E$104,F$99:F$105))</f>
        <v/>
      </c>
      <c r="M57" s="110"/>
      <c r="N57" s="394"/>
      <c r="O57" s="366">
        <f t="shared" si="12"/>
        <v>50</v>
      </c>
      <c r="P57" s="366" t="str">
        <f t="shared" si="13"/>
        <v>S. Mounika</v>
      </c>
      <c r="Q57" s="319"/>
      <c r="R57" s="319"/>
      <c r="S57" s="319"/>
      <c r="T57" s="319"/>
      <c r="U57" s="319"/>
      <c r="V57" s="319"/>
      <c r="W57" s="319"/>
      <c r="X57" s="319"/>
      <c r="Y57" s="319"/>
      <c r="Z57" s="319"/>
      <c r="AA57" s="319"/>
      <c r="AB57" s="319"/>
      <c r="AC57" s="319"/>
      <c r="AD57" s="319"/>
      <c r="AE57" s="319"/>
      <c r="AF57" s="319"/>
      <c r="AG57" s="653" t="str">
        <f t="shared" si="14"/>
        <v/>
      </c>
      <c r="AH57" s="639" t="str">
        <f t="shared" si="15"/>
        <v/>
      </c>
      <c r="AI57" s="652" t="str">
        <f>IF(AH57="","",LOOKUP(AH57,EVS!$E$99:E$104,F$99:F$105))</f>
        <v/>
      </c>
      <c r="AJ57" s="110"/>
      <c r="AK57" s="394"/>
      <c r="AL57" s="366">
        <f t="shared" si="16"/>
        <v>50</v>
      </c>
      <c r="AM57" s="353" t="str">
        <f t="shared" si="17"/>
        <v>S. Mounika</v>
      </c>
      <c r="AN57" s="319"/>
      <c r="AO57" s="325" t="str">
        <f>IF(AN57="","",LOOKUP(AN57,EVS!$G$99:G$104,H$99:H$105))</f>
        <v/>
      </c>
      <c r="AP57" s="319"/>
      <c r="AQ57" s="652" t="str">
        <f>IF(AP57="","",LOOKUP(AP57,EVS!$G$99:$G$104,$H$99:$H$105))</f>
        <v/>
      </c>
      <c r="AR57" s="319"/>
      <c r="AS57" s="325" t="str">
        <f>IF(AR57="","",LOOKUP(AR57,EVS!$G$99:$G$104,$H$99:$H$105))</f>
        <v/>
      </c>
      <c r="AT57" s="639" t="str">
        <f t="shared" si="18"/>
        <v/>
      </c>
      <c r="AU57" s="639" t="str">
        <f t="shared" si="19"/>
        <v/>
      </c>
      <c r="AV57" s="652" t="str">
        <f>IF(AU57="","",LOOKUP(AU57/3*10,EVS!$A$99:A$105,$B$99:$B$105))</f>
        <v/>
      </c>
      <c r="AW57" s="110"/>
      <c r="AX57" s="394"/>
      <c r="AY57" s="368">
        <f t="shared" si="20"/>
        <v>50</v>
      </c>
      <c r="AZ57" s="354" t="str">
        <f t="shared" si="21"/>
        <v>S. Mounika</v>
      </c>
      <c r="BA57" s="319"/>
      <c r="BB57" s="652" t="str">
        <f>IF(BA57="","",LOOKUP(BA57,EVS!$E$99:$E$104,$F$99:$F$105))</f>
        <v/>
      </c>
      <c r="BC57" s="319"/>
      <c r="BD57" s="652" t="str">
        <f>IF(BC57="","",LOOKUP(BC57,EVS!$C$99:$C$104,$D$99:$D$104))</f>
        <v/>
      </c>
      <c r="BE57" s="319"/>
      <c r="BF57" s="652" t="str">
        <f>IF(BE57="","",LOOKUP(BE57,EVS!$C$99:$C$104,$D$99:$D$104))</f>
        <v/>
      </c>
      <c r="BG57" s="639" t="str">
        <f t="shared" si="22"/>
        <v/>
      </c>
      <c r="BH57" s="639" t="str">
        <f t="shared" si="23"/>
        <v/>
      </c>
      <c r="BI57" s="652" t="str">
        <f>IF(BH57="","",LOOKUP(BH57,EVS!$E$99:$E$104,$F$99:$F$105))</f>
        <v/>
      </c>
      <c r="BJ57" s="324"/>
      <c r="BK57" s="394"/>
      <c r="BL57" s="338">
        <f t="shared" si="24"/>
        <v>50</v>
      </c>
      <c r="BM57" s="338" t="str">
        <f t="shared" si="1"/>
        <v>S. Mounika</v>
      </c>
      <c r="BN57" s="319"/>
      <c r="BO57" s="319"/>
      <c r="BP57" s="319"/>
      <c r="BQ57" s="319"/>
      <c r="BR57" s="319"/>
      <c r="BS57" s="319"/>
      <c r="BT57" s="319"/>
      <c r="BU57" s="319"/>
      <c r="BV57" s="319"/>
      <c r="BW57" s="319"/>
      <c r="BX57" s="319"/>
      <c r="BY57" s="319"/>
      <c r="BZ57" s="319"/>
      <c r="CA57" s="319"/>
      <c r="CB57" s="319"/>
      <c r="CC57" s="319"/>
      <c r="CD57" s="653" t="str">
        <f t="shared" si="25"/>
        <v/>
      </c>
      <c r="CE57" s="639" t="str">
        <f t="shared" si="26"/>
        <v/>
      </c>
      <c r="CF57" s="652" t="str">
        <f>IF(CE57="","",LOOKUP(CE57,EVS!$E$99:$E$104,$F$99:$F$105))</f>
        <v/>
      </c>
      <c r="CG57" s="394"/>
      <c r="CH57" s="338">
        <f t="shared" si="3"/>
        <v>50</v>
      </c>
      <c r="CI57" s="354" t="str">
        <f t="shared" si="4"/>
        <v>S. Mounika</v>
      </c>
      <c r="CJ57" s="319"/>
      <c r="CK57" s="652" t="str">
        <f>IF(CJ57="","",LOOKUP(CJ57,EVS!$G$99:G$104,$H$99:$H$105))</f>
        <v/>
      </c>
      <c r="CL57" s="319"/>
      <c r="CM57" s="652" t="str">
        <f>IF(CL57="","",LOOKUP(CL57,EVS!$G$99:$G$104,$H$99:$H$105))</f>
        <v/>
      </c>
      <c r="CN57" s="319"/>
      <c r="CO57" s="652" t="str">
        <f>IF(CN57="","",LOOKUP(CN57,EVS!$G$99:$G$104,$H$99:$H$105))</f>
        <v/>
      </c>
      <c r="CP57" s="639" t="str">
        <f t="shared" si="27"/>
        <v/>
      </c>
      <c r="CQ57" s="639" t="str">
        <f t="shared" si="28"/>
        <v/>
      </c>
      <c r="CR57" s="652" t="str">
        <f>IF(CQ57="","",LOOKUP(CQ57/3*10,EVS!$A$99:A$105,$B$99:$B$105))</f>
        <v/>
      </c>
      <c r="CS57" s="394"/>
      <c r="CT57" s="306">
        <f t="shared" si="29"/>
        <v>50</v>
      </c>
      <c r="CU57" s="646" t="str">
        <f t="shared" si="30"/>
        <v>S. Mounika</v>
      </c>
      <c r="CV57" s="639" t="str">
        <f t="shared" si="31"/>
        <v/>
      </c>
      <c r="CW57" s="652" t="str">
        <f>IF(CV57="","",LOOKUP(CV57/4*10,Maths!$A$99:A$104,$B$99:$B$105))</f>
        <v/>
      </c>
      <c r="CX57" s="306" t="str">
        <f t="shared" si="32"/>
        <v/>
      </c>
      <c r="CY57" s="325" t="str">
        <f>IF(CX57="","",LOOKUP(CX57/6*10,EVS!$A$99:A$105,$B$99:$B$105))</f>
        <v/>
      </c>
      <c r="CZ57" s="639" t="str">
        <f t="shared" si="33"/>
        <v/>
      </c>
      <c r="DA57" s="652" t="str">
        <f>IF(CZ57="","",LOOKUP(CZ57,EVS!$A$99:C$104,$B$99:$B$105))</f>
        <v/>
      </c>
      <c r="DB57" s="552"/>
      <c r="DL57" s="93" t="str">
        <f>Maths!DH57</f>
        <v/>
      </c>
      <c r="DM57" s="93" t="str">
        <f t="shared" si="36"/>
        <v/>
      </c>
      <c r="DN57" s="93">
        <f t="shared" ref="DN57" si="37">SUM(DJ57:DM57)</f>
        <v>0</v>
      </c>
      <c r="DO57" s="93">
        <f t="shared" si="35"/>
        <v>0</v>
      </c>
      <c r="DP57" s="325" t="str">
        <f>IF(DO57="","",LOOKUP(DO57,EVS!$A$99:A$105,$B$99:$B$105))</f>
        <v>D</v>
      </c>
    </row>
    <row r="58" spans="1:120">
      <c r="K58" s="306" t="s">
        <v>34</v>
      </c>
      <c r="L58" s="311">
        <f ca="1">COUNTIF(L$8:L$57,"A+")</f>
        <v>0</v>
      </c>
      <c r="Q58" s="492"/>
      <c r="R58" s="492"/>
      <c r="S58" s="492"/>
      <c r="T58" s="490"/>
      <c r="U58" s="490"/>
      <c r="V58" s="490"/>
      <c r="W58" s="490"/>
      <c r="X58" s="490"/>
      <c r="Y58" s="490"/>
      <c r="Z58" s="490"/>
      <c r="AA58" s="490"/>
      <c r="AB58" s="490"/>
      <c r="AC58" s="490"/>
      <c r="AD58" s="490"/>
      <c r="AE58" s="490"/>
      <c r="AF58" s="490"/>
      <c r="AH58" s="306" t="s">
        <v>34</v>
      </c>
      <c r="AI58" s="311">
        <f ca="1">COUNTIF(AI$8:AI$57,"A+")</f>
        <v>0</v>
      </c>
      <c r="AU58" s="306" t="s">
        <v>34</v>
      </c>
      <c r="AV58" s="311">
        <f>COUNTIF(AV$8:AV$57,"A+")</f>
        <v>0</v>
      </c>
      <c r="AZ58" s="320"/>
      <c r="BA58" s="489"/>
      <c r="BB58" s="488"/>
      <c r="BC58" s="489"/>
      <c r="BD58" s="488"/>
      <c r="BE58" s="489"/>
      <c r="BH58" s="306" t="s">
        <v>34</v>
      </c>
      <c r="BI58" s="311">
        <f ca="1">COUNTIF(BI$8:BI$57,"A+")</f>
        <v>0</v>
      </c>
      <c r="BN58" s="116"/>
      <c r="BO58" s="116"/>
      <c r="BP58" s="116"/>
      <c r="BQ58" s="490"/>
      <c r="BR58" s="490"/>
      <c r="BS58" s="490"/>
      <c r="BT58" s="490"/>
      <c r="BU58" s="490"/>
      <c r="BV58" s="490"/>
      <c r="BW58" s="490"/>
      <c r="BX58" s="490"/>
      <c r="BY58" s="490"/>
      <c r="BZ58" s="490"/>
      <c r="CA58" s="490"/>
      <c r="CB58" s="491"/>
      <c r="CC58" s="490"/>
      <c r="CE58" s="306" t="s">
        <v>34</v>
      </c>
      <c r="CF58" s="311">
        <f ca="1">COUNTIF(CF$8:CF$57,"A+")</f>
        <v>1</v>
      </c>
      <c r="CG58" s="304"/>
      <c r="CJ58" s="491"/>
      <c r="CK58" s="99"/>
      <c r="CL58" s="491"/>
      <c r="CQ58" s="306" t="s">
        <v>34</v>
      </c>
      <c r="CR58" s="311">
        <f>COUNTIF(CR$8:CR$57,"A+")</f>
        <v>0</v>
      </c>
      <c r="CS58" s="297"/>
      <c r="CT58" s="297"/>
      <c r="CU58" s="297"/>
      <c r="CV58" s="298"/>
      <c r="CW58" s="298"/>
      <c r="CX58" s="298"/>
      <c r="CY58" s="298"/>
      <c r="CZ58" s="306" t="s">
        <v>34</v>
      </c>
      <c r="DA58" s="311">
        <f ca="1">COUNTIF(DA$8:DA$57,"A+")</f>
        <v>0</v>
      </c>
    </row>
    <row r="59" spans="1:120">
      <c r="K59" s="306" t="s">
        <v>32</v>
      </c>
      <c r="L59" s="311">
        <f ca="1">COUNTIF(L$8:L$57,"A")</f>
        <v>0</v>
      </c>
      <c r="Q59" s="492"/>
      <c r="R59" s="492"/>
      <c r="S59" s="492"/>
      <c r="T59" s="490"/>
      <c r="U59" s="490"/>
      <c r="V59" s="490"/>
      <c r="W59" s="490"/>
      <c r="X59" s="490"/>
      <c r="Y59" s="490"/>
      <c r="Z59" s="490"/>
      <c r="AA59" s="490"/>
      <c r="AB59" s="490"/>
      <c r="AC59" s="490"/>
      <c r="AD59" s="490"/>
      <c r="AE59" s="490"/>
      <c r="AF59" s="490"/>
      <c r="AH59" s="306" t="s">
        <v>32</v>
      </c>
      <c r="AI59" s="311">
        <f ca="1">COUNTIF(AI$8:AI$57,"A")</f>
        <v>1</v>
      </c>
      <c r="AU59" s="306" t="s">
        <v>32</v>
      </c>
      <c r="AV59" s="311">
        <f>COUNTIF(AV$8:AV$57,"A")</f>
        <v>1</v>
      </c>
      <c r="AZ59" s="320"/>
      <c r="BA59" s="489"/>
      <c r="BB59" s="488"/>
      <c r="BC59" s="489"/>
      <c r="BD59" s="488"/>
      <c r="BE59" s="489"/>
      <c r="BH59" s="306" t="s">
        <v>32</v>
      </c>
      <c r="BI59" s="311">
        <f ca="1">COUNTIF(BI$8:BI$57,"A")</f>
        <v>1</v>
      </c>
      <c r="BN59" s="116"/>
      <c r="BO59" s="116"/>
      <c r="BP59" s="116"/>
      <c r="BQ59" s="490"/>
      <c r="BR59" s="490"/>
      <c r="BS59" s="490"/>
      <c r="BT59" s="490"/>
      <c r="BU59" s="490"/>
      <c r="BV59" s="490"/>
      <c r="BW59" s="490"/>
      <c r="BX59" s="490"/>
      <c r="BY59" s="490"/>
      <c r="BZ59" s="490"/>
      <c r="CA59" s="490"/>
      <c r="CB59" s="491"/>
      <c r="CC59" s="490"/>
      <c r="CE59" s="306" t="s">
        <v>32</v>
      </c>
      <c r="CF59" s="311">
        <f ca="1">COUNTIF(CF$8:CF$57,"A")</f>
        <v>0</v>
      </c>
      <c r="CG59" s="304"/>
      <c r="CJ59" s="491"/>
      <c r="CK59" s="99"/>
      <c r="CL59" s="491"/>
      <c r="CQ59" s="306" t="s">
        <v>32</v>
      </c>
      <c r="CR59" s="311">
        <f>COUNTIF(CR$8:CR$57,"A")</f>
        <v>1</v>
      </c>
      <c r="CS59" s="116"/>
      <c r="CT59" s="116"/>
      <c r="CU59" s="116"/>
      <c r="CV59" s="296"/>
      <c r="CW59" s="296"/>
      <c r="CX59" s="296"/>
      <c r="CY59" s="296"/>
      <c r="CZ59" s="306" t="s">
        <v>32</v>
      </c>
      <c r="DA59" s="311">
        <f ca="1">COUNTIF(DA$8:DA$57,"A")</f>
        <v>1</v>
      </c>
    </row>
    <row r="60" spans="1:120">
      <c r="K60" s="306" t="s">
        <v>31</v>
      </c>
      <c r="L60" s="311">
        <f ca="1">COUNTIF(L$8:L$57,"B")</f>
        <v>0</v>
      </c>
      <c r="Q60" s="492"/>
      <c r="R60" s="492"/>
      <c r="S60" s="492"/>
      <c r="T60" s="490"/>
      <c r="U60" s="490"/>
      <c r="V60" s="490"/>
      <c r="W60" s="490"/>
      <c r="X60" s="490"/>
      <c r="Y60" s="490"/>
      <c r="Z60" s="490"/>
      <c r="AA60" s="490"/>
      <c r="AB60" s="490"/>
      <c r="AC60" s="490"/>
      <c r="AD60" s="490"/>
      <c r="AE60" s="490"/>
      <c r="AF60" s="490"/>
      <c r="AH60" s="306" t="s">
        <v>31</v>
      </c>
      <c r="AI60" s="311">
        <f ca="1">COUNTIF(AI$8:AI$57,"B")</f>
        <v>0</v>
      </c>
      <c r="AU60" s="306" t="s">
        <v>31</v>
      </c>
      <c r="AV60" s="311">
        <f>COUNTIF(AV$8:AV$57,"B")</f>
        <v>0</v>
      </c>
      <c r="AZ60" s="320"/>
      <c r="BA60" s="489"/>
      <c r="BB60" s="488"/>
      <c r="BC60" s="489"/>
      <c r="BD60" s="488"/>
      <c r="BE60" s="489"/>
      <c r="BH60" s="306" t="s">
        <v>31</v>
      </c>
      <c r="BI60" s="311">
        <f ca="1">COUNTIF(BI$8:BI$57,"B")</f>
        <v>0</v>
      </c>
      <c r="BN60" s="116"/>
      <c r="BO60" s="116"/>
      <c r="BP60" s="116"/>
      <c r="BQ60" s="490"/>
      <c r="BR60" s="490"/>
      <c r="BS60" s="490"/>
      <c r="BT60" s="490"/>
      <c r="BU60" s="490"/>
      <c r="BV60" s="490"/>
      <c r="BW60" s="490"/>
      <c r="BX60" s="490"/>
      <c r="BY60" s="490"/>
      <c r="BZ60" s="490"/>
      <c r="CA60" s="490"/>
      <c r="CB60" s="491"/>
      <c r="CC60" s="490"/>
      <c r="CE60" s="306" t="s">
        <v>31</v>
      </c>
      <c r="CF60" s="311">
        <f ca="1">COUNTIF(CF$8:CF$57,"B")</f>
        <v>0</v>
      </c>
      <c r="CG60" s="304"/>
      <c r="CJ60" s="491"/>
      <c r="CK60" s="99"/>
      <c r="CL60" s="491"/>
      <c r="CQ60" s="306" t="s">
        <v>31</v>
      </c>
      <c r="CR60" s="311">
        <f>COUNTIF(CR$8:CR$57,"B")</f>
        <v>0</v>
      </c>
      <c r="CS60" s="116"/>
      <c r="CT60" s="116"/>
      <c r="CU60" s="116"/>
      <c r="CV60" s="296"/>
      <c r="CW60" s="296"/>
      <c r="CX60" s="296"/>
      <c r="CY60" s="296"/>
      <c r="CZ60" s="306" t="s">
        <v>31</v>
      </c>
      <c r="DA60" s="311">
        <f ca="1">COUNTIF(DA$8:DA$57,"B")</f>
        <v>0</v>
      </c>
    </row>
    <row r="61" spans="1:120">
      <c r="K61" s="306" t="s">
        <v>30</v>
      </c>
      <c r="L61" s="311">
        <f ca="1">COUNTIF(L$8:L$57,"C")</f>
        <v>0</v>
      </c>
      <c r="Q61" s="492"/>
      <c r="R61" s="492"/>
      <c r="S61" s="492"/>
      <c r="T61" s="490"/>
      <c r="U61" s="490"/>
      <c r="V61" s="490"/>
      <c r="W61" s="490"/>
      <c r="X61" s="490"/>
      <c r="Y61" s="490"/>
      <c r="Z61" s="490"/>
      <c r="AA61" s="490"/>
      <c r="AB61" s="490"/>
      <c r="AC61" s="490"/>
      <c r="AD61" s="490"/>
      <c r="AE61" s="490"/>
      <c r="AF61" s="490"/>
      <c r="AH61" s="306" t="s">
        <v>30</v>
      </c>
      <c r="AI61" s="311">
        <f ca="1">COUNTIF(AI$8:AI$57,"C")</f>
        <v>0</v>
      </c>
      <c r="AU61" s="306" t="s">
        <v>30</v>
      </c>
      <c r="AV61" s="311">
        <f>COUNTIF(AV$8:AV$57,"C")</f>
        <v>0</v>
      </c>
      <c r="AZ61" s="320"/>
      <c r="BA61" s="489"/>
      <c r="BB61" s="488"/>
      <c r="BC61" s="489"/>
      <c r="BD61" s="488"/>
      <c r="BE61" s="489"/>
      <c r="BH61" s="306" t="s">
        <v>30</v>
      </c>
      <c r="BI61" s="311">
        <f ca="1">COUNTIF(BI$8:BI$57,"C")</f>
        <v>0</v>
      </c>
      <c r="BN61" s="116"/>
      <c r="BO61" s="116"/>
      <c r="BP61" s="116"/>
      <c r="BQ61" s="490"/>
      <c r="BR61" s="490"/>
      <c r="BS61" s="490"/>
      <c r="BT61" s="490"/>
      <c r="BU61" s="490"/>
      <c r="BV61" s="490"/>
      <c r="BW61" s="490"/>
      <c r="BX61" s="490"/>
      <c r="BY61" s="490"/>
      <c r="BZ61" s="490"/>
      <c r="CA61" s="490"/>
      <c r="CB61" s="491"/>
      <c r="CC61" s="490"/>
      <c r="CE61" s="306" t="s">
        <v>30</v>
      </c>
      <c r="CF61" s="311">
        <f ca="1">COUNTIF(CF$8:CF$57,"C")</f>
        <v>0</v>
      </c>
      <c r="CG61" s="304"/>
      <c r="CJ61" s="491"/>
      <c r="CK61" s="99"/>
      <c r="CL61" s="491"/>
      <c r="CQ61" s="306" t="s">
        <v>30</v>
      </c>
      <c r="CR61" s="311">
        <f>COUNTIF(CR$8:CR$57,"C")</f>
        <v>0</v>
      </c>
      <c r="CS61" s="116"/>
      <c r="CT61" s="116"/>
      <c r="CU61" s="116"/>
      <c r="CV61" s="296"/>
      <c r="CW61" s="296"/>
      <c r="CX61" s="296"/>
      <c r="CY61" s="296"/>
      <c r="CZ61" s="306" t="s">
        <v>30</v>
      </c>
      <c r="DA61" s="311">
        <f ca="1">COUNTIF(DA$8:DA$57,"C")</f>
        <v>0</v>
      </c>
    </row>
    <row r="62" spans="1:120">
      <c r="K62" s="306" t="s">
        <v>29</v>
      </c>
      <c r="L62" s="311">
        <f ca="1">COUNTIF(L$8:L$57,"D")</f>
        <v>1</v>
      </c>
      <c r="Q62" s="492"/>
      <c r="R62" s="492"/>
      <c r="S62" s="492"/>
      <c r="T62" s="490"/>
      <c r="U62" s="490"/>
      <c r="V62" s="490"/>
      <c r="W62" s="490"/>
      <c r="X62" s="490"/>
      <c r="Y62" s="490"/>
      <c r="Z62" s="490"/>
      <c r="AA62" s="490"/>
      <c r="AB62" s="490"/>
      <c r="AC62" s="490"/>
      <c r="AD62" s="490"/>
      <c r="AE62" s="490"/>
      <c r="AF62" s="490"/>
      <c r="AH62" s="306" t="s">
        <v>29</v>
      </c>
      <c r="AI62" s="311">
        <f ca="1">COUNTIF(AI$8:AI$57,"D")</f>
        <v>0</v>
      </c>
      <c r="AU62" s="306" t="s">
        <v>29</v>
      </c>
      <c r="AV62" s="311">
        <f>COUNTIF(AV$8:AV$57,"D")</f>
        <v>0</v>
      </c>
      <c r="AZ62" s="320"/>
      <c r="BA62" s="489"/>
      <c r="BB62" s="488"/>
      <c r="BC62" s="489"/>
      <c r="BD62" s="488"/>
      <c r="BE62" s="489"/>
      <c r="BH62" s="306" t="s">
        <v>29</v>
      </c>
      <c r="BI62" s="311">
        <f ca="1">COUNTIF(BI$8:BI$57,"D")</f>
        <v>0</v>
      </c>
      <c r="BN62" s="116"/>
      <c r="BO62" s="116"/>
      <c r="BP62" s="116"/>
      <c r="BQ62" s="490"/>
      <c r="BR62" s="490"/>
      <c r="BS62" s="490"/>
      <c r="BT62" s="490"/>
      <c r="BU62" s="490"/>
      <c r="BV62" s="490"/>
      <c r="BW62" s="490"/>
      <c r="BX62" s="490"/>
      <c r="BY62" s="490"/>
      <c r="BZ62" s="490"/>
      <c r="CA62" s="490"/>
      <c r="CB62" s="491"/>
      <c r="CC62" s="490"/>
      <c r="CE62" s="306" t="s">
        <v>29</v>
      </c>
      <c r="CF62" s="311">
        <f ca="1">COUNTIF(CF$8:CF$57,"D")</f>
        <v>0</v>
      </c>
      <c r="CG62" s="304"/>
      <c r="CJ62" s="491"/>
      <c r="CK62" s="99"/>
      <c r="CL62" s="491"/>
      <c r="CQ62" s="306" t="s">
        <v>29</v>
      </c>
      <c r="CR62" s="311">
        <f>COUNTIF(CR$8:CR$57,"D")</f>
        <v>0</v>
      </c>
      <c r="CS62" s="116"/>
      <c r="CT62" s="116"/>
      <c r="CU62" s="116"/>
      <c r="CV62" s="296"/>
      <c r="CW62" s="296"/>
      <c r="CX62" s="296"/>
      <c r="CY62" s="296"/>
      <c r="CZ62" s="306" t="s">
        <v>29</v>
      </c>
      <c r="DA62" s="311">
        <f ca="1">COUNTIF(DA$8:DA$57,"D")</f>
        <v>0</v>
      </c>
    </row>
    <row r="63" spans="1:120">
      <c r="R63" s="99"/>
      <c r="S63" s="99"/>
      <c r="T63" s="99"/>
      <c r="U63" s="99"/>
      <c r="V63" s="99"/>
      <c r="W63" s="99"/>
      <c r="X63" s="99"/>
      <c r="Y63" s="99"/>
      <c r="Z63" s="99"/>
      <c r="AA63" s="99"/>
      <c r="AB63" s="99"/>
      <c r="AC63" s="99"/>
      <c r="AD63" s="99"/>
      <c r="AE63" s="99"/>
      <c r="AF63" s="99"/>
      <c r="CQ63" s="316"/>
    </row>
    <row r="64" spans="1:120">
      <c r="A64" s="904" t="s">
        <v>374</v>
      </c>
      <c r="B64" s="905"/>
      <c r="C64" s="905"/>
      <c r="D64" s="905"/>
      <c r="E64" s="905"/>
      <c r="F64" s="905"/>
      <c r="G64" s="905"/>
      <c r="H64" s="905"/>
      <c r="I64" s="905"/>
      <c r="J64" s="905"/>
      <c r="K64" s="905"/>
      <c r="L64" s="906"/>
      <c r="O64" s="904" t="s">
        <v>374</v>
      </c>
      <c r="P64" s="905"/>
      <c r="Q64" s="905"/>
      <c r="R64" s="1041"/>
      <c r="S64" s="1041"/>
      <c r="T64" s="1041"/>
      <c r="U64" s="1041"/>
      <c r="V64" s="1041"/>
      <c r="W64" s="1041"/>
      <c r="X64" s="1041"/>
      <c r="Y64" s="1041"/>
      <c r="Z64" s="1041"/>
      <c r="AA64" s="1041"/>
      <c r="AB64" s="1041"/>
      <c r="AC64" s="1041"/>
      <c r="AD64" s="1041"/>
      <c r="AE64" s="1041"/>
      <c r="AF64" s="1041"/>
      <c r="AG64" s="905"/>
      <c r="AH64" s="905"/>
      <c r="AI64" s="906"/>
      <c r="AL64" s="904" t="s">
        <v>374</v>
      </c>
      <c r="AM64" s="905"/>
      <c r="AN64" s="905"/>
      <c r="AO64" s="905"/>
      <c r="AP64" s="905"/>
      <c r="AQ64" s="905"/>
      <c r="AR64" s="905"/>
      <c r="AS64" s="905"/>
      <c r="AT64" s="905"/>
      <c r="AU64" s="905"/>
      <c r="AV64" s="906"/>
      <c r="AY64" s="904" t="s">
        <v>374</v>
      </c>
      <c r="AZ64" s="905"/>
      <c r="BA64" s="905"/>
      <c r="BB64" s="905"/>
      <c r="BC64" s="905"/>
      <c r="BD64" s="905"/>
      <c r="BE64" s="905"/>
      <c r="BF64" s="905"/>
      <c r="BG64" s="905"/>
      <c r="BH64" s="905"/>
      <c r="BI64" s="906"/>
      <c r="BL64" s="904" t="s">
        <v>374</v>
      </c>
      <c r="BM64" s="905"/>
      <c r="BN64" s="905"/>
      <c r="BO64" s="905"/>
      <c r="BP64" s="905"/>
      <c r="BQ64" s="905"/>
      <c r="BR64" s="905"/>
      <c r="BS64" s="905"/>
      <c r="BT64" s="905"/>
      <c r="BU64" s="905"/>
      <c r="BV64" s="905"/>
      <c r="BW64" s="905"/>
      <c r="BX64" s="905"/>
      <c r="BY64" s="905"/>
      <c r="BZ64" s="905"/>
      <c r="CA64" s="905"/>
      <c r="CB64" s="905"/>
      <c r="CC64" s="905"/>
      <c r="CD64" s="905"/>
      <c r="CE64" s="905"/>
      <c r="CF64" s="906"/>
      <c r="CG64" s="377"/>
      <c r="CH64" s="904" t="s">
        <v>374</v>
      </c>
      <c r="CI64" s="905"/>
      <c r="CJ64" s="905"/>
      <c r="CK64" s="905"/>
      <c r="CL64" s="905"/>
      <c r="CM64" s="905"/>
      <c r="CN64" s="905"/>
      <c r="CO64" s="905"/>
      <c r="CP64" s="905"/>
      <c r="CQ64" s="905"/>
      <c r="CR64" s="906"/>
      <c r="CS64" s="377"/>
      <c r="CT64" s="904" t="s">
        <v>385</v>
      </c>
      <c r="CU64" s="905"/>
      <c r="CV64" s="905"/>
      <c r="CW64" s="905"/>
      <c r="CX64" s="905"/>
      <c r="CY64" s="905"/>
      <c r="CZ64" s="905"/>
      <c r="DA64" s="905"/>
      <c r="DB64" s="905"/>
      <c r="DC64" s="906"/>
      <c r="DD64" s="316"/>
      <c r="DE64" s="316"/>
      <c r="DF64" s="316"/>
      <c r="DG64" s="316"/>
    </row>
    <row r="65" spans="22:95">
      <c r="CQ65" s="316"/>
    </row>
    <row r="66" spans="22:95">
      <c r="CQ66" s="316"/>
    </row>
    <row r="67" spans="22:95">
      <c r="V67" s="318"/>
      <c r="CQ67" s="316"/>
    </row>
    <row r="68" spans="22:95">
      <c r="CQ68" s="316"/>
    </row>
    <row r="69" spans="22:95">
      <c r="CQ69" s="316"/>
    </row>
    <row r="70" spans="22:95">
      <c r="CQ70" s="316"/>
    </row>
    <row r="71" spans="22:95">
      <c r="CQ71" s="316"/>
    </row>
    <row r="72" spans="22:95">
      <c r="CQ72" s="316"/>
    </row>
    <row r="73" spans="22:95">
      <c r="CQ73" s="316"/>
    </row>
    <row r="74" spans="22:95">
      <c r="CQ74" s="316"/>
    </row>
    <row r="75" spans="22:95">
      <c r="CQ75" s="316"/>
    </row>
    <row r="76" spans="22:95">
      <c r="CQ76" s="316"/>
    </row>
    <row r="77" spans="22:95">
      <c r="CQ77" s="99"/>
    </row>
    <row r="97" spans="1:24" hidden="1">
      <c r="C97" s="93" t="s">
        <v>425</v>
      </c>
    </row>
    <row r="98" spans="1:24" hidden="1">
      <c r="E98" s="93">
        <v>10</v>
      </c>
      <c r="G98" s="93">
        <v>20</v>
      </c>
    </row>
    <row r="99" spans="1:24" hidden="1">
      <c r="A99" s="372">
        <v>0</v>
      </c>
      <c r="B99" s="93" t="s">
        <v>29</v>
      </c>
      <c r="C99" s="93">
        <v>0</v>
      </c>
      <c r="D99" s="93" t="s">
        <v>29</v>
      </c>
      <c r="E99" s="591">
        <v>0</v>
      </c>
      <c r="F99" s="592" t="s">
        <v>29</v>
      </c>
      <c r="G99" s="592">
        <v>0</v>
      </c>
      <c r="H99" s="592" t="s">
        <v>29</v>
      </c>
    </row>
    <row r="100" spans="1:24" hidden="1">
      <c r="A100" s="372">
        <v>35</v>
      </c>
      <c r="B100" s="93" t="s">
        <v>30</v>
      </c>
      <c r="C100" s="93">
        <v>4.5</v>
      </c>
      <c r="D100" s="93" t="s">
        <v>30</v>
      </c>
      <c r="E100" s="591">
        <v>3.5</v>
      </c>
      <c r="F100" s="592" t="s">
        <v>30</v>
      </c>
      <c r="G100" s="592">
        <v>7</v>
      </c>
      <c r="H100" s="592" t="s">
        <v>30</v>
      </c>
    </row>
    <row r="101" spans="1:24" hidden="1">
      <c r="A101" s="372">
        <v>56</v>
      </c>
      <c r="B101" s="93" t="s">
        <v>31</v>
      </c>
      <c r="C101" s="93">
        <v>7.5</v>
      </c>
      <c r="D101" s="93" t="s">
        <v>31</v>
      </c>
      <c r="E101" s="591">
        <v>5.5</v>
      </c>
      <c r="F101" s="592" t="s">
        <v>31</v>
      </c>
      <c r="G101" s="592">
        <v>11</v>
      </c>
      <c r="H101" s="592" t="s">
        <v>31</v>
      </c>
    </row>
    <row r="102" spans="1:24" hidden="1">
      <c r="A102" s="372">
        <v>75</v>
      </c>
      <c r="B102" s="93" t="s">
        <v>32</v>
      </c>
      <c r="C102" s="93">
        <v>10.5</v>
      </c>
      <c r="D102" s="93" t="s">
        <v>32</v>
      </c>
      <c r="E102" s="591">
        <v>7.5</v>
      </c>
      <c r="F102" s="592" t="s">
        <v>32</v>
      </c>
      <c r="G102" s="592">
        <v>15</v>
      </c>
      <c r="H102" s="592" t="s">
        <v>32</v>
      </c>
    </row>
    <row r="103" spans="1:24" ht="15" hidden="1" customHeight="1">
      <c r="A103" s="372">
        <v>90</v>
      </c>
      <c r="B103" s="93" t="s">
        <v>34</v>
      </c>
      <c r="C103" s="93">
        <v>13.5</v>
      </c>
      <c r="D103" s="93" t="s">
        <v>34</v>
      </c>
      <c r="E103" s="591">
        <v>9</v>
      </c>
      <c r="F103" s="592" t="s">
        <v>34</v>
      </c>
      <c r="G103" s="592">
        <v>18</v>
      </c>
      <c r="H103" s="592" t="s">
        <v>34</v>
      </c>
      <c r="T103" s="317">
        <v>0</v>
      </c>
      <c r="U103" s="317"/>
      <c r="V103" s="317"/>
      <c r="W103" s="317"/>
      <c r="X103" s="93" t="s">
        <v>29</v>
      </c>
    </row>
    <row r="104" spans="1:24" ht="15" hidden="1" customHeight="1">
      <c r="A104" s="317">
        <v>100</v>
      </c>
      <c r="B104" s="397" t="s">
        <v>34</v>
      </c>
      <c r="T104" s="317">
        <v>35</v>
      </c>
      <c r="U104" s="317"/>
      <c r="V104" s="317"/>
      <c r="W104" s="317"/>
      <c r="X104" s="93" t="s">
        <v>30</v>
      </c>
    </row>
    <row r="105" spans="1:24" ht="15" hidden="1" customHeight="1">
      <c r="A105" s="317">
        <v>35</v>
      </c>
      <c r="B105" s="93" t="s">
        <v>30</v>
      </c>
      <c r="T105" s="317">
        <v>56</v>
      </c>
      <c r="U105" s="317"/>
      <c r="V105" s="317"/>
      <c r="W105" s="317"/>
      <c r="X105" s="93" t="s">
        <v>31</v>
      </c>
    </row>
    <row r="106" spans="1:24" ht="15" hidden="1" customHeight="1">
      <c r="A106" s="317">
        <v>56</v>
      </c>
      <c r="B106" s="93" t="s">
        <v>31</v>
      </c>
      <c r="T106" s="317">
        <v>75</v>
      </c>
      <c r="U106" s="317"/>
      <c r="V106" s="317"/>
      <c r="W106" s="317"/>
      <c r="X106" s="93" t="s">
        <v>32</v>
      </c>
    </row>
    <row r="107" spans="1:24" ht="15" hidden="1" customHeight="1">
      <c r="A107" s="317">
        <v>75</v>
      </c>
      <c r="B107" s="93" t="s">
        <v>32</v>
      </c>
      <c r="T107" s="317">
        <v>90</v>
      </c>
      <c r="U107" s="317"/>
      <c r="V107" s="317"/>
      <c r="W107" s="317"/>
      <c r="X107" s="93" t="s">
        <v>34</v>
      </c>
    </row>
    <row r="108" spans="1:24" ht="15" hidden="1" customHeight="1">
      <c r="A108" s="317">
        <v>90</v>
      </c>
      <c r="B108" s="93" t="s">
        <v>34</v>
      </c>
    </row>
    <row r="109" spans="1:24" hidden="1">
      <c r="A109" s="317">
        <v>90</v>
      </c>
      <c r="B109" s="397" t="s">
        <v>34</v>
      </c>
    </row>
  </sheetData>
  <mergeCells count="105">
    <mergeCell ref="CT64:DC64"/>
    <mergeCell ref="AV4:AV6"/>
    <mergeCell ref="A64:L64"/>
    <mergeCell ref="O64:AI64"/>
    <mergeCell ref="AL64:AV64"/>
    <mergeCell ref="AY64:BI64"/>
    <mergeCell ref="BL64:CF64"/>
    <mergeCell ref="CW4:CW6"/>
    <mergeCell ref="CX4:CX6"/>
    <mergeCell ref="CY4:CY6"/>
    <mergeCell ref="CZ4:CZ6"/>
    <mergeCell ref="DA4:DA6"/>
    <mergeCell ref="CQ4:CQ6"/>
    <mergeCell ref="CR4:CR6"/>
    <mergeCell ref="H4:H6"/>
    <mergeCell ref="G4:G6"/>
    <mergeCell ref="D4:D6"/>
    <mergeCell ref="F4:F6"/>
    <mergeCell ref="CH64:CR64"/>
    <mergeCell ref="BL4:BL6"/>
    <mergeCell ref="BM4:BM6"/>
    <mergeCell ref="BN4:BQ4"/>
    <mergeCell ref="BR4:BU4"/>
    <mergeCell ref="Y5:AB5"/>
    <mergeCell ref="BN5:BQ5"/>
    <mergeCell ref="BR5:BU5"/>
    <mergeCell ref="AY4:AY6"/>
    <mergeCell ref="E4:E6"/>
    <mergeCell ref="BA4:BA6"/>
    <mergeCell ref="CH3:CR3"/>
    <mergeCell ref="CH1:CR1"/>
    <mergeCell ref="CT1:DB1"/>
    <mergeCell ref="CH2:CR2"/>
    <mergeCell ref="CT2:DB2"/>
    <mergeCell ref="CI4:CI6"/>
    <mergeCell ref="CH4:CH6"/>
    <mergeCell ref="CJ4:CJ6"/>
    <mergeCell ref="CK4:CK6"/>
    <mergeCell ref="CL4:CL6"/>
    <mergeCell ref="CM4:CM6"/>
    <mergeCell ref="CN4:CN6"/>
    <mergeCell ref="CO4:CO6"/>
    <mergeCell ref="CT4:CT6"/>
    <mergeCell ref="CU4:CU6"/>
    <mergeCell ref="CV4:CV6"/>
    <mergeCell ref="CP4:CP6"/>
    <mergeCell ref="I4:I6"/>
    <mergeCell ref="BF4:BF6"/>
    <mergeCell ref="C4:C6"/>
    <mergeCell ref="AR4:AR6"/>
    <mergeCell ref="A3:N3"/>
    <mergeCell ref="O3:AI3"/>
    <mergeCell ref="BL3:CF3"/>
    <mergeCell ref="CT3:DA3"/>
    <mergeCell ref="AY1:BJ1"/>
    <mergeCell ref="BL1:CF1"/>
    <mergeCell ref="K4:K6"/>
    <mergeCell ref="L4:L6"/>
    <mergeCell ref="A4:A6"/>
    <mergeCell ref="B4:B6"/>
    <mergeCell ref="A2:L2"/>
    <mergeCell ref="O2:AI2"/>
    <mergeCell ref="AL2:AV2"/>
    <mergeCell ref="AY2:BI2"/>
    <mergeCell ref="BL2:CF2"/>
    <mergeCell ref="BV4:BY4"/>
    <mergeCell ref="BZ4:CC4"/>
    <mergeCell ref="BV5:BY5"/>
    <mergeCell ref="BZ5:CC5"/>
    <mergeCell ref="CE4:CE6"/>
    <mergeCell ref="CF4:CF6"/>
    <mergeCell ref="BE4:BE6"/>
    <mergeCell ref="AY3:BI3"/>
    <mergeCell ref="AZ4:AZ6"/>
    <mergeCell ref="BG4:BG6"/>
    <mergeCell ref="BH4:BH6"/>
    <mergeCell ref="BI4:BI6"/>
    <mergeCell ref="A1:M1"/>
    <mergeCell ref="O1:AJ1"/>
    <mergeCell ref="AL1:AW1"/>
    <mergeCell ref="AC5:AF5"/>
    <mergeCell ref="AM4:AM6"/>
    <mergeCell ref="AL4:AL6"/>
    <mergeCell ref="AI4:AI6"/>
    <mergeCell ref="AH4:AH6"/>
    <mergeCell ref="AC4:AF4"/>
    <mergeCell ref="P4:P6"/>
    <mergeCell ref="O4:O6"/>
    <mergeCell ref="U5:X5"/>
    <mergeCell ref="AL3:AV3"/>
    <mergeCell ref="AS4:AS6"/>
    <mergeCell ref="AT4:AT6"/>
    <mergeCell ref="AU4:AU6"/>
    <mergeCell ref="AN4:AN6"/>
    <mergeCell ref="J4:J6"/>
    <mergeCell ref="Q4:T4"/>
    <mergeCell ref="U4:X4"/>
    <mergeCell ref="Y4:AB4"/>
    <mergeCell ref="Q5:T5"/>
    <mergeCell ref="AQ4:AQ6"/>
    <mergeCell ref="BB4:BB6"/>
    <mergeCell ref="BC4:BC6"/>
    <mergeCell ref="BD4:BD6"/>
    <mergeCell ref="AO4:AO6"/>
    <mergeCell ref="AP4:AP6"/>
  </mergeCells>
  <dataValidations count="5">
    <dataValidation type="decimal" allowBlank="1" showInputMessage="1" showErrorMessage="1" sqref="CL58:CL62 CJ58:CJ62 BE8:BE57 BC8:BC57">
      <formula1>0</formula1>
      <formula2>15</formula2>
    </dataValidation>
    <dataValidation type="decimal" allowBlank="1" showInputMessage="1" showErrorMessage="1" sqref="BC58:BC62 BA8:BA62 BE58:BE62 BN8:CC57">
      <formula1>0</formula1>
      <formula2>10</formula2>
    </dataValidation>
    <dataValidation type="decimal" allowBlank="1" showInputMessage="1" showErrorMessage="1" error="Enter value between 0-10" sqref="D8:D57 Q8:AF57">
      <formula1>0</formula1>
      <formula2>10</formula2>
    </dataValidation>
    <dataValidation type="decimal" allowBlank="1" showInputMessage="1" showErrorMessage="1" error="Enter value between 0-10" sqref="F8:F57 H8:H57">
      <formula1>0</formula1>
      <formula2>15</formula2>
    </dataValidation>
    <dataValidation type="decimal" allowBlank="1" showInputMessage="1" showErrorMessage="1" sqref="AN8:AN57 AP8:AP57 AR8:AR57 CJ8:CJ57 CL8:CL57 CN8:CN57">
      <formula1>0</formula1>
      <formula2>20</formula2>
    </dataValidation>
  </dataValidations>
  <pageMargins left="0.7" right="0.7" top="0.75" bottom="0.75" header="0.3" footer="0.3"/>
  <pageSetup paperSize="9" scale="80" orientation="portrait" r:id="rId1"/>
  <rowBreaks count="1" manualBreakCount="1">
    <brk id="66" max="105" man="1"/>
  </rowBreaks>
  <colBreaks count="6" manualBreakCount="6">
    <brk id="14" max="1048575" man="1"/>
    <brk id="37" max="77" man="1"/>
    <brk id="50" max="1048575" man="1"/>
    <brk id="63" max="77" man="1"/>
    <brk id="85" max="77" man="1"/>
    <brk id="97" max="1048575" man="1"/>
  </col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R190"/>
  <sheetViews>
    <sheetView view="pageBreakPreview" zoomScaleSheetLayoutView="100" workbookViewId="0">
      <selection activeCell="M24" sqref="M24"/>
    </sheetView>
  </sheetViews>
  <sheetFormatPr defaultRowHeight="15"/>
  <cols>
    <col min="1" max="1" width="4.5703125" style="546" customWidth="1"/>
    <col min="2" max="2" width="18" style="547" customWidth="1"/>
    <col min="3" max="3" width="4.85546875" style="546" customWidth="1"/>
    <col min="4" max="4" width="4.7109375" style="546" customWidth="1"/>
    <col min="5" max="5" width="4.42578125" style="546" customWidth="1"/>
    <col min="6" max="6" width="4.28515625" style="546" customWidth="1"/>
    <col min="7" max="7" width="4.42578125" style="546" customWidth="1"/>
    <col min="8" max="8" width="4.7109375" style="546" customWidth="1"/>
    <col min="9" max="9" width="9.7109375" style="546" customWidth="1"/>
    <col min="10" max="10" width="7.5703125" style="546" customWidth="1"/>
    <col min="11" max="11" width="13.5703125" style="546" customWidth="1"/>
    <col min="12" max="12" width="6.28515625" style="546" customWidth="1"/>
    <col min="13" max="13" width="18.140625" style="546" customWidth="1"/>
    <col min="14" max="14" width="5.42578125" style="483" customWidth="1"/>
    <col min="15" max="16" width="4.5703125" style="483" customWidth="1"/>
    <col min="17" max="17" width="4.140625" style="483" customWidth="1"/>
    <col min="18" max="18" width="4.42578125" style="483" customWidth="1"/>
    <col min="19" max="19" width="4.28515625" style="483" customWidth="1"/>
    <col min="20" max="20" width="8.5703125" style="483" customWidth="1"/>
    <col min="21" max="21" width="7.5703125" style="483" customWidth="1"/>
    <col min="22" max="22" width="13" style="483" customWidth="1"/>
    <col min="23" max="23" width="5.42578125" style="483" customWidth="1"/>
    <col min="24" max="24" width="17.28515625" style="483" customWidth="1"/>
    <col min="25" max="25" width="5.140625" style="546" customWidth="1"/>
    <col min="26" max="26" width="4.85546875" style="546" customWidth="1"/>
    <col min="27" max="27" width="5.28515625" style="546" customWidth="1"/>
    <col min="28" max="28" width="4.42578125" style="546" customWidth="1"/>
    <col min="29" max="29" width="4.85546875" style="546" customWidth="1"/>
    <col min="30" max="30" width="7.42578125" style="546" customWidth="1"/>
    <col min="31" max="31" width="10.7109375" style="546" customWidth="1"/>
    <col min="32" max="32" width="7.5703125" style="546" customWidth="1"/>
    <col min="33" max="33" width="7.140625" style="483" customWidth="1"/>
    <col min="34" max="34" width="5.42578125" style="483" customWidth="1"/>
    <col min="35" max="35" width="20" style="483" customWidth="1"/>
    <col min="36" max="36" width="4.5703125" style="546" customWidth="1"/>
    <col min="37" max="38" width="3.85546875" style="546" customWidth="1"/>
    <col min="39" max="39" width="4.85546875" style="546" customWidth="1"/>
    <col min="40" max="40" width="4.28515625" style="546" customWidth="1"/>
    <col min="41" max="41" width="6.42578125" style="546" customWidth="1"/>
    <col min="42" max="42" width="11.7109375" style="546" customWidth="1"/>
    <col min="43" max="43" width="7.5703125" style="546" customWidth="1"/>
    <col min="44" max="44" width="7.85546875" style="546" customWidth="1"/>
    <col min="45" max="45" width="7.140625" style="546" customWidth="1"/>
    <col min="46" max="46" width="22" style="546" customWidth="1"/>
    <col min="47" max="47" width="9" style="546" customWidth="1"/>
    <col min="48" max="48" width="9" style="617" hidden="1" customWidth="1"/>
    <col min="49" max="49" width="9.5703125" style="546" customWidth="1"/>
    <col min="50" max="50" width="9.5703125" style="617" hidden="1" customWidth="1"/>
    <col min="51" max="51" width="8.7109375" style="546" customWidth="1"/>
    <col min="52" max="52" width="8.7109375" style="617" hidden="1" customWidth="1"/>
    <col min="53" max="53" width="8.140625" style="546" customWidth="1"/>
    <col min="54" max="55" width="8.140625" style="617" hidden="1" customWidth="1"/>
    <col min="56" max="56" width="8.140625" style="617" customWidth="1"/>
    <col min="57" max="16384" width="9.140625" style="483"/>
  </cols>
  <sheetData>
    <row r="1" spans="1:60" ht="18.75" customHeight="1">
      <c r="A1" s="1076" t="str">
        <f>English!A1</f>
        <v>KENDRIYA VIDYALAYA No 2 , SRIVIJAYNAGAR</v>
      </c>
      <c r="B1" s="1077"/>
      <c r="C1" s="1077"/>
      <c r="D1" s="1077"/>
      <c r="E1" s="1077"/>
      <c r="F1" s="1077"/>
      <c r="G1" s="1077"/>
      <c r="H1" s="1077"/>
      <c r="I1" s="1077"/>
      <c r="J1" s="1077"/>
      <c r="K1" s="1083"/>
      <c r="L1" s="1076" t="str">
        <f>English!A1</f>
        <v>KENDRIYA VIDYALAYA No 2 , SRIVIJAYNAGAR</v>
      </c>
      <c r="M1" s="1077"/>
      <c r="N1" s="1077"/>
      <c r="O1" s="1077"/>
      <c r="P1" s="1077"/>
      <c r="Q1" s="1077"/>
      <c r="R1" s="1077"/>
      <c r="S1" s="1077"/>
      <c r="T1" s="1077"/>
      <c r="U1" s="1077"/>
      <c r="V1" s="1083"/>
      <c r="W1" s="1076" t="str">
        <f>L1</f>
        <v>KENDRIYA VIDYALAYA No 2 , SRIVIJAYNAGAR</v>
      </c>
      <c r="X1" s="1077"/>
      <c r="Y1" s="1077"/>
      <c r="Z1" s="1077"/>
      <c r="AA1" s="1077"/>
      <c r="AB1" s="1077"/>
      <c r="AC1" s="1077"/>
      <c r="AD1" s="1077"/>
      <c r="AE1" s="1077"/>
      <c r="AF1" s="1077"/>
      <c r="AG1" s="1083"/>
      <c r="AH1" s="1076" t="str">
        <f>English!A1</f>
        <v>KENDRIYA VIDYALAYA No 2 , SRIVIJAYNAGAR</v>
      </c>
      <c r="AI1" s="1077"/>
      <c r="AJ1" s="1077"/>
      <c r="AK1" s="1077"/>
      <c r="AL1" s="1077"/>
      <c r="AM1" s="1077"/>
      <c r="AN1" s="1077"/>
      <c r="AO1" s="1077"/>
      <c r="AP1" s="1077"/>
      <c r="AQ1" s="1077"/>
      <c r="AR1" s="1083"/>
      <c r="AS1" s="1076" t="str">
        <f>English!A1</f>
        <v>KENDRIYA VIDYALAYA No 2 , SRIVIJAYNAGAR</v>
      </c>
      <c r="AT1" s="1077"/>
      <c r="AU1" s="1077"/>
      <c r="AV1" s="1077"/>
      <c r="AW1" s="1077"/>
      <c r="AX1" s="1077"/>
      <c r="AY1" s="1077"/>
      <c r="AZ1" s="1077"/>
      <c r="BA1" s="1077"/>
      <c r="BB1" s="1077"/>
      <c r="BC1" s="1077"/>
      <c r="BD1" s="1077"/>
      <c r="BE1" s="628"/>
      <c r="BF1" s="628"/>
      <c r="BG1" s="628"/>
      <c r="BH1" s="628"/>
    </row>
    <row r="2" spans="1:60" ht="27" customHeight="1">
      <c r="A2" s="1084" t="str">
        <f>English!DR2</f>
        <v>Overall Grade-2014-15</v>
      </c>
      <c r="B2" s="1085"/>
      <c r="C2" s="1085"/>
      <c r="D2" s="1085"/>
      <c r="E2" s="1085"/>
      <c r="F2" s="1085"/>
      <c r="G2" s="1085"/>
      <c r="H2" s="1085"/>
      <c r="I2" s="1085"/>
      <c r="J2" s="1085"/>
      <c r="K2" s="1086"/>
      <c r="L2" s="1076" t="str">
        <f>A2</f>
        <v>Overall Grade-2014-15</v>
      </c>
      <c r="M2" s="1077"/>
      <c r="N2" s="1077"/>
      <c r="O2" s="1077"/>
      <c r="P2" s="1077"/>
      <c r="Q2" s="1077"/>
      <c r="R2" s="1077"/>
      <c r="S2" s="1077"/>
      <c r="T2" s="1077"/>
      <c r="U2" s="1077"/>
      <c r="V2" s="1083"/>
      <c r="W2" s="1076" t="str">
        <f>L2</f>
        <v>Overall Grade-2014-15</v>
      </c>
      <c r="X2" s="1077"/>
      <c r="Y2" s="1077"/>
      <c r="Z2" s="1077"/>
      <c r="AA2" s="1077"/>
      <c r="AB2" s="1077"/>
      <c r="AC2" s="1077"/>
      <c r="AD2" s="1077"/>
      <c r="AE2" s="1077"/>
      <c r="AF2" s="1077"/>
      <c r="AG2" s="1083"/>
      <c r="AH2" s="1076" t="str">
        <f>W2</f>
        <v>Overall Grade-2014-15</v>
      </c>
      <c r="AI2" s="1077"/>
      <c r="AJ2" s="1077"/>
      <c r="AK2" s="1077"/>
      <c r="AL2" s="1077"/>
      <c r="AM2" s="1077"/>
      <c r="AN2" s="1077"/>
      <c r="AO2" s="1077"/>
      <c r="AP2" s="1077"/>
      <c r="AQ2" s="1077"/>
      <c r="AR2" s="1083"/>
      <c r="AS2" s="1076" t="str">
        <f>AH2</f>
        <v>Overall Grade-2014-15</v>
      </c>
      <c r="AT2" s="1077"/>
      <c r="AU2" s="1077"/>
      <c r="AV2" s="1077"/>
      <c r="AW2" s="1077"/>
      <c r="AX2" s="1077"/>
      <c r="AY2" s="1077"/>
      <c r="AZ2" s="1077"/>
      <c r="BA2" s="1077"/>
      <c r="BB2" s="1077"/>
      <c r="BC2" s="1077"/>
      <c r="BD2" s="1077"/>
      <c r="BE2" s="628"/>
      <c r="BF2" s="628"/>
      <c r="BG2" s="628"/>
      <c r="BH2" s="628"/>
    </row>
    <row r="3" spans="1:60" s="545" customFormat="1" ht="21.75" customHeight="1">
      <c r="A3" s="1087" t="s">
        <v>416</v>
      </c>
      <c r="B3" s="1088"/>
      <c r="C3" s="1088" t="s">
        <v>417</v>
      </c>
      <c r="D3" s="1088"/>
      <c r="E3" s="1088" t="str">
        <f>Home!G19</f>
        <v>dasd</v>
      </c>
      <c r="F3" s="1088"/>
      <c r="G3" s="1088"/>
      <c r="H3" s="1088"/>
      <c r="I3" s="629" t="s">
        <v>418</v>
      </c>
      <c r="J3" s="629"/>
      <c r="K3" s="630" t="str">
        <f>Home!G27</f>
        <v>ttttttttttttt</v>
      </c>
      <c r="L3" s="1087" t="str">
        <f>A3</f>
        <v>CLASS:  V A</v>
      </c>
      <c r="M3" s="1088"/>
      <c r="N3" s="1088" t="str">
        <f>C3</f>
        <v xml:space="preserve">Teacher: </v>
      </c>
      <c r="O3" s="1088"/>
      <c r="P3" s="629" t="str">
        <f>Home!G21</f>
        <v>zxczx</v>
      </c>
      <c r="Q3" s="629"/>
      <c r="R3" s="629"/>
      <c r="S3" s="629"/>
      <c r="T3" s="629" t="str">
        <f>I3</f>
        <v>Class Teacher:</v>
      </c>
      <c r="U3" s="629"/>
      <c r="V3" s="631" t="str">
        <f>Home!G27</f>
        <v>ttttttttttttt</v>
      </c>
      <c r="W3" s="1087" t="str">
        <f>A3</f>
        <v>CLASS:  V A</v>
      </c>
      <c r="X3" s="1088"/>
      <c r="Y3" s="1088" t="str">
        <f>C3</f>
        <v xml:space="preserve">Teacher: </v>
      </c>
      <c r="Z3" s="1088"/>
      <c r="AA3" s="629" t="str">
        <f>Home!G23</f>
        <v>asaaaas</v>
      </c>
      <c r="AB3" s="629"/>
      <c r="AC3" s="629"/>
      <c r="AD3" s="629"/>
      <c r="AE3" s="632" t="str">
        <f>I3</f>
        <v>Class Teacher:</v>
      </c>
      <c r="AF3" s="1088" t="str">
        <f>Home!G27</f>
        <v>ttttttttttttt</v>
      </c>
      <c r="AG3" s="1089"/>
      <c r="AH3" s="1087" t="str">
        <f>A3</f>
        <v>CLASS:  V A</v>
      </c>
      <c r="AI3" s="1088"/>
      <c r="AJ3" s="1088" t="str">
        <f>C3</f>
        <v xml:space="preserve">Teacher: </v>
      </c>
      <c r="AK3" s="1088"/>
      <c r="AL3" s="1088"/>
      <c r="AM3" s="1088" t="str">
        <f>Home!G25</f>
        <v>nm,nm,</v>
      </c>
      <c r="AN3" s="1088"/>
      <c r="AO3" s="1088"/>
      <c r="AP3" s="632" t="str">
        <f>I3</f>
        <v>Class Teacher:</v>
      </c>
      <c r="AQ3" s="1088" t="str">
        <f>Home!G27</f>
        <v>ttttttttttttt</v>
      </c>
      <c r="AR3" s="1089"/>
      <c r="AS3" s="1078" t="str">
        <f>A3</f>
        <v>CLASS:  V A</v>
      </c>
      <c r="AT3" s="1079"/>
      <c r="AU3" s="1079" t="str">
        <f>I3</f>
        <v>Class Teacher:</v>
      </c>
      <c r="AV3" s="1079"/>
      <c r="AW3" s="1079"/>
      <c r="AX3" s="633"/>
      <c r="AY3" s="634" t="str">
        <f>Home!G27</f>
        <v>ttttttttttttt</v>
      </c>
      <c r="AZ3" s="634"/>
      <c r="BA3" s="634"/>
      <c r="BB3" s="634"/>
      <c r="BC3" s="634"/>
      <c r="BD3" s="634"/>
      <c r="BE3" s="635"/>
      <c r="BF3" s="636"/>
      <c r="BG3" s="636"/>
      <c r="BH3" s="636"/>
    </row>
    <row r="4" spans="1:60" ht="23.25" customHeight="1">
      <c r="A4" s="1061" t="s">
        <v>7</v>
      </c>
      <c r="B4" s="1061" t="s">
        <v>9</v>
      </c>
      <c r="C4" s="1065" t="s">
        <v>39</v>
      </c>
      <c r="D4" s="1065"/>
      <c r="E4" s="1065"/>
      <c r="F4" s="1065"/>
      <c r="G4" s="1065"/>
      <c r="H4" s="1065"/>
      <c r="I4" s="1065"/>
      <c r="J4" s="1065"/>
      <c r="K4" s="1065"/>
      <c r="L4" s="1061" t="s">
        <v>7</v>
      </c>
      <c r="M4" s="1061" t="s">
        <v>9</v>
      </c>
      <c r="N4" s="1065" t="s">
        <v>41</v>
      </c>
      <c r="O4" s="1065"/>
      <c r="P4" s="1065"/>
      <c r="Q4" s="1065"/>
      <c r="R4" s="1065"/>
      <c r="S4" s="1065"/>
      <c r="T4" s="1065"/>
      <c r="U4" s="1065"/>
      <c r="V4" s="1065"/>
      <c r="W4" s="1073" t="s">
        <v>7</v>
      </c>
      <c r="X4" s="1073" t="s">
        <v>9</v>
      </c>
      <c r="Y4" s="1070" t="s">
        <v>468</v>
      </c>
      <c r="Z4" s="1071"/>
      <c r="AA4" s="1071"/>
      <c r="AB4" s="1071"/>
      <c r="AC4" s="1071"/>
      <c r="AD4" s="1071"/>
      <c r="AE4" s="1071"/>
      <c r="AF4" s="1071"/>
      <c r="AG4" s="1072"/>
      <c r="AH4" s="1061" t="s">
        <v>7</v>
      </c>
      <c r="AI4" s="1061" t="s">
        <v>9</v>
      </c>
      <c r="AJ4" s="1066" t="s">
        <v>69</v>
      </c>
      <c r="AK4" s="1066"/>
      <c r="AL4" s="1066"/>
      <c r="AM4" s="1066"/>
      <c r="AN4" s="1066"/>
      <c r="AO4" s="1066"/>
      <c r="AP4" s="1066"/>
      <c r="AQ4" s="1066"/>
      <c r="AR4" s="1066"/>
      <c r="AS4" s="1061" t="s">
        <v>7</v>
      </c>
      <c r="AT4" s="1061" t="s">
        <v>9</v>
      </c>
      <c r="AU4" s="1057" t="s">
        <v>28</v>
      </c>
      <c r="AV4" s="1058"/>
      <c r="AW4" s="1058"/>
      <c r="AX4" s="1058"/>
      <c r="AY4" s="1058"/>
      <c r="AZ4" s="1058"/>
      <c r="BA4" s="1059"/>
      <c r="BB4" s="637"/>
      <c r="BC4" s="637"/>
      <c r="BD4" s="1080" t="s">
        <v>489</v>
      </c>
      <c r="BE4" s="638"/>
      <c r="BF4" s="628"/>
      <c r="BG4" s="628"/>
      <c r="BH4" s="628"/>
    </row>
    <row r="5" spans="1:60">
      <c r="A5" s="1062"/>
      <c r="B5" s="1062"/>
      <c r="C5" s="1057" t="s">
        <v>102</v>
      </c>
      <c r="D5" s="1058"/>
      <c r="E5" s="1059"/>
      <c r="F5" s="1057" t="s">
        <v>66</v>
      </c>
      <c r="G5" s="1058"/>
      <c r="H5" s="1059"/>
      <c r="I5" s="639" t="s">
        <v>27</v>
      </c>
      <c r="J5" s="639" t="s">
        <v>27</v>
      </c>
      <c r="K5" s="1053" t="s">
        <v>165</v>
      </c>
      <c r="L5" s="1062"/>
      <c r="M5" s="1062"/>
      <c r="N5" s="1064" t="s">
        <v>102</v>
      </c>
      <c r="O5" s="1064"/>
      <c r="P5" s="1064"/>
      <c r="Q5" s="1064" t="s">
        <v>66</v>
      </c>
      <c r="R5" s="1064"/>
      <c r="S5" s="1064"/>
      <c r="T5" s="639" t="s">
        <v>27</v>
      </c>
      <c r="U5" s="639" t="s">
        <v>27</v>
      </c>
      <c r="V5" s="1055" t="s">
        <v>165</v>
      </c>
      <c r="W5" s="1074"/>
      <c r="X5" s="1074"/>
      <c r="Y5" s="1067" t="s">
        <v>102</v>
      </c>
      <c r="Z5" s="1068"/>
      <c r="AA5" s="1069"/>
      <c r="AB5" s="1067" t="s">
        <v>66</v>
      </c>
      <c r="AC5" s="1068"/>
      <c r="AD5" s="1069"/>
      <c r="AE5" s="640" t="s">
        <v>27</v>
      </c>
      <c r="AF5" s="640" t="s">
        <v>27</v>
      </c>
      <c r="AG5" s="1053" t="s">
        <v>165</v>
      </c>
      <c r="AH5" s="1062"/>
      <c r="AI5" s="1062"/>
      <c r="AJ5" s="1067" t="s">
        <v>102</v>
      </c>
      <c r="AK5" s="1068"/>
      <c r="AL5" s="1069"/>
      <c r="AM5" s="1067" t="s">
        <v>66</v>
      </c>
      <c r="AN5" s="1068"/>
      <c r="AO5" s="1069"/>
      <c r="AP5" s="640" t="s">
        <v>27</v>
      </c>
      <c r="AQ5" s="640" t="s">
        <v>27</v>
      </c>
      <c r="AR5" s="1053" t="s">
        <v>165</v>
      </c>
      <c r="AS5" s="1062"/>
      <c r="AT5" s="1062"/>
      <c r="AU5" s="1061" t="s">
        <v>39</v>
      </c>
      <c r="AV5" s="641"/>
      <c r="AW5" s="1061" t="s">
        <v>41</v>
      </c>
      <c r="AX5" s="641"/>
      <c r="AY5" s="1061" t="s">
        <v>132</v>
      </c>
      <c r="AZ5" s="641"/>
      <c r="BA5" s="1061" t="s">
        <v>69</v>
      </c>
      <c r="BB5" s="642"/>
      <c r="BC5" s="642"/>
      <c r="BD5" s="1081"/>
      <c r="BE5" s="638"/>
      <c r="BF5" s="628"/>
      <c r="BG5" s="628"/>
      <c r="BH5" s="628"/>
    </row>
    <row r="6" spans="1:60" ht="27.75" customHeight="1">
      <c r="A6" s="1063"/>
      <c r="B6" s="1063"/>
      <c r="C6" s="643" t="s">
        <v>138</v>
      </c>
      <c r="D6" s="643" t="s">
        <v>139</v>
      </c>
      <c r="E6" s="643" t="s">
        <v>140</v>
      </c>
      <c r="F6" s="643" t="s">
        <v>141</v>
      </c>
      <c r="G6" s="643" t="s">
        <v>142</v>
      </c>
      <c r="H6" s="643" t="s">
        <v>143</v>
      </c>
      <c r="I6" s="643" t="s">
        <v>166</v>
      </c>
      <c r="J6" s="643" t="s">
        <v>167</v>
      </c>
      <c r="K6" s="1054"/>
      <c r="L6" s="1063"/>
      <c r="M6" s="1063"/>
      <c r="N6" s="644" t="s">
        <v>138</v>
      </c>
      <c r="O6" s="644" t="s">
        <v>139</v>
      </c>
      <c r="P6" s="644" t="s">
        <v>140</v>
      </c>
      <c r="Q6" s="644" t="s">
        <v>141</v>
      </c>
      <c r="R6" s="644" t="s">
        <v>142</v>
      </c>
      <c r="S6" s="644" t="s">
        <v>143</v>
      </c>
      <c r="T6" s="644" t="s">
        <v>166</v>
      </c>
      <c r="U6" s="644" t="s">
        <v>168</v>
      </c>
      <c r="V6" s="1056"/>
      <c r="W6" s="1075"/>
      <c r="X6" s="1075"/>
      <c r="Y6" s="643" t="s">
        <v>138</v>
      </c>
      <c r="Z6" s="643" t="s">
        <v>139</v>
      </c>
      <c r="AA6" s="643" t="s">
        <v>140</v>
      </c>
      <c r="AB6" s="643" t="s">
        <v>141</v>
      </c>
      <c r="AC6" s="643" t="s">
        <v>142</v>
      </c>
      <c r="AD6" s="643" t="s">
        <v>143</v>
      </c>
      <c r="AE6" s="643" t="s">
        <v>166</v>
      </c>
      <c r="AF6" s="643" t="s">
        <v>168</v>
      </c>
      <c r="AG6" s="1054"/>
      <c r="AH6" s="1063"/>
      <c r="AI6" s="1063"/>
      <c r="AJ6" s="643" t="s">
        <v>138</v>
      </c>
      <c r="AK6" s="643" t="s">
        <v>139</v>
      </c>
      <c r="AL6" s="643" t="s">
        <v>140</v>
      </c>
      <c r="AM6" s="643" t="s">
        <v>141</v>
      </c>
      <c r="AN6" s="643" t="s">
        <v>142</v>
      </c>
      <c r="AO6" s="643" t="s">
        <v>143</v>
      </c>
      <c r="AP6" s="643" t="s">
        <v>166</v>
      </c>
      <c r="AQ6" s="643" t="s">
        <v>168</v>
      </c>
      <c r="AR6" s="1054"/>
      <c r="AS6" s="1063"/>
      <c r="AT6" s="1063"/>
      <c r="AU6" s="1063"/>
      <c r="AV6" s="645"/>
      <c r="AW6" s="1063"/>
      <c r="AX6" s="645"/>
      <c r="AY6" s="1063"/>
      <c r="AZ6" s="645"/>
      <c r="BA6" s="1063"/>
      <c r="BB6" s="645"/>
      <c r="BC6" s="645"/>
      <c r="BD6" s="1082"/>
      <c r="BE6" s="638"/>
      <c r="BF6" s="628"/>
      <c r="BG6" s="628"/>
      <c r="BH6" s="628"/>
    </row>
    <row r="7" spans="1:60" s="685" customFormat="1" ht="2.25" customHeight="1">
      <c r="A7" s="682">
        <v>1</v>
      </c>
      <c r="B7" s="682">
        <v>2</v>
      </c>
      <c r="C7" s="682">
        <v>3</v>
      </c>
      <c r="D7" s="682">
        <v>4</v>
      </c>
      <c r="E7" s="682">
        <v>5</v>
      </c>
      <c r="F7" s="682">
        <v>6</v>
      </c>
      <c r="G7" s="682">
        <v>7</v>
      </c>
      <c r="H7" s="682">
        <v>8</v>
      </c>
      <c r="I7" s="682">
        <v>9</v>
      </c>
      <c r="J7" s="682">
        <v>10</v>
      </c>
      <c r="K7" s="682">
        <v>11</v>
      </c>
      <c r="L7" s="682">
        <v>12</v>
      </c>
      <c r="M7" s="682">
        <v>13</v>
      </c>
      <c r="N7" s="682">
        <v>14</v>
      </c>
      <c r="O7" s="682">
        <v>15</v>
      </c>
      <c r="P7" s="682">
        <v>16</v>
      </c>
      <c r="Q7" s="682">
        <v>17</v>
      </c>
      <c r="R7" s="682">
        <v>18</v>
      </c>
      <c r="S7" s="682">
        <v>19</v>
      </c>
      <c r="T7" s="682">
        <v>20</v>
      </c>
      <c r="U7" s="682">
        <v>21</v>
      </c>
      <c r="V7" s="682">
        <v>22</v>
      </c>
      <c r="W7" s="682">
        <v>23</v>
      </c>
      <c r="X7" s="682">
        <v>24</v>
      </c>
      <c r="Y7" s="682">
        <v>25</v>
      </c>
      <c r="Z7" s="682">
        <v>26</v>
      </c>
      <c r="AA7" s="682">
        <v>27</v>
      </c>
      <c r="AB7" s="682">
        <v>28</v>
      </c>
      <c r="AC7" s="682">
        <v>29</v>
      </c>
      <c r="AD7" s="682">
        <v>30</v>
      </c>
      <c r="AE7" s="682">
        <v>31</v>
      </c>
      <c r="AF7" s="682">
        <v>32</v>
      </c>
      <c r="AG7" s="682">
        <v>33</v>
      </c>
      <c r="AH7" s="682">
        <v>34</v>
      </c>
      <c r="AI7" s="682">
        <v>35</v>
      </c>
      <c r="AJ7" s="682">
        <v>36</v>
      </c>
      <c r="AK7" s="682">
        <v>37</v>
      </c>
      <c r="AL7" s="682">
        <v>38</v>
      </c>
      <c r="AM7" s="682">
        <v>39</v>
      </c>
      <c r="AN7" s="682">
        <v>40</v>
      </c>
      <c r="AO7" s="682">
        <v>41</v>
      </c>
      <c r="AP7" s="682">
        <v>42</v>
      </c>
      <c r="AQ7" s="682">
        <v>43</v>
      </c>
      <c r="AR7" s="682">
        <v>44</v>
      </c>
      <c r="AS7" s="682">
        <v>45</v>
      </c>
      <c r="AT7" s="682">
        <v>46</v>
      </c>
      <c r="AU7" s="682">
        <v>47</v>
      </c>
      <c r="AV7" s="682">
        <v>48</v>
      </c>
      <c r="AW7" s="682">
        <v>49</v>
      </c>
      <c r="AX7" s="682">
        <v>50</v>
      </c>
      <c r="AY7" s="682">
        <v>51</v>
      </c>
      <c r="AZ7" s="682">
        <v>52</v>
      </c>
      <c r="BA7" s="682">
        <v>53</v>
      </c>
      <c r="BB7" s="682">
        <v>54</v>
      </c>
      <c r="BC7" s="682">
        <v>55</v>
      </c>
      <c r="BD7" s="682">
        <v>56</v>
      </c>
      <c r="BE7" s="683"/>
      <c r="BF7" s="684"/>
      <c r="BG7" s="684"/>
      <c r="BH7" s="684"/>
    </row>
    <row r="8" spans="1:60">
      <c r="A8" s="639">
        <f>'Student Profile'!A5</f>
        <v>1</v>
      </c>
      <c r="B8" s="646" t="str">
        <f>'Student Profile'!C5</f>
        <v>S. Mounik</v>
      </c>
      <c r="C8" s="639" t="str">
        <f>English!R8</f>
        <v>B</v>
      </c>
      <c r="D8" s="639" t="str">
        <f>English!AN8</f>
        <v>A</v>
      </c>
      <c r="E8" s="639" t="str">
        <f>English!BG8</f>
        <v>B</v>
      </c>
      <c r="F8" s="639" t="str">
        <f>English!BY8</f>
        <v>B</v>
      </c>
      <c r="G8" s="639" t="str">
        <f>English!CV8</f>
        <v>A</v>
      </c>
      <c r="H8" s="639" t="str">
        <f>English!DO8</f>
        <v>B</v>
      </c>
      <c r="I8" s="639" t="str">
        <f>English!DU8</f>
        <v>A</v>
      </c>
      <c r="J8" s="639" t="str">
        <f>English!DW8</f>
        <v>B</v>
      </c>
      <c r="K8" s="639" t="str">
        <f>English!DY8</f>
        <v>B</v>
      </c>
      <c r="L8" s="639">
        <f>A8</f>
        <v>1</v>
      </c>
      <c r="M8" s="646" t="str">
        <f>B8</f>
        <v>S. Mounik</v>
      </c>
      <c r="N8" s="639" t="str">
        <f>Hindi!R8</f>
        <v>B</v>
      </c>
      <c r="O8" s="639" t="str">
        <f>Hindi!AN8</f>
        <v>A</v>
      </c>
      <c r="P8" s="639" t="str">
        <f>Hindi!BG8</f>
        <v>B</v>
      </c>
      <c r="Q8" s="639" t="str">
        <f>Hindi!BY8</f>
        <v>B</v>
      </c>
      <c r="R8" s="639" t="str">
        <f>Hindi!CV8</f>
        <v>B</v>
      </c>
      <c r="S8" s="639" t="str">
        <f>Hindi!DO8</f>
        <v>B</v>
      </c>
      <c r="T8" s="639" t="str">
        <f>Hindi!DU8</f>
        <v>B</v>
      </c>
      <c r="U8" s="639" t="str">
        <f>Hindi!DW8</f>
        <v>B</v>
      </c>
      <c r="V8" s="639" t="str">
        <f>Hindi!DY8</f>
        <v>B</v>
      </c>
      <c r="W8" s="639">
        <f>L8</f>
        <v>1</v>
      </c>
      <c r="X8" s="646" t="str">
        <f>M8</f>
        <v>S. Mounik</v>
      </c>
      <c r="Y8" s="639" t="str">
        <f>Maths!N8</f>
        <v>B</v>
      </c>
      <c r="Z8" s="639" t="str">
        <f>Maths!AK8</f>
        <v>B</v>
      </c>
      <c r="AA8" s="639" t="str">
        <f>Maths!AZ8</f>
        <v>A</v>
      </c>
      <c r="AB8" s="639" t="str">
        <f>Maths!BO8</f>
        <v>B</v>
      </c>
      <c r="AC8" s="639" t="str">
        <f>Maths!CL8</f>
        <v>A</v>
      </c>
      <c r="AD8" s="639" t="str">
        <f>Maths!CZ8</f>
        <v>B</v>
      </c>
      <c r="AE8" s="639" t="str">
        <f>Maths!DE8</f>
        <v>B</v>
      </c>
      <c r="AF8" s="639" t="str">
        <f>Maths!DG8</f>
        <v>B</v>
      </c>
      <c r="AG8" s="639" t="str">
        <f>Maths!DI8</f>
        <v>B</v>
      </c>
      <c r="AH8" s="639">
        <f>W8</f>
        <v>1</v>
      </c>
      <c r="AI8" s="646" t="str">
        <f>X8</f>
        <v>S. Mounik</v>
      </c>
      <c r="AJ8" s="639" t="str">
        <f ca="1">EVS!L8</f>
        <v>D</v>
      </c>
      <c r="AK8" s="639" t="str">
        <f>EVS!AV8</f>
        <v>A</v>
      </c>
      <c r="AL8" s="639" t="str">
        <f>EVS!AV8</f>
        <v>A</v>
      </c>
      <c r="AM8" s="639" t="str">
        <f ca="1">EVS!BI8</f>
        <v>A</v>
      </c>
      <c r="AN8" s="639" t="str">
        <f ca="1">EVS!CF8</f>
        <v>A+</v>
      </c>
      <c r="AO8" s="639" t="str">
        <f>EVS!CR8</f>
        <v>A</v>
      </c>
      <c r="AP8" s="639" t="str">
        <f ca="1">EVS!CW8</f>
        <v>B</v>
      </c>
      <c r="AQ8" s="639" t="str">
        <f>EVS!CY8</f>
        <v>A</v>
      </c>
      <c r="AR8" s="639" t="str">
        <f ca="1">EVS!DA8</f>
        <v>A</v>
      </c>
      <c r="AS8" s="639">
        <f>AH8</f>
        <v>1</v>
      </c>
      <c r="AT8" s="646" t="str">
        <f>AI8</f>
        <v>S. Mounik</v>
      </c>
      <c r="AU8" s="639" t="str">
        <f>K8</f>
        <v>B</v>
      </c>
      <c r="AV8" s="639">
        <f>IF(AU8="",0,VLOOKUP(AU8,A$101:B$106,2,0))</f>
        <v>3</v>
      </c>
      <c r="AW8" s="639" t="str">
        <f>V8</f>
        <v>B</v>
      </c>
      <c r="AX8" s="639">
        <f>IF(AW8="",0,VLOOKUP(AW8,A$101:B$106,2,0))</f>
        <v>3</v>
      </c>
      <c r="AY8" s="639" t="str">
        <f>AG8</f>
        <v>B</v>
      </c>
      <c r="AZ8" s="639">
        <f>IF(AY8="",0,VLOOKUP(AY8,A$101:B$106,2,0))</f>
        <v>3</v>
      </c>
      <c r="BA8" s="639" t="str">
        <f ca="1">AR8</f>
        <v>A</v>
      </c>
      <c r="BB8" s="639">
        <f ca="1">IF(BA8="",0,VLOOKUP(BA8,A$101:B$106,2,0))</f>
        <v>4</v>
      </c>
      <c r="BC8" s="639">
        <f ca="1">(AV8+AX8+AZ8+BB8)</f>
        <v>13</v>
      </c>
      <c r="BD8" s="639" t="str">
        <f ca="1">IF(BC8="","", LOOKUP(BC8,A$110:A$114,B$110:B$114))</f>
        <v>B</v>
      </c>
      <c r="BE8" s="638"/>
      <c r="BF8" s="628"/>
      <c r="BG8" s="628"/>
      <c r="BH8" s="628"/>
    </row>
    <row r="9" spans="1:60">
      <c r="A9" s="639">
        <f>'Student Profile'!A6</f>
        <v>2</v>
      </c>
      <c r="B9" s="646" t="str">
        <f>'Student Profile'!C6</f>
        <v>K. Lakshmi</v>
      </c>
      <c r="C9" s="639" t="str">
        <f>English!R9</f>
        <v/>
      </c>
      <c r="D9" s="639" t="str">
        <f>English!AN9</f>
        <v/>
      </c>
      <c r="E9" s="639" t="str">
        <f>English!BG9</f>
        <v/>
      </c>
      <c r="F9" s="639" t="str">
        <f>English!BY9</f>
        <v/>
      </c>
      <c r="G9" s="639" t="str">
        <f>English!CV9</f>
        <v/>
      </c>
      <c r="H9" s="639" t="str">
        <f>English!DO9</f>
        <v/>
      </c>
      <c r="I9" s="639" t="str">
        <f>English!DU9</f>
        <v/>
      </c>
      <c r="J9" s="639" t="str">
        <f>English!DW9</f>
        <v/>
      </c>
      <c r="K9" s="639" t="str">
        <f>English!DY9</f>
        <v/>
      </c>
      <c r="L9" s="639">
        <f t="shared" ref="L9:L57" si="0">A9</f>
        <v>2</v>
      </c>
      <c r="M9" s="646" t="str">
        <f t="shared" ref="M9:M57" si="1">B9</f>
        <v>K. Lakshmi</v>
      </c>
      <c r="N9" s="639" t="str">
        <f>Hindi!R9</f>
        <v/>
      </c>
      <c r="O9" s="639" t="str">
        <f>Hindi!AN9</f>
        <v/>
      </c>
      <c r="P9" s="639" t="str">
        <f>Hindi!BG9</f>
        <v/>
      </c>
      <c r="Q9" s="639" t="str">
        <f>Hindi!BY9</f>
        <v/>
      </c>
      <c r="R9" s="639" t="str">
        <f>Hindi!CV9</f>
        <v/>
      </c>
      <c r="S9" s="639" t="str">
        <f>Hindi!DO9</f>
        <v/>
      </c>
      <c r="T9" s="639" t="str">
        <f>Hindi!DU9</f>
        <v/>
      </c>
      <c r="U9" s="639" t="str">
        <f>Hindi!DW9</f>
        <v/>
      </c>
      <c r="V9" s="639" t="str">
        <f>Hindi!DY9</f>
        <v/>
      </c>
      <c r="W9" s="639">
        <f t="shared" ref="W9:W57" si="2">L9</f>
        <v>2</v>
      </c>
      <c r="X9" s="646" t="str">
        <f t="shared" ref="X9:X57" si="3">M9</f>
        <v>K. Lakshmi</v>
      </c>
      <c r="Y9" s="639" t="str">
        <f>Maths!N9</f>
        <v/>
      </c>
      <c r="Z9" s="639" t="str">
        <f>Maths!AK9</f>
        <v/>
      </c>
      <c r="AA9" s="639" t="str">
        <f>Maths!AZ9</f>
        <v/>
      </c>
      <c r="AB9" s="639" t="str">
        <f>Maths!BO9</f>
        <v/>
      </c>
      <c r="AC9" s="639" t="str">
        <f>Maths!CL9</f>
        <v/>
      </c>
      <c r="AD9" s="639" t="str">
        <f>Maths!CZ9</f>
        <v/>
      </c>
      <c r="AE9" s="639" t="str">
        <f>Maths!DE9</f>
        <v/>
      </c>
      <c r="AF9" s="639" t="str">
        <f>Maths!DG9</f>
        <v/>
      </c>
      <c r="AG9" s="639" t="str">
        <f>Maths!DI9</f>
        <v/>
      </c>
      <c r="AH9" s="639">
        <f t="shared" ref="AH9:AH57" si="4">W9</f>
        <v>2</v>
      </c>
      <c r="AI9" s="646" t="str">
        <f t="shared" ref="AI9:AI57" si="5">X9</f>
        <v>K. Lakshmi</v>
      </c>
      <c r="AJ9" s="639" t="str">
        <f>EVS!L9</f>
        <v/>
      </c>
      <c r="AK9" s="639" t="str">
        <f>EVS!AV9</f>
        <v/>
      </c>
      <c r="AL9" s="639" t="str">
        <f>EVS!AV9</f>
        <v/>
      </c>
      <c r="AM9" s="639" t="str">
        <f>EVS!BI9</f>
        <v/>
      </c>
      <c r="AN9" s="639" t="str">
        <f>EVS!CF9</f>
        <v/>
      </c>
      <c r="AO9" s="639" t="str">
        <f>EVS!CR9</f>
        <v/>
      </c>
      <c r="AP9" s="639" t="str">
        <f>EVS!CW9</f>
        <v/>
      </c>
      <c r="AQ9" s="639" t="str">
        <f>EVS!CY9</f>
        <v/>
      </c>
      <c r="AR9" s="639" t="str">
        <f>EVS!DA9</f>
        <v/>
      </c>
      <c r="AS9" s="639">
        <f t="shared" ref="AS9:AS57" si="6">AH9</f>
        <v>2</v>
      </c>
      <c r="AT9" s="646" t="str">
        <f t="shared" ref="AT9:AT57" si="7">AI9</f>
        <v>K. Lakshmi</v>
      </c>
      <c r="AU9" s="639" t="str">
        <f t="shared" ref="AU9:AU12" si="8">K9</f>
        <v/>
      </c>
      <c r="AV9" s="639">
        <f t="shared" ref="AV9:AV62" si="9">IF(AU8="",0,VLOOKUP(AU8,A$101:B$106,2,0))</f>
        <v>3</v>
      </c>
      <c r="AW9" s="639" t="str">
        <f t="shared" ref="AW9:AW62" si="10">V9</f>
        <v/>
      </c>
      <c r="AX9" s="639">
        <f t="shared" ref="AX9:AX62" si="11">IF(AW9="",0,VLOOKUP(AW9,A$101:B$106,2,0))</f>
        <v>0</v>
      </c>
      <c r="AY9" s="639" t="str">
        <f t="shared" ref="AY9:AY57" si="12">AG9</f>
        <v/>
      </c>
      <c r="AZ9" s="639">
        <f t="shared" ref="AZ9:AZ62" si="13">IF(AY9="",0,VLOOKUP(AY9,A$101:B$106,2,0))</f>
        <v>0</v>
      </c>
      <c r="BA9" s="639" t="str">
        <f t="shared" ref="BA9:BA57" si="14">AR9</f>
        <v/>
      </c>
      <c r="BB9" s="639">
        <f t="shared" ref="BB9:BB62" si="15">IF(BA9="",0,VLOOKUP(BA9,A$101:B$106,2,0))</f>
        <v>0</v>
      </c>
      <c r="BC9" s="639">
        <f t="shared" ref="BC9:BC62" si="16">(AV9+AX9+AZ9+BB9)</f>
        <v>3</v>
      </c>
      <c r="BD9" s="639" t="str">
        <f t="shared" ref="BD9:BD62" si="17">IF(BC9="","", LOOKUP(BC9,A$110:A$114,B$110:B$114))</f>
        <v>D</v>
      </c>
      <c r="BE9" s="638"/>
      <c r="BF9" s="628"/>
      <c r="BG9" s="628"/>
      <c r="BH9" s="628"/>
    </row>
    <row r="10" spans="1:60">
      <c r="A10" s="639">
        <f>'Student Profile'!A7</f>
        <v>3</v>
      </c>
      <c r="B10" s="646" t="str">
        <f>'Student Profile'!C7</f>
        <v>Ramesh</v>
      </c>
      <c r="C10" s="639" t="str">
        <f>English!R10</f>
        <v/>
      </c>
      <c r="D10" s="639" t="str">
        <f>English!AN10</f>
        <v/>
      </c>
      <c r="E10" s="639" t="str">
        <f>English!BG10</f>
        <v/>
      </c>
      <c r="F10" s="639" t="str">
        <f>English!BY10</f>
        <v/>
      </c>
      <c r="G10" s="639" t="str">
        <f>English!CV10</f>
        <v/>
      </c>
      <c r="H10" s="639" t="str">
        <f>English!DO10</f>
        <v/>
      </c>
      <c r="I10" s="639" t="str">
        <f>English!DU10</f>
        <v/>
      </c>
      <c r="J10" s="639" t="str">
        <f>English!DW10</f>
        <v/>
      </c>
      <c r="K10" s="639" t="str">
        <f>English!DY10</f>
        <v/>
      </c>
      <c r="L10" s="639">
        <f t="shared" si="0"/>
        <v>3</v>
      </c>
      <c r="M10" s="646" t="str">
        <f t="shared" si="1"/>
        <v>Ramesh</v>
      </c>
      <c r="N10" s="639" t="str">
        <f>Hindi!R10</f>
        <v/>
      </c>
      <c r="O10" s="639" t="str">
        <f>Hindi!AN10</f>
        <v/>
      </c>
      <c r="P10" s="639" t="str">
        <f>Hindi!BG10</f>
        <v/>
      </c>
      <c r="Q10" s="639" t="str">
        <f>Hindi!BY10</f>
        <v/>
      </c>
      <c r="R10" s="639" t="str">
        <f>Hindi!CV10</f>
        <v/>
      </c>
      <c r="S10" s="639" t="str">
        <f>Hindi!DO10</f>
        <v/>
      </c>
      <c r="T10" s="639" t="str">
        <f>Hindi!DU10</f>
        <v/>
      </c>
      <c r="U10" s="639" t="str">
        <f>Hindi!DW10</f>
        <v/>
      </c>
      <c r="V10" s="639" t="str">
        <f>Hindi!DY10</f>
        <v/>
      </c>
      <c r="W10" s="639">
        <f t="shared" si="2"/>
        <v>3</v>
      </c>
      <c r="X10" s="646" t="str">
        <f t="shared" si="3"/>
        <v>Ramesh</v>
      </c>
      <c r="Y10" s="639" t="str">
        <f>Maths!N10</f>
        <v/>
      </c>
      <c r="Z10" s="639" t="str">
        <f>Maths!AK10</f>
        <v/>
      </c>
      <c r="AA10" s="639" t="str">
        <f>Maths!AZ10</f>
        <v/>
      </c>
      <c r="AB10" s="639" t="str">
        <f>Maths!BO10</f>
        <v/>
      </c>
      <c r="AC10" s="639" t="str">
        <f>Maths!CL10</f>
        <v/>
      </c>
      <c r="AD10" s="639" t="str">
        <f>Maths!CZ10</f>
        <v/>
      </c>
      <c r="AE10" s="639" t="str">
        <f>Maths!DE10</f>
        <v/>
      </c>
      <c r="AF10" s="639" t="str">
        <f>Maths!DG10</f>
        <v/>
      </c>
      <c r="AG10" s="639" t="str">
        <f>Maths!DI10</f>
        <v/>
      </c>
      <c r="AH10" s="639">
        <f t="shared" si="4"/>
        <v>3</v>
      </c>
      <c r="AI10" s="646" t="str">
        <f t="shared" si="5"/>
        <v>Ramesh</v>
      </c>
      <c r="AJ10" s="639" t="str">
        <f>EVS!L10</f>
        <v/>
      </c>
      <c r="AK10" s="639" t="str">
        <f>EVS!AV10</f>
        <v/>
      </c>
      <c r="AL10" s="639" t="str">
        <f>EVS!AV10</f>
        <v/>
      </c>
      <c r="AM10" s="639" t="str">
        <f>EVS!BI10</f>
        <v/>
      </c>
      <c r="AN10" s="639" t="str">
        <f>EVS!CF10</f>
        <v/>
      </c>
      <c r="AO10" s="639" t="str">
        <f>EVS!CR10</f>
        <v/>
      </c>
      <c r="AP10" s="639" t="str">
        <f>EVS!CW10</f>
        <v/>
      </c>
      <c r="AQ10" s="639" t="str">
        <f>EVS!CY10</f>
        <v/>
      </c>
      <c r="AR10" s="639" t="str">
        <f>EVS!DA10</f>
        <v/>
      </c>
      <c r="AS10" s="639">
        <f t="shared" si="6"/>
        <v>3</v>
      </c>
      <c r="AT10" s="646" t="str">
        <f t="shared" si="7"/>
        <v>Ramesh</v>
      </c>
      <c r="AU10" s="639" t="str">
        <f t="shared" si="8"/>
        <v/>
      </c>
      <c r="AV10" s="639">
        <f t="shared" si="9"/>
        <v>0</v>
      </c>
      <c r="AW10" s="639" t="str">
        <f t="shared" si="10"/>
        <v/>
      </c>
      <c r="AX10" s="639">
        <f t="shared" si="11"/>
        <v>0</v>
      </c>
      <c r="AY10" s="639" t="str">
        <f t="shared" si="12"/>
        <v/>
      </c>
      <c r="AZ10" s="639">
        <f t="shared" si="13"/>
        <v>0</v>
      </c>
      <c r="BA10" s="639" t="str">
        <f t="shared" si="14"/>
        <v/>
      </c>
      <c r="BB10" s="639">
        <f t="shared" si="15"/>
        <v>0</v>
      </c>
      <c r="BC10" s="639">
        <f t="shared" si="16"/>
        <v>0</v>
      </c>
      <c r="BD10" s="639" t="str">
        <f t="shared" si="17"/>
        <v>D</v>
      </c>
      <c r="BE10" s="638"/>
      <c r="BF10" s="628"/>
      <c r="BG10" s="628"/>
      <c r="BH10" s="628"/>
    </row>
    <row r="11" spans="1:60">
      <c r="A11" s="639">
        <f>'Student Profile'!A8</f>
        <v>4</v>
      </c>
      <c r="B11" s="646" t="str">
        <f>'Student Profile'!C8</f>
        <v>Krishna</v>
      </c>
      <c r="C11" s="639" t="str">
        <f>English!R11</f>
        <v/>
      </c>
      <c r="D11" s="639" t="str">
        <f>English!AN11</f>
        <v/>
      </c>
      <c r="E11" s="639" t="str">
        <f>English!BG11</f>
        <v/>
      </c>
      <c r="F11" s="639" t="str">
        <f>English!BY11</f>
        <v/>
      </c>
      <c r="G11" s="639" t="str">
        <f>English!CV11</f>
        <v/>
      </c>
      <c r="H11" s="639" t="str">
        <f>English!DO11</f>
        <v/>
      </c>
      <c r="I11" s="639" t="str">
        <f>English!DU11</f>
        <v/>
      </c>
      <c r="J11" s="639" t="str">
        <f>English!DW11</f>
        <v/>
      </c>
      <c r="K11" s="639" t="str">
        <f>English!DY11</f>
        <v/>
      </c>
      <c r="L11" s="639">
        <f t="shared" si="0"/>
        <v>4</v>
      </c>
      <c r="M11" s="646" t="str">
        <f t="shared" si="1"/>
        <v>Krishna</v>
      </c>
      <c r="N11" s="639" t="str">
        <f>Hindi!R11</f>
        <v/>
      </c>
      <c r="O11" s="639" t="str">
        <f>Hindi!AN11</f>
        <v/>
      </c>
      <c r="P11" s="639" t="str">
        <f>Hindi!BG11</f>
        <v/>
      </c>
      <c r="Q11" s="639" t="str">
        <f>Hindi!BY11</f>
        <v/>
      </c>
      <c r="R11" s="639" t="str">
        <f>Hindi!CV11</f>
        <v/>
      </c>
      <c r="S11" s="639" t="str">
        <f>Hindi!DO11</f>
        <v/>
      </c>
      <c r="T11" s="639" t="str">
        <f>Hindi!DU11</f>
        <v/>
      </c>
      <c r="U11" s="639" t="str">
        <f>Hindi!DW11</f>
        <v/>
      </c>
      <c r="V11" s="639" t="str">
        <f>Hindi!DY11</f>
        <v/>
      </c>
      <c r="W11" s="639">
        <f t="shared" si="2"/>
        <v>4</v>
      </c>
      <c r="X11" s="646" t="str">
        <f t="shared" si="3"/>
        <v>Krishna</v>
      </c>
      <c r="Y11" s="639" t="str">
        <f>Maths!N11</f>
        <v/>
      </c>
      <c r="Z11" s="639" t="str">
        <f>Maths!AK11</f>
        <v/>
      </c>
      <c r="AA11" s="639" t="str">
        <f>Maths!AZ11</f>
        <v/>
      </c>
      <c r="AB11" s="639" t="str">
        <f>Maths!BO11</f>
        <v/>
      </c>
      <c r="AC11" s="639" t="str">
        <f>Maths!CL11</f>
        <v/>
      </c>
      <c r="AD11" s="639" t="str">
        <f>Maths!CZ11</f>
        <v/>
      </c>
      <c r="AE11" s="639" t="str">
        <f>Maths!DE11</f>
        <v/>
      </c>
      <c r="AF11" s="639" t="str">
        <f>Maths!DG11</f>
        <v/>
      </c>
      <c r="AG11" s="639" t="str">
        <f>Maths!DI11</f>
        <v/>
      </c>
      <c r="AH11" s="639">
        <f t="shared" si="4"/>
        <v>4</v>
      </c>
      <c r="AI11" s="646" t="str">
        <f t="shared" si="5"/>
        <v>Krishna</v>
      </c>
      <c r="AJ11" s="639" t="str">
        <f>EVS!L11</f>
        <v/>
      </c>
      <c r="AK11" s="639" t="str">
        <f>EVS!AV11</f>
        <v/>
      </c>
      <c r="AL11" s="639" t="str">
        <f>EVS!AV11</f>
        <v/>
      </c>
      <c r="AM11" s="639" t="str">
        <f>EVS!BI11</f>
        <v/>
      </c>
      <c r="AN11" s="639" t="str">
        <f>EVS!CF11</f>
        <v/>
      </c>
      <c r="AO11" s="639" t="str">
        <f>EVS!CR11</f>
        <v/>
      </c>
      <c r="AP11" s="639" t="str">
        <f>EVS!CW11</f>
        <v/>
      </c>
      <c r="AQ11" s="639" t="str">
        <f>EVS!CY11</f>
        <v/>
      </c>
      <c r="AR11" s="639" t="str">
        <f>EVS!DA11</f>
        <v/>
      </c>
      <c r="AS11" s="639">
        <f t="shared" si="6"/>
        <v>4</v>
      </c>
      <c r="AT11" s="646" t="str">
        <f t="shared" si="7"/>
        <v>Krishna</v>
      </c>
      <c r="AU11" s="639" t="str">
        <f t="shared" si="8"/>
        <v/>
      </c>
      <c r="AV11" s="639">
        <f t="shared" si="9"/>
        <v>0</v>
      </c>
      <c r="AW11" s="639" t="str">
        <f t="shared" si="10"/>
        <v/>
      </c>
      <c r="AX11" s="639">
        <f t="shared" si="11"/>
        <v>0</v>
      </c>
      <c r="AY11" s="639" t="str">
        <f t="shared" si="12"/>
        <v/>
      </c>
      <c r="AZ11" s="639">
        <f t="shared" si="13"/>
        <v>0</v>
      </c>
      <c r="BA11" s="639" t="str">
        <f t="shared" si="14"/>
        <v/>
      </c>
      <c r="BB11" s="639">
        <f t="shared" si="15"/>
        <v>0</v>
      </c>
      <c r="BC11" s="639">
        <f t="shared" si="16"/>
        <v>0</v>
      </c>
      <c r="BD11" s="639" t="str">
        <f t="shared" si="17"/>
        <v>D</v>
      </c>
      <c r="BE11" s="638"/>
      <c r="BF11" s="628"/>
      <c r="BG11" s="628"/>
      <c r="BH11" s="628"/>
    </row>
    <row r="12" spans="1:60">
      <c r="A12" s="639">
        <f>'Student Profile'!A9</f>
        <v>5</v>
      </c>
      <c r="B12" s="646" t="str">
        <f>'Student Profile'!C9</f>
        <v>S. Mounika</v>
      </c>
      <c r="C12" s="639" t="str">
        <f>English!R12</f>
        <v/>
      </c>
      <c r="D12" s="639" t="str">
        <f>English!AN12</f>
        <v/>
      </c>
      <c r="E12" s="639" t="str">
        <f>English!BG12</f>
        <v/>
      </c>
      <c r="F12" s="639" t="str">
        <f>English!BY12</f>
        <v/>
      </c>
      <c r="G12" s="639" t="str">
        <f>English!CV12</f>
        <v/>
      </c>
      <c r="H12" s="639" t="str">
        <f>English!DO12</f>
        <v/>
      </c>
      <c r="I12" s="639" t="str">
        <f>English!DU12</f>
        <v/>
      </c>
      <c r="J12" s="639" t="str">
        <f>English!DW12</f>
        <v/>
      </c>
      <c r="K12" s="639" t="str">
        <f>English!DY12</f>
        <v/>
      </c>
      <c r="L12" s="639">
        <f t="shared" si="0"/>
        <v>5</v>
      </c>
      <c r="M12" s="646" t="str">
        <f t="shared" si="1"/>
        <v>S. Mounika</v>
      </c>
      <c r="N12" s="639" t="str">
        <f>Hindi!R12</f>
        <v/>
      </c>
      <c r="O12" s="639" t="str">
        <f>Hindi!AN12</f>
        <v/>
      </c>
      <c r="P12" s="639" t="str">
        <f>Hindi!BG12</f>
        <v/>
      </c>
      <c r="Q12" s="639" t="str">
        <f>Hindi!BY12</f>
        <v/>
      </c>
      <c r="R12" s="639" t="str">
        <f>Hindi!CV12</f>
        <v/>
      </c>
      <c r="S12" s="639" t="str">
        <f>Hindi!DO12</f>
        <v/>
      </c>
      <c r="T12" s="639" t="str">
        <f>Hindi!DU12</f>
        <v/>
      </c>
      <c r="U12" s="639" t="str">
        <f>Hindi!DW12</f>
        <v/>
      </c>
      <c r="V12" s="639" t="str">
        <f>Hindi!DY12</f>
        <v/>
      </c>
      <c r="W12" s="639">
        <f t="shared" si="2"/>
        <v>5</v>
      </c>
      <c r="X12" s="646" t="str">
        <f t="shared" si="3"/>
        <v>S. Mounika</v>
      </c>
      <c r="Y12" s="639" t="str">
        <f>Maths!N12</f>
        <v/>
      </c>
      <c r="Z12" s="639" t="str">
        <f>Maths!AK12</f>
        <v/>
      </c>
      <c r="AA12" s="639" t="str">
        <f>Maths!AZ12</f>
        <v/>
      </c>
      <c r="AB12" s="639" t="str">
        <f>Maths!BO12</f>
        <v/>
      </c>
      <c r="AC12" s="639" t="str">
        <f>Maths!CL12</f>
        <v/>
      </c>
      <c r="AD12" s="639" t="str">
        <f>Maths!CZ12</f>
        <v/>
      </c>
      <c r="AE12" s="639" t="str">
        <f>Maths!DE12</f>
        <v/>
      </c>
      <c r="AF12" s="639" t="str">
        <f>Maths!DG12</f>
        <v/>
      </c>
      <c r="AG12" s="639" t="str">
        <f>Maths!DI12</f>
        <v/>
      </c>
      <c r="AH12" s="639">
        <f t="shared" si="4"/>
        <v>5</v>
      </c>
      <c r="AI12" s="646" t="str">
        <f t="shared" si="5"/>
        <v>S. Mounika</v>
      </c>
      <c r="AJ12" s="639" t="str">
        <f>EVS!L12</f>
        <v/>
      </c>
      <c r="AK12" s="639" t="str">
        <f>EVS!AV12</f>
        <v/>
      </c>
      <c r="AL12" s="639" t="str">
        <f>EVS!AV12</f>
        <v/>
      </c>
      <c r="AM12" s="639" t="str">
        <f>EVS!BI12</f>
        <v/>
      </c>
      <c r="AN12" s="639" t="str">
        <f>EVS!CF12</f>
        <v/>
      </c>
      <c r="AO12" s="639" t="str">
        <f>EVS!CR12</f>
        <v/>
      </c>
      <c r="AP12" s="639" t="str">
        <f>EVS!CW12</f>
        <v/>
      </c>
      <c r="AQ12" s="639" t="str">
        <f>EVS!CY12</f>
        <v/>
      </c>
      <c r="AR12" s="639" t="str">
        <f>EVS!DA12</f>
        <v/>
      </c>
      <c r="AS12" s="639">
        <f t="shared" si="6"/>
        <v>5</v>
      </c>
      <c r="AT12" s="646" t="str">
        <f t="shared" si="7"/>
        <v>S. Mounika</v>
      </c>
      <c r="AU12" s="639" t="str">
        <f t="shared" si="8"/>
        <v/>
      </c>
      <c r="AV12" s="639">
        <f t="shared" si="9"/>
        <v>0</v>
      </c>
      <c r="AW12" s="639" t="str">
        <f t="shared" si="10"/>
        <v/>
      </c>
      <c r="AX12" s="639">
        <f t="shared" si="11"/>
        <v>0</v>
      </c>
      <c r="AY12" s="639" t="str">
        <f t="shared" si="12"/>
        <v/>
      </c>
      <c r="AZ12" s="639">
        <f t="shared" si="13"/>
        <v>0</v>
      </c>
      <c r="BA12" s="639" t="str">
        <f t="shared" si="14"/>
        <v/>
      </c>
      <c r="BB12" s="639">
        <f t="shared" si="15"/>
        <v>0</v>
      </c>
      <c r="BC12" s="639">
        <f t="shared" si="16"/>
        <v>0</v>
      </c>
      <c r="BD12" s="639" t="str">
        <f t="shared" si="17"/>
        <v>D</v>
      </c>
      <c r="BE12" s="638"/>
      <c r="BF12" s="628"/>
      <c r="BG12" s="628"/>
      <c r="BH12" s="628"/>
    </row>
    <row r="13" spans="1:60">
      <c r="A13" s="639">
        <f>'Student Profile'!A10</f>
        <v>6</v>
      </c>
      <c r="B13" s="646" t="str">
        <f>'Student Profile'!C10</f>
        <v>Sera</v>
      </c>
      <c r="C13" s="639" t="str">
        <f>English!R13</f>
        <v/>
      </c>
      <c r="D13" s="639" t="str">
        <f>English!AN13</f>
        <v/>
      </c>
      <c r="E13" s="639" t="str">
        <f>English!BG13</f>
        <v/>
      </c>
      <c r="F13" s="639" t="str">
        <f>English!BY13</f>
        <v/>
      </c>
      <c r="G13" s="639" t="str">
        <f>English!CV13</f>
        <v/>
      </c>
      <c r="H13" s="639" t="str">
        <f>English!DO13</f>
        <v/>
      </c>
      <c r="I13" s="639" t="str">
        <f>English!DU13</f>
        <v/>
      </c>
      <c r="J13" s="639" t="str">
        <f>English!DW13</f>
        <v/>
      </c>
      <c r="K13" s="639" t="str">
        <f>English!DY13</f>
        <v/>
      </c>
      <c r="L13" s="639">
        <f t="shared" si="0"/>
        <v>6</v>
      </c>
      <c r="M13" s="646" t="str">
        <f t="shared" si="1"/>
        <v>Sera</v>
      </c>
      <c r="N13" s="639" t="str">
        <f>Hindi!R13</f>
        <v/>
      </c>
      <c r="O13" s="639" t="str">
        <f>Hindi!AN13</f>
        <v/>
      </c>
      <c r="P13" s="639" t="str">
        <f>Hindi!BG13</f>
        <v/>
      </c>
      <c r="Q13" s="639" t="str">
        <f>Hindi!BY13</f>
        <v/>
      </c>
      <c r="R13" s="639" t="str">
        <f>Hindi!CV13</f>
        <v/>
      </c>
      <c r="S13" s="639" t="str">
        <f>Hindi!DO13</f>
        <v/>
      </c>
      <c r="T13" s="639" t="str">
        <f>Hindi!DU13</f>
        <v/>
      </c>
      <c r="U13" s="639" t="str">
        <f>Hindi!DW13</f>
        <v/>
      </c>
      <c r="V13" s="639" t="str">
        <f>Hindi!DY13</f>
        <v/>
      </c>
      <c r="W13" s="639">
        <f t="shared" si="2"/>
        <v>6</v>
      </c>
      <c r="X13" s="646" t="str">
        <f t="shared" si="3"/>
        <v>Sera</v>
      </c>
      <c r="Y13" s="639" t="str">
        <f>Maths!N13</f>
        <v/>
      </c>
      <c r="Z13" s="639" t="str">
        <f>Maths!AK13</f>
        <v/>
      </c>
      <c r="AA13" s="639" t="str">
        <f>Maths!AZ13</f>
        <v/>
      </c>
      <c r="AB13" s="639" t="str">
        <f>Maths!BO13</f>
        <v/>
      </c>
      <c r="AC13" s="639" t="str">
        <f>Maths!CL13</f>
        <v/>
      </c>
      <c r="AD13" s="639" t="str">
        <f>Maths!CZ13</f>
        <v/>
      </c>
      <c r="AE13" s="639" t="str">
        <f>Maths!DE13</f>
        <v/>
      </c>
      <c r="AF13" s="639" t="str">
        <f>Maths!DG13</f>
        <v/>
      </c>
      <c r="AG13" s="639" t="str">
        <f>Maths!DI13</f>
        <v/>
      </c>
      <c r="AH13" s="639">
        <f t="shared" si="4"/>
        <v>6</v>
      </c>
      <c r="AI13" s="646" t="str">
        <f t="shared" si="5"/>
        <v>Sera</v>
      </c>
      <c r="AJ13" s="639" t="str">
        <f>EVS!L13</f>
        <v/>
      </c>
      <c r="AK13" s="639" t="str">
        <f>EVS!AV13</f>
        <v/>
      </c>
      <c r="AL13" s="639" t="str">
        <f>EVS!AV13</f>
        <v/>
      </c>
      <c r="AM13" s="639" t="str">
        <f>EVS!BI13</f>
        <v/>
      </c>
      <c r="AN13" s="639" t="str">
        <f>EVS!CF13</f>
        <v/>
      </c>
      <c r="AO13" s="639" t="str">
        <f>EVS!CR13</f>
        <v/>
      </c>
      <c r="AP13" s="639" t="str">
        <f>EVS!CW13</f>
        <v/>
      </c>
      <c r="AQ13" s="639" t="str">
        <f>EVS!CY13</f>
        <v/>
      </c>
      <c r="AR13" s="639" t="str">
        <f>EVS!DA13</f>
        <v/>
      </c>
      <c r="AS13" s="639">
        <f t="shared" si="6"/>
        <v>6</v>
      </c>
      <c r="AT13" s="646" t="str">
        <f t="shared" si="7"/>
        <v>Sera</v>
      </c>
      <c r="AU13" s="639" t="str">
        <f>K13</f>
        <v/>
      </c>
      <c r="AV13" s="639">
        <f t="shared" si="9"/>
        <v>0</v>
      </c>
      <c r="AW13" s="639" t="str">
        <f t="shared" si="10"/>
        <v/>
      </c>
      <c r="AX13" s="639">
        <f t="shared" si="11"/>
        <v>0</v>
      </c>
      <c r="AY13" s="639" t="str">
        <f t="shared" si="12"/>
        <v/>
      </c>
      <c r="AZ13" s="639">
        <f t="shared" si="13"/>
        <v>0</v>
      </c>
      <c r="BA13" s="639" t="str">
        <f t="shared" si="14"/>
        <v/>
      </c>
      <c r="BB13" s="639">
        <f t="shared" si="15"/>
        <v>0</v>
      </c>
      <c r="BC13" s="639">
        <f t="shared" si="16"/>
        <v>0</v>
      </c>
      <c r="BD13" s="639" t="str">
        <f t="shared" si="17"/>
        <v>D</v>
      </c>
      <c r="BE13" s="638"/>
      <c r="BF13" s="628"/>
      <c r="BG13" s="628"/>
      <c r="BH13" s="628"/>
    </row>
    <row r="14" spans="1:60">
      <c r="A14" s="639">
        <f>'Student Profile'!A11</f>
        <v>7</v>
      </c>
      <c r="B14" s="646" t="str">
        <f>'Student Profile'!C11</f>
        <v>Meena</v>
      </c>
      <c r="C14" s="639" t="str">
        <f>English!R14</f>
        <v/>
      </c>
      <c r="D14" s="639" t="str">
        <f>English!AN14</f>
        <v/>
      </c>
      <c r="E14" s="639" t="str">
        <f>English!BG14</f>
        <v/>
      </c>
      <c r="F14" s="639" t="str">
        <f>English!BY14</f>
        <v/>
      </c>
      <c r="G14" s="639" t="str">
        <f>English!CV14</f>
        <v/>
      </c>
      <c r="H14" s="639" t="str">
        <f>English!DO14</f>
        <v/>
      </c>
      <c r="I14" s="639" t="str">
        <f>English!DU14</f>
        <v/>
      </c>
      <c r="J14" s="639" t="str">
        <f>English!DW14</f>
        <v/>
      </c>
      <c r="K14" s="639" t="str">
        <f>English!DY14</f>
        <v/>
      </c>
      <c r="L14" s="639">
        <f t="shared" si="0"/>
        <v>7</v>
      </c>
      <c r="M14" s="646" t="str">
        <f t="shared" si="1"/>
        <v>Meena</v>
      </c>
      <c r="N14" s="639" t="str">
        <f>Hindi!R14</f>
        <v/>
      </c>
      <c r="O14" s="639" t="str">
        <f>Hindi!AN14</f>
        <v/>
      </c>
      <c r="P14" s="639" t="str">
        <f>Hindi!BG14</f>
        <v/>
      </c>
      <c r="Q14" s="639" t="str">
        <f>Hindi!BY14</f>
        <v/>
      </c>
      <c r="R14" s="639" t="str">
        <f>Hindi!CV14</f>
        <v/>
      </c>
      <c r="S14" s="639" t="str">
        <f>Hindi!DO14</f>
        <v/>
      </c>
      <c r="T14" s="639" t="str">
        <f>Hindi!DU14</f>
        <v/>
      </c>
      <c r="U14" s="639" t="str">
        <f>Hindi!DW14</f>
        <v/>
      </c>
      <c r="V14" s="639" t="str">
        <f>Hindi!DY14</f>
        <v/>
      </c>
      <c r="W14" s="639">
        <f t="shared" si="2"/>
        <v>7</v>
      </c>
      <c r="X14" s="646" t="str">
        <f t="shared" si="3"/>
        <v>Meena</v>
      </c>
      <c r="Y14" s="639" t="str">
        <f>Maths!N14</f>
        <v/>
      </c>
      <c r="Z14" s="639" t="str">
        <f>Maths!AK14</f>
        <v/>
      </c>
      <c r="AA14" s="639" t="str">
        <f>Maths!AZ14</f>
        <v/>
      </c>
      <c r="AB14" s="639" t="str">
        <f>Maths!BO14</f>
        <v/>
      </c>
      <c r="AC14" s="639" t="str">
        <f>Maths!CL14</f>
        <v/>
      </c>
      <c r="AD14" s="639" t="str">
        <f>Maths!CZ14</f>
        <v/>
      </c>
      <c r="AE14" s="639" t="str">
        <f>Maths!DE14</f>
        <v/>
      </c>
      <c r="AF14" s="639" t="str">
        <f>Maths!DG14</f>
        <v/>
      </c>
      <c r="AG14" s="639" t="str">
        <f>Maths!DI14</f>
        <v/>
      </c>
      <c r="AH14" s="639">
        <f t="shared" si="4"/>
        <v>7</v>
      </c>
      <c r="AI14" s="646" t="str">
        <f t="shared" si="5"/>
        <v>Meena</v>
      </c>
      <c r="AJ14" s="639" t="str">
        <f>EVS!L14</f>
        <v/>
      </c>
      <c r="AK14" s="639" t="str">
        <f>EVS!AV14</f>
        <v/>
      </c>
      <c r="AL14" s="639" t="str">
        <f>EVS!AV14</f>
        <v/>
      </c>
      <c r="AM14" s="639" t="str">
        <f>EVS!BI14</f>
        <v/>
      </c>
      <c r="AN14" s="639" t="str">
        <f>EVS!CF14</f>
        <v/>
      </c>
      <c r="AO14" s="639" t="str">
        <f>EVS!CR14</f>
        <v/>
      </c>
      <c r="AP14" s="639" t="str">
        <f>EVS!CW14</f>
        <v/>
      </c>
      <c r="AQ14" s="639" t="str">
        <f>EVS!CY14</f>
        <v/>
      </c>
      <c r="AR14" s="639" t="str">
        <f>EVS!DA14</f>
        <v/>
      </c>
      <c r="AS14" s="639">
        <f t="shared" si="6"/>
        <v>7</v>
      </c>
      <c r="AT14" s="646" t="str">
        <f t="shared" si="7"/>
        <v>Meena</v>
      </c>
      <c r="AU14" s="639" t="str">
        <f t="shared" ref="AU14:AU62" si="18">K14</f>
        <v/>
      </c>
      <c r="AV14" s="639">
        <f t="shared" si="9"/>
        <v>0</v>
      </c>
      <c r="AW14" s="639" t="str">
        <f t="shared" si="10"/>
        <v/>
      </c>
      <c r="AX14" s="639">
        <f t="shared" si="11"/>
        <v>0</v>
      </c>
      <c r="AY14" s="639" t="str">
        <f t="shared" si="12"/>
        <v/>
      </c>
      <c r="AZ14" s="639">
        <f t="shared" si="13"/>
        <v>0</v>
      </c>
      <c r="BA14" s="639" t="str">
        <f t="shared" si="14"/>
        <v/>
      </c>
      <c r="BB14" s="639">
        <f t="shared" si="15"/>
        <v>0</v>
      </c>
      <c r="BC14" s="639">
        <f t="shared" si="16"/>
        <v>0</v>
      </c>
      <c r="BD14" s="639" t="str">
        <f t="shared" si="17"/>
        <v>D</v>
      </c>
      <c r="BE14" s="638"/>
      <c r="BF14" s="628"/>
      <c r="BG14" s="628"/>
      <c r="BH14" s="628"/>
    </row>
    <row r="15" spans="1:60">
      <c r="A15" s="639">
        <f>'Student Profile'!A12</f>
        <v>8</v>
      </c>
      <c r="B15" s="646" t="str">
        <f>'Student Profile'!C12</f>
        <v>Adi</v>
      </c>
      <c r="C15" s="639" t="str">
        <f>English!R15</f>
        <v/>
      </c>
      <c r="D15" s="639" t="str">
        <f>English!AN15</f>
        <v/>
      </c>
      <c r="E15" s="639" t="str">
        <f>English!BG15</f>
        <v/>
      </c>
      <c r="F15" s="639" t="str">
        <f>English!BY15</f>
        <v/>
      </c>
      <c r="G15" s="639" t="str">
        <f>English!CV15</f>
        <v/>
      </c>
      <c r="H15" s="639" t="str">
        <f>English!DO15</f>
        <v/>
      </c>
      <c r="I15" s="639" t="str">
        <f>English!DU15</f>
        <v/>
      </c>
      <c r="J15" s="639" t="str">
        <f>English!DW15</f>
        <v/>
      </c>
      <c r="K15" s="639" t="str">
        <f>English!DY15</f>
        <v/>
      </c>
      <c r="L15" s="639">
        <f t="shared" si="0"/>
        <v>8</v>
      </c>
      <c r="M15" s="646" t="str">
        <f t="shared" si="1"/>
        <v>Adi</v>
      </c>
      <c r="N15" s="639" t="str">
        <f>Hindi!R15</f>
        <v/>
      </c>
      <c r="O15" s="639" t="str">
        <f>Hindi!AN15</f>
        <v/>
      </c>
      <c r="P15" s="639" t="str">
        <f>Hindi!BG15</f>
        <v/>
      </c>
      <c r="Q15" s="639" t="str">
        <f>Hindi!BY15</f>
        <v/>
      </c>
      <c r="R15" s="639" t="str">
        <f>Hindi!CV15</f>
        <v/>
      </c>
      <c r="S15" s="639" t="str">
        <f>Hindi!DO15</f>
        <v/>
      </c>
      <c r="T15" s="639" t="str">
        <f>Hindi!DU15</f>
        <v/>
      </c>
      <c r="U15" s="639" t="str">
        <f>Hindi!DW15</f>
        <v/>
      </c>
      <c r="V15" s="639" t="str">
        <f>Hindi!DY15</f>
        <v/>
      </c>
      <c r="W15" s="639">
        <f t="shared" si="2"/>
        <v>8</v>
      </c>
      <c r="X15" s="646" t="str">
        <f t="shared" si="3"/>
        <v>Adi</v>
      </c>
      <c r="Y15" s="639" t="str">
        <f>Maths!N15</f>
        <v/>
      </c>
      <c r="Z15" s="639" t="str">
        <f>Maths!AK15</f>
        <v/>
      </c>
      <c r="AA15" s="639" t="str">
        <f>Maths!AZ15</f>
        <v/>
      </c>
      <c r="AB15" s="639" t="str">
        <f>Maths!BO15</f>
        <v/>
      </c>
      <c r="AC15" s="639" t="str">
        <f>Maths!CL15</f>
        <v/>
      </c>
      <c r="AD15" s="639" t="str">
        <f>Maths!CZ15</f>
        <v/>
      </c>
      <c r="AE15" s="639" t="str">
        <f>Maths!DE15</f>
        <v/>
      </c>
      <c r="AF15" s="639" t="str">
        <f>Maths!DG15</f>
        <v/>
      </c>
      <c r="AG15" s="639" t="str">
        <f>Maths!DI15</f>
        <v/>
      </c>
      <c r="AH15" s="639">
        <f t="shared" si="4"/>
        <v>8</v>
      </c>
      <c r="AI15" s="646" t="str">
        <f t="shared" si="5"/>
        <v>Adi</v>
      </c>
      <c r="AJ15" s="639" t="str">
        <f>EVS!L15</f>
        <v/>
      </c>
      <c r="AK15" s="639" t="str">
        <f>EVS!AV15</f>
        <v/>
      </c>
      <c r="AL15" s="639" t="str">
        <f>EVS!AV15</f>
        <v/>
      </c>
      <c r="AM15" s="639" t="str">
        <f>EVS!BI15</f>
        <v/>
      </c>
      <c r="AN15" s="639" t="str">
        <f>EVS!CF15</f>
        <v/>
      </c>
      <c r="AO15" s="639" t="str">
        <f>EVS!CR15</f>
        <v/>
      </c>
      <c r="AP15" s="639" t="str">
        <f>EVS!CW15</f>
        <v/>
      </c>
      <c r="AQ15" s="639" t="str">
        <f>EVS!CY15</f>
        <v/>
      </c>
      <c r="AR15" s="639" t="str">
        <f>EVS!DA15</f>
        <v/>
      </c>
      <c r="AS15" s="639">
        <f t="shared" si="6"/>
        <v>8</v>
      </c>
      <c r="AT15" s="646" t="str">
        <f t="shared" si="7"/>
        <v>Adi</v>
      </c>
      <c r="AU15" s="639" t="str">
        <f t="shared" si="18"/>
        <v/>
      </c>
      <c r="AV15" s="639">
        <f t="shared" si="9"/>
        <v>0</v>
      </c>
      <c r="AW15" s="639" t="str">
        <f t="shared" si="10"/>
        <v/>
      </c>
      <c r="AX15" s="639">
        <f t="shared" si="11"/>
        <v>0</v>
      </c>
      <c r="AY15" s="639" t="str">
        <f t="shared" si="12"/>
        <v/>
      </c>
      <c r="AZ15" s="639">
        <f t="shared" si="13"/>
        <v>0</v>
      </c>
      <c r="BA15" s="639" t="str">
        <f t="shared" si="14"/>
        <v/>
      </c>
      <c r="BB15" s="639">
        <f t="shared" si="15"/>
        <v>0</v>
      </c>
      <c r="BC15" s="639">
        <f t="shared" si="16"/>
        <v>0</v>
      </c>
      <c r="BD15" s="639" t="str">
        <f t="shared" si="17"/>
        <v>D</v>
      </c>
      <c r="BE15" s="638"/>
      <c r="BF15" s="628"/>
      <c r="BG15" s="628"/>
      <c r="BH15" s="628"/>
    </row>
    <row r="16" spans="1:60">
      <c r="A16" s="639">
        <f>'Student Profile'!A13</f>
        <v>9</v>
      </c>
      <c r="B16" s="646" t="str">
        <f>'Student Profile'!C13</f>
        <v>S. Mounika</v>
      </c>
      <c r="C16" s="639" t="str">
        <f>English!R16</f>
        <v/>
      </c>
      <c r="D16" s="639" t="str">
        <f>English!AN16</f>
        <v/>
      </c>
      <c r="E16" s="639" t="str">
        <f>English!BG16</f>
        <v/>
      </c>
      <c r="F16" s="639" t="str">
        <f>English!BY16</f>
        <v/>
      </c>
      <c r="G16" s="639" t="str">
        <f>English!CV16</f>
        <v/>
      </c>
      <c r="H16" s="639" t="str">
        <f>English!DO16</f>
        <v/>
      </c>
      <c r="I16" s="639" t="str">
        <f>English!DU16</f>
        <v/>
      </c>
      <c r="J16" s="639" t="str">
        <f>English!DW16</f>
        <v/>
      </c>
      <c r="K16" s="639" t="str">
        <f>English!DY16</f>
        <v/>
      </c>
      <c r="L16" s="639">
        <f t="shared" si="0"/>
        <v>9</v>
      </c>
      <c r="M16" s="646" t="str">
        <f t="shared" si="1"/>
        <v>S. Mounika</v>
      </c>
      <c r="N16" s="639" t="str">
        <f>Hindi!R16</f>
        <v/>
      </c>
      <c r="O16" s="639" t="str">
        <f>Hindi!AN16</f>
        <v/>
      </c>
      <c r="P16" s="639" t="str">
        <f>Hindi!BG16</f>
        <v/>
      </c>
      <c r="Q16" s="639" t="str">
        <f>Hindi!BY16</f>
        <v/>
      </c>
      <c r="R16" s="639" t="str">
        <f>Hindi!CV16</f>
        <v/>
      </c>
      <c r="S16" s="639" t="str">
        <f>Hindi!DO16</f>
        <v/>
      </c>
      <c r="T16" s="639" t="str">
        <f>Hindi!DU16</f>
        <v/>
      </c>
      <c r="U16" s="639" t="str">
        <f>Hindi!DW16</f>
        <v/>
      </c>
      <c r="V16" s="639" t="str">
        <f>Hindi!DY16</f>
        <v/>
      </c>
      <c r="W16" s="639">
        <f t="shared" si="2"/>
        <v>9</v>
      </c>
      <c r="X16" s="646" t="str">
        <f t="shared" si="3"/>
        <v>S. Mounika</v>
      </c>
      <c r="Y16" s="639" t="str">
        <f>Maths!N16</f>
        <v/>
      </c>
      <c r="Z16" s="639" t="str">
        <f>Maths!AK16</f>
        <v/>
      </c>
      <c r="AA16" s="639" t="str">
        <f>Maths!AZ16</f>
        <v/>
      </c>
      <c r="AB16" s="639" t="str">
        <f>Maths!BO16</f>
        <v/>
      </c>
      <c r="AC16" s="639" t="str">
        <f>Maths!CL16</f>
        <v/>
      </c>
      <c r="AD16" s="639" t="str">
        <f>Maths!CZ16</f>
        <v/>
      </c>
      <c r="AE16" s="639" t="str">
        <f>Maths!DE16</f>
        <v/>
      </c>
      <c r="AF16" s="639" t="str">
        <f>Maths!DG16</f>
        <v/>
      </c>
      <c r="AG16" s="639" t="str">
        <f>Maths!DI16</f>
        <v/>
      </c>
      <c r="AH16" s="639">
        <f t="shared" si="4"/>
        <v>9</v>
      </c>
      <c r="AI16" s="646" t="str">
        <f t="shared" si="5"/>
        <v>S. Mounika</v>
      </c>
      <c r="AJ16" s="639" t="str">
        <f>EVS!L16</f>
        <v/>
      </c>
      <c r="AK16" s="639" t="str">
        <f>EVS!AV16</f>
        <v/>
      </c>
      <c r="AL16" s="639" t="str">
        <f>EVS!AV16</f>
        <v/>
      </c>
      <c r="AM16" s="639" t="str">
        <f>EVS!BI16</f>
        <v/>
      </c>
      <c r="AN16" s="639" t="str">
        <f>EVS!CF16</f>
        <v/>
      </c>
      <c r="AO16" s="639" t="str">
        <f>EVS!CR16</f>
        <v/>
      </c>
      <c r="AP16" s="639" t="str">
        <f>EVS!CW16</f>
        <v/>
      </c>
      <c r="AQ16" s="639" t="str">
        <f>EVS!CY16</f>
        <v/>
      </c>
      <c r="AR16" s="639" t="str">
        <f>EVS!DA16</f>
        <v/>
      </c>
      <c r="AS16" s="639">
        <f t="shared" si="6"/>
        <v>9</v>
      </c>
      <c r="AT16" s="646" t="str">
        <f t="shared" si="7"/>
        <v>S. Mounika</v>
      </c>
      <c r="AU16" s="639" t="str">
        <f t="shared" si="18"/>
        <v/>
      </c>
      <c r="AV16" s="639">
        <f t="shared" si="9"/>
        <v>0</v>
      </c>
      <c r="AW16" s="639" t="str">
        <f t="shared" si="10"/>
        <v/>
      </c>
      <c r="AX16" s="639">
        <f t="shared" si="11"/>
        <v>0</v>
      </c>
      <c r="AY16" s="639" t="str">
        <f t="shared" si="12"/>
        <v/>
      </c>
      <c r="AZ16" s="639">
        <f t="shared" si="13"/>
        <v>0</v>
      </c>
      <c r="BA16" s="639" t="str">
        <f t="shared" si="14"/>
        <v/>
      </c>
      <c r="BB16" s="639">
        <f t="shared" si="15"/>
        <v>0</v>
      </c>
      <c r="BC16" s="639">
        <f t="shared" si="16"/>
        <v>0</v>
      </c>
      <c r="BD16" s="639" t="str">
        <f t="shared" si="17"/>
        <v>D</v>
      </c>
      <c r="BE16" s="638"/>
      <c r="BF16" s="628"/>
      <c r="BG16" s="628"/>
      <c r="BH16" s="628"/>
    </row>
    <row r="17" spans="1:60">
      <c r="A17" s="639">
        <f>'Student Profile'!A14</f>
        <v>10</v>
      </c>
      <c r="B17" s="646" t="str">
        <f>'Student Profile'!C14</f>
        <v>S. Mounika</v>
      </c>
      <c r="C17" s="639" t="str">
        <f>English!R17</f>
        <v/>
      </c>
      <c r="D17" s="639" t="str">
        <f>English!AN17</f>
        <v/>
      </c>
      <c r="E17" s="639" t="str">
        <f>English!BG17</f>
        <v/>
      </c>
      <c r="F17" s="639" t="str">
        <f>English!BY17</f>
        <v/>
      </c>
      <c r="G17" s="639" t="str">
        <f>English!CV17</f>
        <v/>
      </c>
      <c r="H17" s="639" t="str">
        <f>English!DO17</f>
        <v/>
      </c>
      <c r="I17" s="639" t="str">
        <f>English!DU17</f>
        <v/>
      </c>
      <c r="J17" s="639" t="str">
        <f>English!DW17</f>
        <v/>
      </c>
      <c r="K17" s="639" t="str">
        <f>English!DY17</f>
        <v/>
      </c>
      <c r="L17" s="639">
        <f t="shared" si="0"/>
        <v>10</v>
      </c>
      <c r="M17" s="646" t="str">
        <f t="shared" si="1"/>
        <v>S. Mounika</v>
      </c>
      <c r="N17" s="639" t="str">
        <f>Hindi!R17</f>
        <v/>
      </c>
      <c r="O17" s="639" t="str">
        <f>Hindi!AN17</f>
        <v/>
      </c>
      <c r="P17" s="639" t="str">
        <f>Hindi!BG17</f>
        <v/>
      </c>
      <c r="Q17" s="639" t="str">
        <f>Hindi!BY17</f>
        <v/>
      </c>
      <c r="R17" s="639" t="str">
        <f>Hindi!CV17</f>
        <v/>
      </c>
      <c r="S17" s="639" t="str">
        <f>Hindi!DO17</f>
        <v/>
      </c>
      <c r="T17" s="639" t="str">
        <f>Hindi!DU17</f>
        <v/>
      </c>
      <c r="U17" s="639" t="str">
        <f>Hindi!DW17</f>
        <v/>
      </c>
      <c r="V17" s="639" t="str">
        <f>Hindi!DY17</f>
        <v/>
      </c>
      <c r="W17" s="639">
        <f t="shared" si="2"/>
        <v>10</v>
      </c>
      <c r="X17" s="646" t="str">
        <f t="shared" si="3"/>
        <v>S. Mounika</v>
      </c>
      <c r="Y17" s="639" t="str">
        <f>Maths!N17</f>
        <v/>
      </c>
      <c r="Z17" s="639" t="str">
        <f>Maths!AK17</f>
        <v/>
      </c>
      <c r="AA17" s="639" t="str">
        <f>Maths!AZ17</f>
        <v/>
      </c>
      <c r="AB17" s="639" t="str">
        <f>Maths!BO17</f>
        <v/>
      </c>
      <c r="AC17" s="639" t="str">
        <f>Maths!CL17</f>
        <v/>
      </c>
      <c r="AD17" s="639" t="str">
        <f>Maths!CZ17</f>
        <v/>
      </c>
      <c r="AE17" s="639" t="str">
        <f>Maths!DE17</f>
        <v/>
      </c>
      <c r="AF17" s="639" t="str">
        <f>Maths!DG17</f>
        <v/>
      </c>
      <c r="AG17" s="639" t="str">
        <f>Maths!DI17</f>
        <v/>
      </c>
      <c r="AH17" s="639">
        <f t="shared" si="4"/>
        <v>10</v>
      </c>
      <c r="AI17" s="646" t="str">
        <f t="shared" si="5"/>
        <v>S. Mounika</v>
      </c>
      <c r="AJ17" s="639" t="str">
        <f>EVS!L17</f>
        <v/>
      </c>
      <c r="AK17" s="639" t="str">
        <f>EVS!AV17</f>
        <v/>
      </c>
      <c r="AL17" s="639" t="str">
        <f>EVS!AV17</f>
        <v/>
      </c>
      <c r="AM17" s="639" t="str">
        <f>EVS!BI17</f>
        <v/>
      </c>
      <c r="AN17" s="639" t="str">
        <f>EVS!CF17</f>
        <v/>
      </c>
      <c r="AO17" s="639" t="str">
        <f>EVS!CR17</f>
        <v/>
      </c>
      <c r="AP17" s="639" t="str">
        <f>EVS!CW17</f>
        <v/>
      </c>
      <c r="AQ17" s="639" t="str">
        <f>EVS!CY17</f>
        <v/>
      </c>
      <c r="AR17" s="639" t="str">
        <f>EVS!DA17</f>
        <v/>
      </c>
      <c r="AS17" s="639">
        <f t="shared" si="6"/>
        <v>10</v>
      </c>
      <c r="AT17" s="646" t="str">
        <f t="shared" si="7"/>
        <v>S. Mounika</v>
      </c>
      <c r="AU17" s="639" t="str">
        <f t="shared" si="18"/>
        <v/>
      </c>
      <c r="AV17" s="639">
        <f t="shared" si="9"/>
        <v>0</v>
      </c>
      <c r="AW17" s="639" t="str">
        <f t="shared" si="10"/>
        <v/>
      </c>
      <c r="AX17" s="639">
        <f t="shared" si="11"/>
        <v>0</v>
      </c>
      <c r="AY17" s="639" t="str">
        <f t="shared" si="12"/>
        <v/>
      </c>
      <c r="AZ17" s="639">
        <f t="shared" si="13"/>
        <v>0</v>
      </c>
      <c r="BA17" s="639" t="str">
        <f t="shared" si="14"/>
        <v/>
      </c>
      <c r="BB17" s="639">
        <f t="shared" si="15"/>
        <v>0</v>
      </c>
      <c r="BC17" s="639">
        <f t="shared" si="16"/>
        <v>0</v>
      </c>
      <c r="BD17" s="639" t="str">
        <f t="shared" si="17"/>
        <v>D</v>
      </c>
      <c r="BE17" s="638"/>
      <c r="BF17" s="628"/>
      <c r="BG17" s="628"/>
      <c r="BH17" s="628"/>
    </row>
    <row r="18" spans="1:60">
      <c r="A18" s="639">
        <f>'Student Profile'!A15</f>
        <v>11</v>
      </c>
      <c r="B18" s="646" t="str">
        <f>'Student Profile'!C15</f>
        <v>S. Mounika</v>
      </c>
      <c r="C18" s="639" t="str">
        <f>English!R18</f>
        <v/>
      </c>
      <c r="D18" s="639" t="str">
        <f>English!AN18</f>
        <v/>
      </c>
      <c r="E18" s="639" t="str">
        <f>English!BG18</f>
        <v/>
      </c>
      <c r="F18" s="639" t="str">
        <f>English!BY18</f>
        <v/>
      </c>
      <c r="G18" s="639" t="str">
        <f>English!CV18</f>
        <v/>
      </c>
      <c r="H18" s="639" t="str">
        <f>English!DO18</f>
        <v/>
      </c>
      <c r="I18" s="639" t="str">
        <f>English!DU18</f>
        <v/>
      </c>
      <c r="J18" s="639" t="str">
        <f>English!DW18</f>
        <v/>
      </c>
      <c r="K18" s="639" t="str">
        <f>English!DY18</f>
        <v/>
      </c>
      <c r="L18" s="639">
        <f t="shared" si="0"/>
        <v>11</v>
      </c>
      <c r="M18" s="646" t="str">
        <f t="shared" si="1"/>
        <v>S. Mounika</v>
      </c>
      <c r="N18" s="639" t="str">
        <f>Hindi!R18</f>
        <v/>
      </c>
      <c r="O18" s="639" t="str">
        <f>Hindi!AN18</f>
        <v/>
      </c>
      <c r="P18" s="639" t="str">
        <f>Hindi!BG18</f>
        <v/>
      </c>
      <c r="Q18" s="639" t="str">
        <f>Hindi!BY18</f>
        <v/>
      </c>
      <c r="R18" s="639" t="str">
        <f>Hindi!CV18</f>
        <v/>
      </c>
      <c r="S18" s="639" t="str">
        <f>Hindi!DO18</f>
        <v/>
      </c>
      <c r="T18" s="639" t="str">
        <f>Hindi!DU18</f>
        <v/>
      </c>
      <c r="U18" s="639" t="str">
        <f>Hindi!DW18</f>
        <v/>
      </c>
      <c r="V18" s="639" t="str">
        <f>Hindi!DY18</f>
        <v/>
      </c>
      <c r="W18" s="639">
        <f t="shared" si="2"/>
        <v>11</v>
      </c>
      <c r="X18" s="646" t="str">
        <f t="shared" si="3"/>
        <v>S. Mounika</v>
      </c>
      <c r="Y18" s="639" t="str">
        <f>Maths!N18</f>
        <v/>
      </c>
      <c r="Z18" s="639" t="str">
        <f>Maths!AK18</f>
        <v/>
      </c>
      <c r="AA18" s="639" t="str">
        <f>Maths!AZ18</f>
        <v/>
      </c>
      <c r="AB18" s="639" t="str">
        <f>Maths!BO18</f>
        <v/>
      </c>
      <c r="AC18" s="639" t="str">
        <f>Maths!CL18</f>
        <v/>
      </c>
      <c r="AD18" s="639" t="str">
        <f>Maths!CZ18</f>
        <v/>
      </c>
      <c r="AE18" s="639" t="str">
        <f>Maths!DE18</f>
        <v/>
      </c>
      <c r="AF18" s="639" t="str">
        <f>Maths!DG18</f>
        <v/>
      </c>
      <c r="AG18" s="639" t="str">
        <f>Maths!DI18</f>
        <v/>
      </c>
      <c r="AH18" s="639">
        <f t="shared" si="4"/>
        <v>11</v>
      </c>
      <c r="AI18" s="646" t="str">
        <f t="shared" si="5"/>
        <v>S. Mounika</v>
      </c>
      <c r="AJ18" s="639" t="str">
        <f>EVS!L18</f>
        <v/>
      </c>
      <c r="AK18" s="639" t="str">
        <f>EVS!AV18</f>
        <v/>
      </c>
      <c r="AL18" s="639" t="str">
        <f>EVS!AV18</f>
        <v/>
      </c>
      <c r="AM18" s="639" t="str">
        <f>EVS!BI18</f>
        <v/>
      </c>
      <c r="AN18" s="639" t="str">
        <f>EVS!CF18</f>
        <v/>
      </c>
      <c r="AO18" s="639" t="str">
        <f>EVS!CR18</f>
        <v/>
      </c>
      <c r="AP18" s="639" t="str">
        <f>EVS!CW18</f>
        <v/>
      </c>
      <c r="AQ18" s="639" t="str">
        <f>EVS!CY18</f>
        <v/>
      </c>
      <c r="AR18" s="639" t="str">
        <f>EVS!DA18</f>
        <v/>
      </c>
      <c r="AS18" s="639">
        <f t="shared" si="6"/>
        <v>11</v>
      </c>
      <c r="AT18" s="646" t="str">
        <f t="shared" si="7"/>
        <v>S. Mounika</v>
      </c>
      <c r="AU18" s="639" t="str">
        <f t="shared" si="18"/>
        <v/>
      </c>
      <c r="AV18" s="639">
        <f t="shared" si="9"/>
        <v>0</v>
      </c>
      <c r="AW18" s="639" t="str">
        <f t="shared" si="10"/>
        <v/>
      </c>
      <c r="AX18" s="639">
        <f t="shared" si="11"/>
        <v>0</v>
      </c>
      <c r="AY18" s="639" t="str">
        <f t="shared" si="12"/>
        <v/>
      </c>
      <c r="AZ18" s="639">
        <f t="shared" si="13"/>
        <v>0</v>
      </c>
      <c r="BA18" s="639" t="str">
        <f t="shared" si="14"/>
        <v/>
      </c>
      <c r="BB18" s="639">
        <f t="shared" si="15"/>
        <v>0</v>
      </c>
      <c r="BC18" s="639">
        <f t="shared" si="16"/>
        <v>0</v>
      </c>
      <c r="BD18" s="639" t="str">
        <f t="shared" si="17"/>
        <v>D</v>
      </c>
      <c r="BE18" s="638"/>
      <c r="BF18" s="628"/>
      <c r="BG18" s="628"/>
      <c r="BH18" s="628"/>
    </row>
    <row r="19" spans="1:60">
      <c r="A19" s="639">
        <f>'Student Profile'!A16</f>
        <v>12</v>
      </c>
      <c r="B19" s="646" t="str">
        <f>'Student Profile'!C16</f>
        <v>S. Mounika</v>
      </c>
      <c r="C19" s="639" t="str">
        <f>English!R19</f>
        <v/>
      </c>
      <c r="D19" s="639" t="str">
        <f>English!AN19</f>
        <v/>
      </c>
      <c r="E19" s="639" t="str">
        <f>English!BG19</f>
        <v/>
      </c>
      <c r="F19" s="639" t="str">
        <f>English!BY19</f>
        <v/>
      </c>
      <c r="G19" s="639" t="str">
        <f>English!CV19</f>
        <v/>
      </c>
      <c r="H19" s="639" t="str">
        <f>English!DO19</f>
        <v/>
      </c>
      <c r="I19" s="639" t="str">
        <f>English!DU19</f>
        <v/>
      </c>
      <c r="J19" s="639" t="str">
        <f>English!DW19</f>
        <v/>
      </c>
      <c r="K19" s="639" t="str">
        <f>English!DY19</f>
        <v/>
      </c>
      <c r="L19" s="639">
        <f t="shared" si="0"/>
        <v>12</v>
      </c>
      <c r="M19" s="646" t="str">
        <f t="shared" si="1"/>
        <v>S. Mounika</v>
      </c>
      <c r="N19" s="639" t="str">
        <f>Hindi!R19</f>
        <v/>
      </c>
      <c r="O19" s="639" t="str">
        <f>Hindi!AN19</f>
        <v/>
      </c>
      <c r="P19" s="639" t="str">
        <f>Hindi!BG19</f>
        <v/>
      </c>
      <c r="Q19" s="639" t="str">
        <f>Hindi!BY19</f>
        <v/>
      </c>
      <c r="R19" s="639" t="str">
        <f>Hindi!CV19</f>
        <v/>
      </c>
      <c r="S19" s="639" t="str">
        <f>Hindi!DO19</f>
        <v/>
      </c>
      <c r="T19" s="639" t="str">
        <f>Hindi!DU19</f>
        <v/>
      </c>
      <c r="U19" s="639" t="str">
        <f>Hindi!DW19</f>
        <v/>
      </c>
      <c r="V19" s="639" t="str">
        <f>Hindi!DY19</f>
        <v/>
      </c>
      <c r="W19" s="639">
        <f t="shared" si="2"/>
        <v>12</v>
      </c>
      <c r="X19" s="646" t="str">
        <f t="shared" si="3"/>
        <v>S. Mounika</v>
      </c>
      <c r="Y19" s="639" t="str">
        <f>Maths!N19</f>
        <v/>
      </c>
      <c r="Z19" s="639" t="str">
        <f>Maths!AK19</f>
        <v/>
      </c>
      <c r="AA19" s="639" t="str">
        <f>Maths!AZ19</f>
        <v/>
      </c>
      <c r="AB19" s="639" t="str">
        <f>Maths!BO19</f>
        <v/>
      </c>
      <c r="AC19" s="639" t="str">
        <f>Maths!CL19</f>
        <v/>
      </c>
      <c r="AD19" s="639" t="str">
        <f>Maths!CZ19</f>
        <v/>
      </c>
      <c r="AE19" s="639" t="str">
        <f>Maths!DE19</f>
        <v/>
      </c>
      <c r="AF19" s="639" t="str">
        <f>Maths!DG19</f>
        <v/>
      </c>
      <c r="AG19" s="639" t="str">
        <f>Maths!DI19</f>
        <v/>
      </c>
      <c r="AH19" s="639">
        <f t="shared" si="4"/>
        <v>12</v>
      </c>
      <c r="AI19" s="646" t="str">
        <f t="shared" si="5"/>
        <v>S. Mounika</v>
      </c>
      <c r="AJ19" s="639" t="str">
        <f>EVS!L19</f>
        <v/>
      </c>
      <c r="AK19" s="639" t="str">
        <f>EVS!AV19</f>
        <v/>
      </c>
      <c r="AL19" s="639" t="str">
        <f>EVS!AV19</f>
        <v/>
      </c>
      <c r="AM19" s="639" t="str">
        <f>EVS!BI19</f>
        <v/>
      </c>
      <c r="AN19" s="639" t="str">
        <f>EVS!CF19</f>
        <v/>
      </c>
      <c r="AO19" s="639" t="str">
        <f>EVS!CR19</f>
        <v/>
      </c>
      <c r="AP19" s="639" t="str">
        <f>EVS!CW19</f>
        <v/>
      </c>
      <c r="AQ19" s="639" t="str">
        <f>EVS!CY19</f>
        <v/>
      </c>
      <c r="AR19" s="639" t="str">
        <f>EVS!DA19</f>
        <v/>
      </c>
      <c r="AS19" s="639">
        <f t="shared" si="6"/>
        <v>12</v>
      </c>
      <c r="AT19" s="646" t="str">
        <f t="shared" si="7"/>
        <v>S. Mounika</v>
      </c>
      <c r="AU19" s="639" t="str">
        <f t="shared" si="18"/>
        <v/>
      </c>
      <c r="AV19" s="639">
        <f t="shared" si="9"/>
        <v>0</v>
      </c>
      <c r="AW19" s="639" t="str">
        <f t="shared" si="10"/>
        <v/>
      </c>
      <c r="AX19" s="639">
        <f t="shared" si="11"/>
        <v>0</v>
      </c>
      <c r="AY19" s="639" t="str">
        <f t="shared" si="12"/>
        <v/>
      </c>
      <c r="AZ19" s="639">
        <f t="shared" si="13"/>
        <v>0</v>
      </c>
      <c r="BA19" s="639" t="str">
        <f t="shared" si="14"/>
        <v/>
      </c>
      <c r="BB19" s="639">
        <f t="shared" si="15"/>
        <v>0</v>
      </c>
      <c r="BC19" s="639">
        <f t="shared" si="16"/>
        <v>0</v>
      </c>
      <c r="BD19" s="639" t="str">
        <f t="shared" si="17"/>
        <v>D</v>
      </c>
      <c r="BE19" s="638"/>
      <c r="BF19" s="628"/>
      <c r="BG19" s="628"/>
      <c r="BH19" s="628"/>
    </row>
    <row r="20" spans="1:60">
      <c r="A20" s="639">
        <f>'Student Profile'!A17</f>
        <v>13</v>
      </c>
      <c r="B20" s="646" t="str">
        <f>'Student Profile'!C17</f>
        <v>S. Mounika</v>
      </c>
      <c r="C20" s="639" t="str">
        <f>English!R20</f>
        <v/>
      </c>
      <c r="D20" s="639" t="str">
        <f>English!AN20</f>
        <v/>
      </c>
      <c r="E20" s="639" t="str">
        <f>English!BG20</f>
        <v/>
      </c>
      <c r="F20" s="639" t="str">
        <f>English!BY20</f>
        <v/>
      </c>
      <c r="G20" s="639" t="str">
        <f>English!CV20</f>
        <v/>
      </c>
      <c r="H20" s="639" t="str">
        <f>English!DO20</f>
        <v/>
      </c>
      <c r="I20" s="639" t="str">
        <f>English!DU20</f>
        <v/>
      </c>
      <c r="J20" s="639" t="str">
        <f>English!DW20</f>
        <v/>
      </c>
      <c r="K20" s="639" t="str">
        <f>English!DY20</f>
        <v/>
      </c>
      <c r="L20" s="639">
        <f t="shared" si="0"/>
        <v>13</v>
      </c>
      <c r="M20" s="646" t="str">
        <f t="shared" si="1"/>
        <v>S. Mounika</v>
      </c>
      <c r="N20" s="639" t="str">
        <f>Hindi!R20</f>
        <v/>
      </c>
      <c r="O20" s="639" t="str">
        <f>Hindi!AN20</f>
        <v/>
      </c>
      <c r="P20" s="639" t="str">
        <f>Hindi!BG20</f>
        <v/>
      </c>
      <c r="Q20" s="639" t="str">
        <f>Hindi!BY20</f>
        <v/>
      </c>
      <c r="R20" s="639" t="str">
        <f>Hindi!CV20</f>
        <v/>
      </c>
      <c r="S20" s="639" t="str">
        <f>Hindi!DO20</f>
        <v/>
      </c>
      <c r="T20" s="639" t="str">
        <f>Hindi!DU20</f>
        <v/>
      </c>
      <c r="U20" s="639" t="str">
        <f>Hindi!DW20</f>
        <v/>
      </c>
      <c r="V20" s="639" t="str">
        <f>Hindi!DY20</f>
        <v/>
      </c>
      <c r="W20" s="639">
        <f t="shared" si="2"/>
        <v>13</v>
      </c>
      <c r="X20" s="646" t="str">
        <f t="shared" si="3"/>
        <v>S. Mounika</v>
      </c>
      <c r="Y20" s="639" t="str">
        <f>Maths!N20</f>
        <v/>
      </c>
      <c r="Z20" s="639" t="str">
        <f>Maths!AK20</f>
        <v/>
      </c>
      <c r="AA20" s="639" t="str">
        <f>Maths!AZ20</f>
        <v/>
      </c>
      <c r="AB20" s="639" t="str">
        <f>Maths!BO20</f>
        <v/>
      </c>
      <c r="AC20" s="639" t="str">
        <f>Maths!CL20</f>
        <v/>
      </c>
      <c r="AD20" s="639" t="str">
        <f>Maths!CZ20</f>
        <v/>
      </c>
      <c r="AE20" s="639" t="str">
        <f>Maths!DE20</f>
        <v/>
      </c>
      <c r="AF20" s="639" t="str">
        <f>Maths!DG20</f>
        <v/>
      </c>
      <c r="AG20" s="639" t="str">
        <f>Maths!DI20</f>
        <v/>
      </c>
      <c r="AH20" s="639">
        <f t="shared" si="4"/>
        <v>13</v>
      </c>
      <c r="AI20" s="646" t="str">
        <f t="shared" si="5"/>
        <v>S. Mounika</v>
      </c>
      <c r="AJ20" s="639" t="str">
        <f>EVS!L20</f>
        <v/>
      </c>
      <c r="AK20" s="639" t="str">
        <f>EVS!AV20</f>
        <v/>
      </c>
      <c r="AL20" s="639" t="str">
        <f>EVS!AV20</f>
        <v/>
      </c>
      <c r="AM20" s="639" t="str">
        <f>EVS!BI20</f>
        <v/>
      </c>
      <c r="AN20" s="639" t="str">
        <f>EVS!CF20</f>
        <v/>
      </c>
      <c r="AO20" s="639" t="str">
        <f>EVS!CR20</f>
        <v/>
      </c>
      <c r="AP20" s="639" t="str">
        <f>EVS!CW20</f>
        <v/>
      </c>
      <c r="AQ20" s="639" t="str">
        <f>EVS!CY20</f>
        <v/>
      </c>
      <c r="AR20" s="639" t="str">
        <f>EVS!DA20</f>
        <v/>
      </c>
      <c r="AS20" s="639">
        <f t="shared" si="6"/>
        <v>13</v>
      </c>
      <c r="AT20" s="646" t="str">
        <f t="shared" si="7"/>
        <v>S. Mounika</v>
      </c>
      <c r="AU20" s="639" t="str">
        <f t="shared" si="18"/>
        <v/>
      </c>
      <c r="AV20" s="639">
        <f t="shared" si="9"/>
        <v>0</v>
      </c>
      <c r="AW20" s="639" t="str">
        <f t="shared" si="10"/>
        <v/>
      </c>
      <c r="AX20" s="639">
        <f t="shared" si="11"/>
        <v>0</v>
      </c>
      <c r="AY20" s="639" t="str">
        <f t="shared" si="12"/>
        <v/>
      </c>
      <c r="AZ20" s="639">
        <f t="shared" si="13"/>
        <v>0</v>
      </c>
      <c r="BA20" s="639" t="str">
        <f t="shared" si="14"/>
        <v/>
      </c>
      <c r="BB20" s="639">
        <f t="shared" si="15"/>
        <v>0</v>
      </c>
      <c r="BC20" s="639">
        <f t="shared" si="16"/>
        <v>0</v>
      </c>
      <c r="BD20" s="639" t="str">
        <f t="shared" si="17"/>
        <v>D</v>
      </c>
      <c r="BE20" s="638"/>
      <c r="BF20" s="628"/>
      <c r="BG20" s="628"/>
      <c r="BH20" s="628"/>
    </row>
    <row r="21" spans="1:60">
      <c r="A21" s="639">
        <f>'Student Profile'!A18</f>
        <v>14</v>
      </c>
      <c r="B21" s="646" t="str">
        <f>'Student Profile'!C18</f>
        <v>S. Mounika</v>
      </c>
      <c r="C21" s="639" t="str">
        <f>English!R21</f>
        <v/>
      </c>
      <c r="D21" s="639" t="str">
        <f>English!AN21</f>
        <v/>
      </c>
      <c r="E21" s="639" t="str">
        <f>English!BG21</f>
        <v/>
      </c>
      <c r="F21" s="639" t="str">
        <f>English!BY21</f>
        <v/>
      </c>
      <c r="G21" s="639" t="str">
        <f>English!CV21</f>
        <v/>
      </c>
      <c r="H21" s="639" t="str">
        <f>English!DO21</f>
        <v/>
      </c>
      <c r="I21" s="639" t="str">
        <f>English!DU21</f>
        <v/>
      </c>
      <c r="J21" s="639" t="str">
        <f>English!DW21</f>
        <v/>
      </c>
      <c r="K21" s="639" t="str">
        <f>English!DY21</f>
        <v/>
      </c>
      <c r="L21" s="639">
        <f t="shared" si="0"/>
        <v>14</v>
      </c>
      <c r="M21" s="646" t="str">
        <f t="shared" si="1"/>
        <v>S. Mounika</v>
      </c>
      <c r="N21" s="639" t="str">
        <f>Hindi!R21</f>
        <v/>
      </c>
      <c r="O21" s="639" t="str">
        <f>Hindi!AN21</f>
        <v/>
      </c>
      <c r="P21" s="639" t="str">
        <f>Hindi!BG21</f>
        <v/>
      </c>
      <c r="Q21" s="639" t="str">
        <f>Hindi!BY21</f>
        <v/>
      </c>
      <c r="R21" s="639" t="str">
        <f>Hindi!CV21</f>
        <v/>
      </c>
      <c r="S21" s="639" t="str">
        <f>Hindi!DO21</f>
        <v/>
      </c>
      <c r="T21" s="639" t="str">
        <f>Hindi!DU21</f>
        <v/>
      </c>
      <c r="U21" s="639" t="str">
        <f>Hindi!DW21</f>
        <v/>
      </c>
      <c r="V21" s="639" t="str">
        <f>Hindi!DY21</f>
        <v/>
      </c>
      <c r="W21" s="639">
        <f t="shared" si="2"/>
        <v>14</v>
      </c>
      <c r="X21" s="646" t="str">
        <f t="shared" si="3"/>
        <v>S. Mounika</v>
      </c>
      <c r="Y21" s="639" t="str">
        <f>Maths!N21</f>
        <v/>
      </c>
      <c r="Z21" s="639" t="str">
        <f>Maths!AK21</f>
        <v/>
      </c>
      <c r="AA21" s="639" t="str">
        <f>Maths!AZ21</f>
        <v/>
      </c>
      <c r="AB21" s="639" t="str">
        <f>Maths!BO21</f>
        <v/>
      </c>
      <c r="AC21" s="639" t="str">
        <f>Maths!CL21</f>
        <v/>
      </c>
      <c r="AD21" s="639" t="str">
        <f>Maths!CZ21</f>
        <v/>
      </c>
      <c r="AE21" s="639" t="str">
        <f>Maths!DE21</f>
        <v/>
      </c>
      <c r="AF21" s="639" t="str">
        <f>Maths!DG21</f>
        <v/>
      </c>
      <c r="AG21" s="639" t="str">
        <f>Maths!DI21</f>
        <v/>
      </c>
      <c r="AH21" s="639">
        <f t="shared" si="4"/>
        <v>14</v>
      </c>
      <c r="AI21" s="646" t="str">
        <f t="shared" si="5"/>
        <v>S. Mounika</v>
      </c>
      <c r="AJ21" s="639" t="str">
        <f>EVS!L21</f>
        <v/>
      </c>
      <c r="AK21" s="639" t="str">
        <f>EVS!AV21</f>
        <v/>
      </c>
      <c r="AL21" s="639" t="str">
        <f>EVS!AV21</f>
        <v/>
      </c>
      <c r="AM21" s="639" t="str">
        <f>EVS!BI21</f>
        <v/>
      </c>
      <c r="AN21" s="639" t="str">
        <f>EVS!CF21</f>
        <v/>
      </c>
      <c r="AO21" s="639" t="str">
        <f>EVS!CR21</f>
        <v/>
      </c>
      <c r="AP21" s="639" t="str">
        <f>EVS!CW21</f>
        <v/>
      </c>
      <c r="AQ21" s="639" t="str">
        <f>EVS!CY21</f>
        <v/>
      </c>
      <c r="AR21" s="639" t="str">
        <f>EVS!DA21</f>
        <v/>
      </c>
      <c r="AS21" s="639">
        <f t="shared" si="6"/>
        <v>14</v>
      </c>
      <c r="AT21" s="646" t="str">
        <f t="shared" si="7"/>
        <v>S. Mounika</v>
      </c>
      <c r="AU21" s="639" t="str">
        <f t="shared" si="18"/>
        <v/>
      </c>
      <c r="AV21" s="639">
        <f t="shared" si="9"/>
        <v>0</v>
      </c>
      <c r="AW21" s="639" t="str">
        <f t="shared" si="10"/>
        <v/>
      </c>
      <c r="AX21" s="639">
        <f t="shared" si="11"/>
        <v>0</v>
      </c>
      <c r="AY21" s="639" t="str">
        <f t="shared" si="12"/>
        <v/>
      </c>
      <c r="AZ21" s="639">
        <f t="shared" si="13"/>
        <v>0</v>
      </c>
      <c r="BA21" s="639" t="str">
        <f t="shared" si="14"/>
        <v/>
      </c>
      <c r="BB21" s="639">
        <f t="shared" si="15"/>
        <v>0</v>
      </c>
      <c r="BC21" s="639">
        <f t="shared" si="16"/>
        <v>0</v>
      </c>
      <c r="BD21" s="639" t="str">
        <f t="shared" si="17"/>
        <v>D</v>
      </c>
      <c r="BE21" s="638"/>
      <c r="BF21" s="628"/>
      <c r="BG21" s="628"/>
      <c r="BH21" s="628"/>
    </row>
    <row r="22" spans="1:60">
      <c r="A22" s="639">
        <f>'Student Profile'!A19</f>
        <v>15</v>
      </c>
      <c r="B22" s="646" t="str">
        <f>'Student Profile'!C19</f>
        <v>S. Mounika</v>
      </c>
      <c r="C22" s="639" t="str">
        <f>English!R22</f>
        <v/>
      </c>
      <c r="D22" s="639" t="str">
        <f>English!AN22</f>
        <v/>
      </c>
      <c r="E22" s="639" t="str">
        <f>English!BG22</f>
        <v/>
      </c>
      <c r="F22" s="639" t="str">
        <f>English!BY22</f>
        <v/>
      </c>
      <c r="G22" s="639" t="str">
        <f>English!CV22</f>
        <v/>
      </c>
      <c r="H22" s="639" t="str">
        <f>English!DO22</f>
        <v/>
      </c>
      <c r="I22" s="639" t="str">
        <f>English!DU22</f>
        <v/>
      </c>
      <c r="J22" s="639" t="str">
        <f>English!DW22</f>
        <v/>
      </c>
      <c r="K22" s="639" t="str">
        <f>English!DY22</f>
        <v/>
      </c>
      <c r="L22" s="639">
        <f t="shared" si="0"/>
        <v>15</v>
      </c>
      <c r="M22" s="646" t="str">
        <f t="shared" si="1"/>
        <v>S. Mounika</v>
      </c>
      <c r="N22" s="639" t="str">
        <f>Hindi!R22</f>
        <v/>
      </c>
      <c r="O22" s="639" t="str">
        <f>Hindi!AN22</f>
        <v/>
      </c>
      <c r="P22" s="639" t="str">
        <f>Hindi!BG22</f>
        <v/>
      </c>
      <c r="Q22" s="639" t="str">
        <f>Hindi!BY22</f>
        <v/>
      </c>
      <c r="R22" s="639" t="str">
        <f>Hindi!CV22</f>
        <v/>
      </c>
      <c r="S22" s="639" t="str">
        <f>Hindi!DO22</f>
        <v/>
      </c>
      <c r="T22" s="639" t="str">
        <f>Hindi!DU22</f>
        <v/>
      </c>
      <c r="U22" s="639" t="str">
        <f>Hindi!DW22</f>
        <v/>
      </c>
      <c r="V22" s="639" t="str">
        <f>Hindi!DY22</f>
        <v/>
      </c>
      <c r="W22" s="639">
        <f t="shared" si="2"/>
        <v>15</v>
      </c>
      <c r="X22" s="646" t="str">
        <f t="shared" si="3"/>
        <v>S. Mounika</v>
      </c>
      <c r="Y22" s="639" t="str">
        <f>Maths!N22</f>
        <v/>
      </c>
      <c r="Z22" s="639" t="str">
        <f>Maths!AK22</f>
        <v/>
      </c>
      <c r="AA22" s="639" t="str">
        <f>Maths!AZ22</f>
        <v/>
      </c>
      <c r="AB22" s="639" t="str">
        <f>Maths!BO22</f>
        <v/>
      </c>
      <c r="AC22" s="639" t="str">
        <f>Maths!CL22</f>
        <v/>
      </c>
      <c r="AD22" s="639" t="str">
        <f>Maths!CZ22</f>
        <v/>
      </c>
      <c r="AE22" s="639" t="str">
        <f>Maths!DE22</f>
        <v/>
      </c>
      <c r="AF22" s="639" t="str">
        <f>Maths!DG22</f>
        <v/>
      </c>
      <c r="AG22" s="639" t="str">
        <f>Maths!DI22</f>
        <v/>
      </c>
      <c r="AH22" s="639">
        <f t="shared" si="4"/>
        <v>15</v>
      </c>
      <c r="AI22" s="646" t="str">
        <f t="shared" si="5"/>
        <v>S. Mounika</v>
      </c>
      <c r="AJ22" s="639" t="str">
        <f>EVS!L22</f>
        <v/>
      </c>
      <c r="AK22" s="639" t="str">
        <f>EVS!AV22</f>
        <v/>
      </c>
      <c r="AL22" s="639" t="str">
        <f>EVS!AV22</f>
        <v/>
      </c>
      <c r="AM22" s="639" t="str">
        <f>EVS!BI22</f>
        <v/>
      </c>
      <c r="AN22" s="639" t="str">
        <f>EVS!CF22</f>
        <v/>
      </c>
      <c r="AO22" s="639" t="str">
        <f>EVS!CR22</f>
        <v/>
      </c>
      <c r="AP22" s="639" t="str">
        <f>EVS!CW22</f>
        <v/>
      </c>
      <c r="AQ22" s="639" t="str">
        <f>EVS!CY22</f>
        <v/>
      </c>
      <c r="AR22" s="639" t="str">
        <f>EVS!DA22</f>
        <v/>
      </c>
      <c r="AS22" s="639">
        <f t="shared" si="6"/>
        <v>15</v>
      </c>
      <c r="AT22" s="646" t="str">
        <f t="shared" si="7"/>
        <v>S. Mounika</v>
      </c>
      <c r="AU22" s="639" t="str">
        <f t="shared" si="18"/>
        <v/>
      </c>
      <c r="AV22" s="639">
        <f t="shared" si="9"/>
        <v>0</v>
      </c>
      <c r="AW22" s="639" t="str">
        <f t="shared" si="10"/>
        <v/>
      </c>
      <c r="AX22" s="639">
        <f t="shared" si="11"/>
        <v>0</v>
      </c>
      <c r="AY22" s="639" t="str">
        <f t="shared" si="12"/>
        <v/>
      </c>
      <c r="AZ22" s="639">
        <f t="shared" si="13"/>
        <v>0</v>
      </c>
      <c r="BA22" s="639" t="str">
        <f t="shared" si="14"/>
        <v/>
      </c>
      <c r="BB22" s="639">
        <f t="shared" si="15"/>
        <v>0</v>
      </c>
      <c r="BC22" s="639">
        <f t="shared" si="16"/>
        <v>0</v>
      </c>
      <c r="BD22" s="639" t="str">
        <f t="shared" si="17"/>
        <v>D</v>
      </c>
      <c r="BE22" s="638"/>
      <c r="BF22" s="628"/>
      <c r="BG22" s="628"/>
      <c r="BH22" s="628"/>
    </row>
    <row r="23" spans="1:60">
      <c r="A23" s="639">
        <f>'Student Profile'!A20</f>
        <v>16</v>
      </c>
      <c r="B23" s="646" t="str">
        <f>'Student Profile'!C20</f>
        <v>Seema</v>
      </c>
      <c r="C23" s="639" t="str">
        <f>English!R23</f>
        <v/>
      </c>
      <c r="D23" s="639" t="str">
        <f>English!AN23</f>
        <v/>
      </c>
      <c r="E23" s="639" t="str">
        <f>English!BG23</f>
        <v/>
      </c>
      <c r="F23" s="639" t="str">
        <f>English!BY23</f>
        <v/>
      </c>
      <c r="G23" s="639" t="str">
        <f>English!CV23</f>
        <v/>
      </c>
      <c r="H23" s="639" t="str">
        <f>English!DO23</f>
        <v/>
      </c>
      <c r="I23" s="639" t="str">
        <f>English!DU23</f>
        <v/>
      </c>
      <c r="J23" s="639" t="str">
        <f>English!DW23</f>
        <v/>
      </c>
      <c r="K23" s="639" t="str">
        <f>English!DY23</f>
        <v/>
      </c>
      <c r="L23" s="639">
        <f t="shared" si="0"/>
        <v>16</v>
      </c>
      <c r="M23" s="646" t="str">
        <f t="shared" si="1"/>
        <v>Seema</v>
      </c>
      <c r="N23" s="639" t="str">
        <f>Hindi!R23</f>
        <v/>
      </c>
      <c r="O23" s="639" t="str">
        <f>Hindi!AN23</f>
        <v/>
      </c>
      <c r="P23" s="639" t="str">
        <f>Hindi!BG23</f>
        <v/>
      </c>
      <c r="Q23" s="639" t="str">
        <f>Hindi!BY23</f>
        <v/>
      </c>
      <c r="R23" s="639" t="str">
        <f>Hindi!CV23</f>
        <v/>
      </c>
      <c r="S23" s="639" t="str">
        <f>Hindi!DO23</f>
        <v/>
      </c>
      <c r="T23" s="639" t="str">
        <f>Hindi!DU23</f>
        <v/>
      </c>
      <c r="U23" s="639" t="str">
        <f>Hindi!DW23</f>
        <v/>
      </c>
      <c r="V23" s="639" t="str">
        <f>Hindi!DY23</f>
        <v/>
      </c>
      <c r="W23" s="639">
        <f t="shared" si="2"/>
        <v>16</v>
      </c>
      <c r="X23" s="646" t="str">
        <f t="shared" si="3"/>
        <v>Seema</v>
      </c>
      <c r="Y23" s="639" t="str">
        <f>Maths!N23</f>
        <v/>
      </c>
      <c r="Z23" s="639" t="str">
        <f>Maths!AK23</f>
        <v/>
      </c>
      <c r="AA23" s="639" t="str">
        <f>Maths!AZ23</f>
        <v/>
      </c>
      <c r="AB23" s="639" t="str">
        <f>Maths!BO23</f>
        <v/>
      </c>
      <c r="AC23" s="639" t="str">
        <f>Maths!CL23</f>
        <v/>
      </c>
      <c r="AD23" s="639" t="str">
        <f>Maths!CZ23</f>
        <v/>
      </c>
      <c r="AE23" s="639" t="str">
        <f>Maths!DE23</f>
        <v/>
      </c>
      <c r="AF23" s="639" t="str">
        <f>Maths!DG23</f>
        <v/>
      </c>
      <c r="AG23" s="639" t="str">
        <f>Maths!DI23</f>
        <v/>
      </c>
      <c r="AH23" s="639">
        <f t="shared" si="4"/>
        <v>16</v>
      </c>
      <c r="AI23" s="646" t="str">
        <f t="shared" si="5"/>
        <v>Seema</v>
      </c>
      <c r="AJ23" s="639" t="str">
        <f>EVS!L23</f>
        <v/>
      </c>
      <c r="AK23" s="639" t="str">
        <f>EVS!AV23</f>
        <v/>
      </c>
      <c r="AL23" s="639" t="str">
        <f>EVS!AV23</f>
        <v/>
      </c>
      <c r="AM23" s="639" t="str">
        <f>EVS!BI23</f>
        <v/>
      </c>
      <c r="AN23" s="639" t="str">
        <f>EVS!CF23</f>
        <v/>
      </c>
      <c r="AO23" s="639" t="str">
        <f>EVS!CR23</f>
        <v/>
      </c>
      <c r="AP23" s="639" t="str">
        <f>EVS!CW23</f>
        <v/>
      </c>
      <c r="AQ23" s="639" t="str">
        <f>EVS!CY23</f>
        <v/>
      </c>
      <c r="AR23" s="639" t="str">
        <f>EVS!DA23</f>
        <v/>
      </c>
      <c r="AS23" s="639">
        <f t="shared" si="6"/>
        <v>16</v>
      </c>
      <c r="AT23" s="646" t="str">
        <f t="shared" si="7"/>
        <v>Seema</v>
      </c>
      <c r="AU23" s="639" t="str">
        <f t="shared" si="18"/>
        <v/>
      </c>
      <c r="AV23" s="639">
        <f t="shared" si="9"/>
        <v>0</v>
      </c>
      <c r="AW23" s="639" t="str">
        <f t="shared" si="10"/>
        <v/>
      </c>
      <c r="AX23" s="639">
        <f t="shared" si="11"/>
        <v>0</v>
      </c>
      <c r="AY23" s="639" t="str">
        <f t="shared" si="12"/>
        <v/>
      </c>
      <c r="AZ23" s="639">
        <f t="shared" si="13"/>
        <v>0</v>
      </c>
      <c r="BA23" s="639" t="str">
        <f t="shared" si="14"/>
        <v/>
      </c>
      <c r="BB23" s="639">
        <f t="shared" si="15"/>
        <v>0</v>
      </c>
      <c r="BC23" s="639">
        <f t="shared" si="16"/>
        <v>0</v>
      </c>
      <c r="BD23" s="639" t="str">
        <f t="shared" si="17"/>
        <v>D</v>
      </c>
      <c r="BE23" s="638"/>
      <c r="BF23" s="628"/>
      <c r="BG23" s="628"/>
      <c r="BH23" s="628"/>
    </row>
    <row r="24" spans="1:60">
      <c r="A24" s="639">
        <f>'Student Profile'!A21</f>
        <v>17</v>
      </c>
      <c r="B24" s="646" t="str">
        <f>'Student Profile'!C21</f>
        <v>S. Mounika</v>
      </c>
      <c r="C24" s="639" t="str">
        <f>English!R24</f>
        <v/>
      </c>
      <c r="D24" s="639" t="str">
        <f>English!AN24</f>
        <v/>
      </c>
      <c r="E24" s="639" t="str">
        <f>English!BG24</f>
        <v/>
      </c>
      <c r="F24" s="639" t="str">
        <f>English!BY24</f>
        <v/>
      </c>
      <c r="G24" s="639" t="str">
        <f>English!CV24</f>
        <v/>
      </c>
      <c r="H24" s="639" t="str">
        <f>English!DO24</f>
        <v/>
      </c>
      <c r="I24" s="639" t="str">
        <f>English!DU24</f>
        <v/>
      </c>
      <c r="J24" s="639" t="str">
        <f>English!DW24</f>
        <v/>
      </c>
      <c r="K24" s="639" t="str">
        <f>English!DY24</f>
        <v/>
      </c>
      <c r="L24" s="639">
        <f t="shared" si="0"/>
        <v>17</v>
      </c>
      <c r="M24" s="646" t="str">
        <f t="shared" si="1"/>
        <v>S. Mounika</v>
      </c>
      <c r="N24" s="639" t="str">
        <f>Hindi!R24</f>
        <v/>
      </c>
      <c r="O24" s="639" t="str">
        <f>Hindi!AN24</f>
        <v/>
      </c>
      <c r="P24" s="639" t="str">
        <f>Hindi!BG24</f>
        <v/>
      </c>
      <c r="Q24" s="639" t="str">
        <f>Hindi!BY24</f>
        <v/>
      </c>
      <c r="R24" s="639" t="str">
        <f>Hindi!CV24</f>
        <v/>
      </c>
      <c r="S24" s="639" t="str">
        <f>Hindi!DO24</f>
        <v/>
      </c>
      <c r="T24" s="639" t="str">
        <f>Hindi!DU24</f>
        <v/>
      </c>
      <c r="U24" s="639" t="str">
        <f>Hindi!DW24</f>
        <v/>
      </c>
      <c r="V24" s="639" t="str">
        <f>Hindi!DY24</f>
        <v/>
      </c>
      <c r="W24" s="639">
        <f t="shared" si="2"/>
        <v>17</v>
      </c>
      <c r="X24" s="646" t="str">
        <f t="shared" si="3"/>
        <v>S. Mounika</v>
      </c>
      <c r="Y24" s="639" t="str">
        <f>Maths!N24</f>
        <v/>
      </c>
      <c r="Z24" s="639" t="str">
        <f>Maths!AK24</f>
        <v/>
      </c>
      <c r="AA24" s="639" t="str">
        <f>Maths!AZ24</f>
        <v/>
      </c>
      <c r="AB24" s="639" t="str">
        <f>Maths!BO24</f>
        <v/>
      </c>
      <c r="AC24" s="639" t="str">
        <f>Maths!CL24</f>
        <v/>
      </c>
      <c r="AD24" s="639" t="str">
        <f>Maths!CZ24</f>
        <v/>
      </c>
      <c r="AE24" s="639" t="str">
        <f>Maths!DE24</f>
        <v/>
      </c>
      <c r="AF24" s="639" t="str">
        <f>Maths!DG24</f>
        <v/>
      </c>
      <c r="AG24" s="639" t="str">
        <f>Maths!DI24</f>
        <v/>
      </c>
      <c r="AH24" s="639">
        <f t="shared" si="4"/>
        <v>17</v>
      </c>
      <c r="AI24" s="646" t="str">
        <f t="shared" si="5"/>
        <v>S. Mounika</v>
      </c>
      <c r="AJ24" s="639" t="str">
        <f>EVS!L24</f>
        <v/>
      </c>
      <c r="AK24" s="639" t="str">
        <f>EVS!AV24</f>
        <v/>
      </c>
      <c r="AL24" s="639" t="str">
        <f>EVS!AV24</f>
        <v/>
      </c>
      <c r="AM24" s="639" t="str">
        <f>EVS!BI24</f>
        <v/>
      </c>
      <c r="AN24" s="639" t="str">
        <f>EVS!CF24</f>
        <v/>
      </c>
      <c r="AO24" s="639" t="str">
        <f>EVS!CR24</f>
        <v/>
      </c>
      <c r="AP24" s="639" t="str">
        <f>EVS!CW24</f>
        <v/>
      </c>
      <c r="AQ24" s="639" t="str">
        <f>EVS!CY24</f>
        <v/>
      </c>
      <c r="AR24" s="639" t="str">
        <f>EVS!DA24</f>
        <v/>
      </c>
      <c r="AS24" s="639">
        <f t="shared" si="6"/>
        <v>17</v>
      </c>
      <c r="AT24" s="646" t="str">
        <f t="shared" si="7"/>
        <v>S. Mounika</v>
      </c>
      <c r="AU24" s="639" t="str">
        <f t="shared" si="18"/>
        <v/>
      </c>
      <c r="AV24" s="639">
        <f t="shared" si="9"/>
        <v>0</v>
      </c>
      <c r="AW24" s="639" t="str">
        <f t="shared" si="10"/>
        <v/>
      </c>
      <c r="AX24" s="639">
        <f t="shared" si="11"/>
        <v>0</v>
      </c>
      <c r="AY24" s="639" t="str">
        <f t="shared" si="12"/>
        <v/>
      </c>
      <c r="AZ24" s="639">
        <f t="shared" si="13"/>
        <v>0</v>
      </c>
      <c r="BA24" s="639" t="str">
        <f t="shared" si="14"/>
        <v/>
      </c>
      <c r="BB24" s="639">
        <f t="shared" si="15"/>
        <v>0</v>
      </c>
      <c r="BC24" s="639">
        <f t="shared" si="16"/>
        <v>0</v>
      </c>
      <c r="BD24" s="639" t="str">
        <f t="shared" si="17"/>
        <v>D</v>
      </c>
      <c r="BE24" s="638"/>
      <c r="BF24" s="628"/>
      <c r="BG24" s="628"/>
      <c r="BH24" s="628"/>
    </row>
    <row r="25" spans="1:60">
      <c r="A25" s="639">
        <f>'Student Profile'!A22</f>
        <v>18</v>
      </c>
      <c r="B25" s="646" t="str">
        <f>'Student Profile'!C22</f>
        <v>S. Mounika</v>
      </c>
      <c r="C25" s="639" t="str">
        <f>English!R25</f>
        <v/>
      </c>
      <c r="D25" s="639" t="str">
        <f>English!AN25</f>
        <v/>
      </c>
      <c r="E25" s="639" t="str">
        <f>English!BG25</f>
        <v/>
      </c>
      <c r="F25" s="639" t="str">
        <f>English!BY25</f>
        <v/>
      </c>
      <c r="G25" s="639" t="str">
        <f>English!CV25</f>
        <v/>
      </c>
      <c r="H25" s="639" t="str">
        <f>English!DO25</f>
        <v/>
      </c>
      <c r="I25" s="639" t="str">
        <f>English!DU25</f>
        <v/>
      </c>
      <c r="J25" s="639" t="str">
        <f>English!DW25</f>
        <v/>
      </c>
      <c r="K25" s="639" t="str">
        <f>English!DY25</f>
        <v/>
      </c>
      <c r="L25" s="639">
        <f t="shared" si="0"/>
        <v>18</v>
      </c>
      <c r="M25" s="646" t="str">
        <f t="shared" si="1"/>
        <v>S. Mounika</v>
      </c>
      <c r="N25" s="639" t="str">
        <f>Hindi!R25</f>
        <v/>
      </c>
      <c r="O25" s="639" t="str">
        <f>Hindi!AN25</f>
        <v/>
      </c>
      <c r="P25" s="639" t="str">
        <f>Hindi!BG25</f>
        <v/>
      </c>
      <c r="Q25" s="639" t="str">
        <f>Hindi!BY25</f>
        <v/>
      </c>
      <c r="R25" s="639" t="str">
        <f>Hindi!CV25</f>
        <v/>
      </c>
      <c r="S25" s="639" t="str">
        <f>Hindi!DO25</f>
        <v/>
      </c>
      <c r="T25" s="639" t="str">
        <f>Hindi!DU25</f>
        <v/>
      </c>
      <c r="U25" s="639" t="str">
        <f>Hindi!DW25</f>
        <v/>
      </c>
      <c r="V25" s="639" t="str">
        <f>Hindi!DY25</f>
        <v/>
      </c>
      <c r="W25" s="639">
        <f t="shared" si="2"/>
        <v>18</v>
      </c>
      <c r="X25" s="646" t="str">
        <f t="shared" si="3"/>
        <v>S. Mounika</v>
      </c>
      <c r="Y25" s="639" t="str">
        <f>Maths!N25</f>
        <v/>
      </c>
      <c r="Z25" s="639" t="str">
        <f>Maths!AK25</f>
        <v/>
      </c>
      <c r="AA25" s="639" t="str">
        <f>Maths!AZ25</f>
        <v/>
      </c>
      <c r="AB25" s="639" t="str">
        <f>Maths!BO25</f>
        <v/>
      </c>
      <c r="AC25" s="639" t="str">
        <f>Maths!CL25</f>
        <v/>
      </c>
      <c r="AD25" s="639" t="str">
        <f>Maths!CZ25</f>
        <v/>
      </c>
      <c r="AE25" s="639" t="str">
        <f>Maths!DE25</f>
        <v/>
      </c>
      <c r="AF25" s="639" t="str">
        <f>Maths!DG25</f>
        <v/>
      </c>
      <c r="AG25" s="639" t="str">
        <f>Maths!DI25</f>
        <v/>
      </c>
      <c r="AH25" s="639">
        <f t="shared" si="4"/>
        <v>18</v>
      </c>
      <c r="AI25" s="646" t="str">
        <f t="shared" si="5"/>
        <v>S. Mounika</v>
      </c>
      <c r="AJ25" s="639" t="str">
        <f>EVS!L25</f>
        <v/>
      </c>
      <c r="AK25" s="639" t="str">
        <f>EVS!AV25</f>
        <v/>
      </c>
      <c r="AL25" s="639" t="str">
        <f>EVS!AV25</f>
        <v/>
      </c>
      <c r="AM25" s="639" t="str">
        <f>EVS!BI25</f>
        <v/>
      </c>
      <c r="AN25" s="639" t="str">
        <f>EVS!CF25</f>
        <v/>
      </c>
      <c r="AO25" s="639" t="str">
        <f>EVS!CR25</f>
        <v/>
      </c>
      <c r="AP25" s="639" t="str">
        <f>EVS!CW25</f>
        <v/>
      </c>
      <c r="AQ25" s="639" t="str">
        <f>EVS!CY25</f>
        <v/>
      </c>
      <c r="AR25" s="639" t="str">
        <f>EVS!DA25</f>
        <v/>
      </c>
      <c r="AS25" s="639">
        <f t="shared" si="6"/>
        <v>18</v>
      </c>
      <c r="AT25" s="646" t="str">
        <f t="shared" si="7"/>
        <v>S. Mounika</v>
      </c>
      <c r="AU25" s="639" t="str">
        <f t="shared" si="18"/>
        <v/>
      </c>
      <c r="AV25" s="639">
        <f t="shared" si="9"/>
        <v>0</v>
      </c>
      <c r="AW25" s="639" t="str">
        <f t="shared" si="10"/>
        <v/>
      </c>
      <c r="AX25" s="639">
        <f t="shared" si="11"/>
        <v>0</v>
      </c>
      <c r="AY25" s="639" t="str">
        <f t="shared" si="12"/>
        <v/>
      </c>
      <c r="AZ25" s="639">
        <f t="shared" si="13"/>
        <v>0</v>
      </c>
      <c r="BA25" s="639" t="str">
        <f t="shared" si="14"/>
        <v/>
      </c>
      <c r="BB25" s="639">
        <f t="shared" si="15"/>
        <v>0</v>
      </c>
      <c r="BC25" s="639">
        <f t="shared" si="16"/>
        <v>0</v>
      </c>
      <c r="BD25" s="639" t="str">
        <f t="shared" si="17"/>
        <v>D</v>
      </c>
      <c r="BE25" s="638"/>
      <c r="BF25" s="628"/>
      <c r="BG25" s="628"/>
      <c r="BH25" s="628"/>
    </row>
    <row r="26" spans="1:60">
      <c r="A26" s="639">
        <f>'Student Profile'!A23</f>
        <v>19</v>
      </c>
      <c r="B26" s="646" t="str">
        <f>'Student Profile'!C23</f>
        <v>S. Mounika</v>
      </c>
      <c r="C26" s="639" t="str">
        <f>English!R26</f>
        <v/>
      </c>
      <c r="D26" s="639" t="str">
        <f>English!AN26</f>
        <v/>
      </c>
      <c r="E26" s="639" t="str">
        <f>English!BG26</f>
        <v/>
      </c>
      <c r="F26" s="639" t="str">
        <f>English!BY26</f>
        <v/>
      </c>
      <c r="G26" s="639" t="str">
        <f>English!CV26</f>
        <v/>
      </c>
      <c r="H26" s="639" t="str">
        <f>English!DO26</f>
        <v/>
      </c>
      <c r="I26" s="639" t="str">
        <f>English!DU26</f>
        <v/>
      </c>
      <c r="J26" s="639" t="str">
        <f>English!DW26</f>
        <v/>
      </c>
      <c r="K26" s="639" t="str">
        <f>English!DY26</f>
        <v/>
      </c>
      <c r="L26" s="639">
        <f t="shared" si="0"/>
        <v>19</v>
      </c>
      <c r="M26" s="646" t="str">
        <f t="shared" si="1"/>
        <v>S. Mounika</v>
      </c>
      <c r="N26" s="639" t="str">
        <f>Hindi!R26</f>
        <v/>
      </c>
      <c r="O26" s="639" t="str">
        <f>Hindi!AN26</f>
        <v/>
      </c>
      <c r="P26" s="639" t="str">
        <f>Hindi!BG26</f>
        <v/>
      </c>
      <c r="Q26" s="639" t="str">
        <f>Hindi!BY26</f>
        <v/>
      </c>
      <c r="R26" s="639" t="str">
        <f>Hindi!CV26</f>
        <v/>
      </c>
      <c r="S26" s="639" t="str">
        <f>Hindi!DO26</f>
        <v/>
      </c>
      <c r="T26" s="639" t="str">
        <f>Hindi!DU26</f>
        <v/>
      </c>
      <c r="U26" s="639" t="str">
        <f>Hindi!DW26</f>
        <v/>
      </c>
      <c r="V26" s="639" t="str">
        <f>Hindi!DY26</f>
        <v/>
      </c>
      <c r="W26" s="639">
        <f t="shared" si="2"/>
        <v>19</v>
      </c>
      <c r="X26" s="646" t="str">
        <f t="shared" si="3"/>
        <v>S. Mounika</v>
      </c>
      <c r="Y26" s="639" t="str">
        <f>Maths!N26</f>
        <v/>
      </c>
      <c r="Z26" s="639" t="str">
        <f>Maths!AK26</f>
        <v/>
      </c>
      <c r="AA26" s="639" t="str">
        <f>Maths!AZ26</f>
        <v/>
      </c>
      <c r="AB26" s="639" t="str">
        <f>Maths!BO26</f>
        <v/>
      </c>
      <c r="AC26" s="639" t="str">
        <f>Maths!CL26</f>
        <v/>
      </c>
      <c r="AD26" s="639" t="str">
        <f>Maths!CZ26</f>
        <v/>
      </c>
      <c r="AE26" s="639" t="str">
        <f>Maths!DE26</f>
        <v/>
      </c>
      <c r="AF26" s="639" t="str">
        <f>Maths!DG26</f>
        <v/>
      </c>
      <c r="AG26" s="639" t="str">
        <f>Maths!DI26</f>
        <v/>
      </c>
      <c r="AH26" s="639">
        <f t="shared" si="4"/>
        <v>19</v>
      </c>
      <c r="AI26" s="646" t="str">
        <f t="shared" si="5"/>
        <v>S. Mounika</v>
      </c>
      <c r="AJ26" s="639" t="str">
        <f>EVS!L26</f>
        <v/>
      </c>
      <c r="AK26" s="639" t="str">
        <f>EVS!AV26</f>
        <v/>
      </c>
      <c r="AL26" s="639" t="str">
        <f>EVS!AV26</f>
        <v/>
      </c>
      <c r="AM26" s="639" t="str">
        <f>EVS!BI26</f>
        <v/>
      </c>
      <c r="AN26" s="639" t="str">
        <f>EVS!CF26</f>
        <v/>
      </c>
      <c r="AO26" s="639" t="str">
        <f>EVS!CR26</f>
        <v/>
      </c>
      <c r="AP26" s="639" t="str">
        <f>EVS!CW26</f>
        <v/>
      </c>
      <c r="AQ26" s="639" t="str">
        <f>EVS!CY26</f>
        <v/>
      </c>
      <c r="AR26" s="639" t="str">
        <f>EVS!DA26</f>
        <v/>
      </c>
      <c r="AS26" s="639">
        <f t="shared" si="6"/>
        <v>19</v>
      </c>
      <c r="AT26" s="646" t="str">
        <f t="shared" si="7"/>
        <v>S. Mounika</v>
      </c>
      <c r="AU26" s="639" t="str">
        <f t="shared" si="18"/>
        <v/>
      </c>
      <c r="AV26" s="639">
        <f t="shared" si="9"/>
        <v>0</v>
      </c>
      <c r="AW26" s="639" t="str">
        <f t="shared" si="10"/>
        <v/>
      </c>
      <c r="AX26" s="639">
        <f t="shared" si="11"/>
        <v>0</v>
      </c>
      <c r="AY26" s="639" t="str">
        <f t="shared" si="12"/>
        <v/>
      </c>
      <c r="AZ26" s="639">
        <f t="shared" si="13"/>
        <v>0</v>
      </c>
      <c r="BA26" s="639" t="str">
        <f t="shared" si="14"/>
        <v/>
      </c>
      <c r="BB26" s="639">
        <f t="shared" si="15"/>
        <v>0</v>
      </c>
      <c r="BC26" s="639">
        <f t="shared" si="16"/>
        <v>0</v>
      </c>
      <c r="BD26" s="639" t="str">
        <f t="shared" si="17"/>
        <v>D</v>
      </c>
      <c r="BE26" s="638"/>
      <c r="BF26" s="628"/>
      <c r="BG26" s="628"/>
      <c r="BH26" s="628"/>
    </row>
    <row r="27" spans="1:60">
      <c r="A27" s="639">
        <f>'Student Profile'!A24</f>
        <v>20</v>
      </c>
      <c r="B27" s="646" t="str">
        <f>'Student Profile'!C24</f>
        <v>S. Mounika</v>
      </c>
      <c r="C27" s="639" t="str">
        <f>English!R27</f>
        <v/>
      </c>
      <c r="D27" s="639" t="str">
        <f>English!AN27</f>
        <v/>
      </c>
      <c r="E27" s="639" t="str">
        <f>English!BG27</f>
        <v/>
      </c>
      <c r="F27" s="639" t="str">
        <f>English!BY27</f>
        <v/>
      </c>
      <c r="G27" s="639" t="str">
        <f>English!CV27</f>
        <v/>
      </c>
      <c r="H27" s="639" t="str">
        <f>English!DO27</f>
        <v/>
      </c>
      <c r="I27" s="639" t="str">
        <f>English!DU27</f>
        <v/>
      </c>
      <c r="J27" s="639" t="str">
        <f>English!DW27</f>
        <v/>
      </c>
      <c r="K27" s="639" t="str">
        <f>English!DY27</f>
        <v/>
      </c>
      <c r="L27" s="639">
        <f t="shared" si="0"/>
        <v>20</v>
      </c>
      <c r="M27" s="646" t="str">
        <f t="shared" si="1"/>
        <v>S. Mounika</v>
      </c>
      <c r="N27" s="639" t="str">
        <f>Hindi!R27</f>
        <v/>
      </c>
      <c r="O27" s="639" t="str">
        <f>Hindi!AN27</f>
        <v/>
      </c>
      <c r="P27" s="639" t="str">
        <f>Hindi!BG27</f>
        <v/>
      </c>
      <c r="Q27" s="639" t="str">
        <f>Hindi!BY27</f>
        <v/>
      </c>
      <c r="R27" s="639" t="str">
        <f>Hindi!CV27</f>
        <v/>
      </c>
      <c r="S27" s="639" t="str">
        <f>Hindi!DO27</f>
        <v/>
      </c>
      <c r="T27" s="639" t="str">
        <f>Hindi!DU27</f>
        <v/>
      </c>
      <c r="U27" s="639" t="str">
        <f>Hindi!DW27</f>
        <v/>
      </c>
      <c r="V27" s="639" t="str">
        <f>Hindi!DY27</f>
        <v/>
      </c>
      <c r="W27" s="639">
        <f t="shared" si="2"/>
        <v>20</v>
      </c>
      <c r="X27" s="646" t="str">
        <f t="shared" si="3"/>
        <v>S. Mounika</v>
      </c>
      <c r="Y27" s="639" t="str">
        <f>Maths!N27</f>
        <v/>
      </c>
      <c r="Z27" s="639" t="str">
        <f>Maths!AK27</f>
        <v/>
      </c>
      <c r="AA27" s="639" t="str">
        <f>Maths!AZ27</f>
        <v/>
      </c>
      <c r="AB27" s="639" t="str">
        <f>Maths!BO27</f>
        <v/>
      </c>
      <c r="AC27" s="639" t="str">
        <f>Maths!CL27</f>
        <v/>
      </c>
      <c r="AD27" s="639" t="str">
        <f>Maths!CZ27</f>
        <v/>
      </c>
      <c r="AE27" s="639" t="str">
        <f>Maths!DE27</f>
        <v/>
      </c>
      <c r="AF27" s="639" t="str">
        <f>Maths!DG27</f>
        <v/>
      </c>
      <c r="AG27" s="639" t="str">
        <f>Maths!DI27</f>
        <v/>
      </c>
      <c r="AH27" s="639">
        <f t="shared" si="4"/>
        <v>20</v>
      </c>
      <c r="AI27" s="646" t="str">
        <f t="shared" si="5"/>
        <v>S. Mounika</v>
      </c>
      <c r="AJ27" s="639" t="str">
        <f>EVS!L27</f>
        <v/>
      </c>
      <c r="AK27" s="639" t="str">
        <f>EVS!AV27</f>
        <v/>
      </c>
      <c r="AL27" s="639" t="str">
        <f>EVS!AV27</f>
        <v/>
      </c>
      <c r="AM27" s="639" t="str">
        <f>EVS!BI27</f>
        <v/>
      </c>
      <c r="AN27" s="639" t="str">
        <f>EVS!CF27</f>
        <v/>
      </c>
      <c r="AO27" s="639" t="str">
        <f>EVS!CR27</f>
        <v/>
      </c>
      <c r="AP27" s="639" t="str">
        <f>EVS!CW27</f>
        <v/>
      </c>
      <c r="AQ27" s="639" t="str">
        <f>EVS!CY27</f>
        <v/>
      </c>
      <c r="AR27" s="639" t="str">
        <f>EVS!DA27</f>
        <v/>
      </c>
      <c r="AS27" s="639">
        <f t="shared" si="6"/>
        <v>20</v>
      </c>
      <c r="AT27" s="646" t="str">
        <f t="shared" si="7"/>
        <v>S. Mounika</v>
      </c>
      <c r="AU27" s="639" t="str">
        <f t="shared" si="18"/>
        <v/>
      </c>
      <c r="AV27" s="639">
        <f t="shared" si="9"/>
        <v>0</v>
      </c>
      <c r="AW27" s="639" t="str">
        <f t="shared" si="10"/>
        <v/>
      </c>
      <c r="AX27" s="639">
        <f t="shared" si="11"/>
        <v>0</v>
      </c>
      <c r="AY27" s="639" t="str">
        <f t="shared" si="12"/>
        <v/>
      </c>
      <c r="AZ27" s="639">
        <f t="shared" si="13"/>
        <v>0</v>
      </c>
      <c r="BA27" s="639" t="str">
        <f t="shared" si="14"/>
        <v/>
      </c>
      <c r="BB27" s="639">
        <f t="shared" si="15"/>
        <v>0</v>
      </c>
      <c r="BC27" s="639">
        <f t="shared" si="16"/>
        <v>0</v>
      </c>
      <c r="BD27" s="639" t="str">
        <f t="shared" si="17"/>
        <v>D</v>
      </c>
      <c r="BE27" s="638"/>
      <c r="BF27" s="628"/>
      <c r="BG27" s="628"/>
      <c r="BH27" s="628"/>
    </row>
    <row r="28" spans="1:60">
      <c r="A28" s="639">
        <f>'Student Profile'!A25</f>
        <v>21</v>
      </c>
      <c r="B28" s="646" t="str">
        <f>'Student Profile'!C25</f>
        <v>S. Mounika</v>
      </c>
      <c r="C28" s="639" t="str">
        <f>English!R28</f>
        <v/>
      </c>
      <c r="D28" s="639" t="str">
        <f>English!AN28</f>
        <v/>
      </c>
      <c r="E28" s="639" t="str">
        <f>English!BG28</f>
        <v/>
      </c>
      <c r="F28" s="639" t="str">
        <f>English!BY28</f>
        <v/>
      </c>
      <c r="G28" s="639" t="str">
        <f>English!CV28</f>
        <v/>
      </c>
      <c r="H28" s="639" t="str">
        <f>English!DO28</f>
        <v/>
      </c>
      <c r="I28" s="639" t="str">
        <f>English!DU28</f>
        <v/>
      </c>
      <c r="J28" s="639" t="str">
        <f>English!DW28</f>
        <v/>
      </c>
      <c r="K28" s="639" t="str">
        <f>English!DY28</f>
        <v/>
      </c>
      <c r="L28" s="639">
        <f t="shared" si="0"/>
        <v>21</v>
      </c>
      <c r="M28" s="646" t="str">
        <f t="shared" si="1"/>
        <v>S. Mounika</v>
      </c>
      <c r="N28" s="639" t="str">
        <f>Hindi!R28</f>
        <v/>
      </c>
      <c r="O28" s="639" t="str">
        <f>Hindi!AN28</f>
        <v/>
      </c>
      <c r="P28" s="639" t="str">
        <f>Hindi!BG28</f>
        <v/>
      </c>
      <c r="Q28" s="639" t="str">
        <f>Hindi!BY28</f>
        <v/>
      </c>
      <c r="R28" s="639" t="str">
        <f>Hindi!CV28</f>
        <v/>
      </c>
      <c r="S28" s="639" t="str">
        <f>Hindi!DO28</f>
        <v/>
      </c>
      <c r="T28" s="639" t="str">
        <f>Hindi!DU28</f>
        <v/>
      </c>
      <c r="U28" s="639" t="str">
        <f>Hindi!DW28</f>
        <v/>
      </c>
      <c r="V28" s="639" t="str">
        <f>Hindi!DY28</f>
        <v/>
      </c>
      <c r="W28" s="639">
        <f t="shared" si="2"/>
        <v>21</v>
      </c>
      <c r="X28" s="646" t="str">
        <f t="shared" si="3"/>
        <v>S. Mounika</v>
      </c>
      <c r="Y28" s="639" t="str">
        <f>Maths!N28</f>
        <v/>
      </c>
      <c r="Z28" s="639" t="str">
        <f>Maths!AK28</f>
        <v/>
      </c>
      <c r="AA28" s="639" t="str">
        <f>Maths!AZ28</f>
        <v/>
      </c>
      <c r="AB28" s="639" t="str">
        <f>Maths!BO28</f>
        <v/>
      </c>
      <c r="AC28" s="639" t="str">
        <f>Maths!CL28</f>
        <v/>
      </c>
      <c r="AD28" s="639" t="str">
        <f>Maths!CZ28</f>
        <v/>
      </c>
      <c r="AE28" s="639" t="str">
        <f>Maths!DE28</f>
        <v/>
      </c>
      <c r="AF28" s="639" t="str">
        <f>Maths!DG28</f>
        <v/>
      </c>
      <c r="AG28" s="639" t="str">
        <f>Maths!DI28</f>
        <v/>
      </c>
      <c r="AH28" s="639">
        <f t="shared" si="4"/>
        <v>21</v>
      </c>
      <c r="AI28" s="646" t="str">
        <f t="shared" si="5"/>
        <v>S. Mounika</v>
      </c>
      <c r="AJ28" s="639" t="str">
        <f>EVS!L28</f>
        <v/>
      </c>
      <c r="AK28" s="639" t="str">
        <f>EVS!AV28</f>
        <v/>
      </c>
      <c r="AL28" s="639" t="str">
        <f>EVS!AV28</f>
        <v/>
      </c>
      <c r="AM28" s="639" t="str">
        <f>EVS!BI28</f>
        <v/>
      </c>
      <c r="AN28" s="639" t="str">
        <f>EVS!CF28</f>
        <v/>
      </c>
      <c r="AO28" s="639" t="str">
        <f>EVS!CR28</f>
        <v/>
      </c>
      <c r="AP28" s="639" t="str">
        <f>EVS!CW28</f>
        <v/>
      </c>
      <c r="AQ28" s="639" t="str">
        <f>EVS!CY28</f>
        <v/>
      </c>
      <c r="AR28" s="639" t="str">
        <f>EVS!DA28</f>
        <v/>
      </c>
      <c r="AS28" s="639">
        <f t="shared" si="6"/>
        <v>21</v>
      </c>
      <c r="AT28" s="646" t="str">
        <f t="shared" si="7"/>
        <v>S. Mounika</v>
      </c>
      <c r="AU28" s="639" t="str">
        <f t="shared" si="18"/>
        <v/>
      </c>
      <c r="AV28" s="639">
        <f t="shared" si="9"/>
        <v>0</v>
      </c>
      <c r="AW28" s="639" t="str">
        <f t="shared" si="10"/>
        <v/>
      </c>
      <c r="AX28" s="639">
        <f t="shared" si="11"/>
        <v>0</v>
      </c>
      <c r="AY28" s="639" t="str">
        <f t="shared" si="12"/>
        <v/>
      </c>
      <c r="AZ28" s="639">
        <f t="shared" si="13"/>
        <v>0</v>
      </c>
      <c r="BA28" s="639" t="str">
        <f t="shared" si="14"/>
        <v/>
      </c>
      <c r="BB28" s="639">
        <f t="shared" si="15"/>
        <v>0</v>
      </c>
      <c r="BC28" s="639">
        <f t="shared" si="16"/>
        <v>0</v>
      </c>
      <c r="BD28" s="639" t="str">
        <f t="shared" si="17"/>
        <v>D</v>
      </c>
      <c r="BE28" s="638"/>
      <c r="BF28" s="628"/>
      <c r="BG28" s="628"/>
      <c r="BH28" s="628"/>
    </row>
    <row r="29" spans="1:60">
      <c r="A29" s="639">
        <f>'Student Profile'!A26</f>
        <v>22</v>
      </c>
      <c r="B29" s="646" t="str">
        <f>'Student Profile'!C26</f>
        <v>S. Mounika</v>
      </c>
      <c r="C29" s="639" t="str">
        <f>English!R29</f>
        <v/>
      </c>
      <c r="D29" s="639" t="str">
        <f>English!AN29</f>
        <v/>
      </c>
      <c r="E29" s="639" t="str">
        <f>English!BG29</f>
        <v/>
      </c>
      <c r="F29" s="639" t="str">
        <f>English!BY29</f>
        <v/>
      </c>
      <c r="G29" s="639" t="str">
        <f>English!CV29</f>
        <v/>
      </c>
      <c r="H29" s="639" t="str">
        <f>English!DO29</f>
        <v/>
      </c>
      <c r="I29" s="639" t="str">
        <f>English!DU29</f>
        <v/>
      </c>
      <c r="J29" s="639" t="str">
        <f>English!DW29</f>
        <v/>
      </c>
      <c r="K29" s="639" t="str">
        <f>English!DY29</f>
        <v/>
      </c>
      <c r="L29" s="639">
        <f t="shared" si="0"/>
        <v>22</v>
      </c>
      <c r="M29" s="646" t="str">
        <f t="shared" si="1"/>
        <v>S. Mounika</v>
      </c>
      <c r="N29" s="639" t="str">
        <f>Hindi!R29</f>
        <v/>
      </c>
      <c r="O29" s="639" t="str">
        <f>Hindi!AN29</f>
        <v/>
      </c>
      <c r="P29" s="639" t="str">
        <f>Hindi!BG29</f>
        <v/>
      </c>
      <c r="Q29" s="639" t="str">
        <f>Hindi!BY29</f>
        <v/>
      </c>
      <c r="R29" s="639" t="str">
        <f>Hindi!CV29</f>
        <v/>
      </c>
      <c r="S29" s="639" t="str">
        <f>Hindi!DO29</f>
        <v/>
      </c>
      <c r="T29" s="639" t="str">
        <f>Hindi!DU29</f>
        <v/>
      </c>
      <c r="U29" s="639" t="str">
        <f>Hindi!DW29</f>
        <v/>
      </c>
      <c r="V29" s="639" t="str">
        <f>Hindi!DY29</f>
        <v/>
      </c>
      <c r="W29" s="639">
        <f t="shared" si="2"/>
        <v>22</v>
      </c>
      <c r="X29" s="646" t="str">
        <f t="shared" si="3"/>
        <v>S. Mounika</v>
      </c>
      <c r="Y29" s="639" t="str">
        <f>Maths!N29</f>
        <v/>
      </c>
      <c r="Z29" s="639" t="str">
        <f>Maths!AK29</f>
        <v/>
      </c>
      <c r="AA29" s="639" t="str">
        <f>Maths!AZ29</f>
        <v/>
      </c>
      <c r="AB29" s="639" t="str">
        <f>Maths!BO29</f>
        <v/>
      </c>
      <c r="AC29" s="639" t="str">
        <f>Maths!CL29</f>
        <v/>
      </c>
      <c r="AD29" s="639" t="str">
        <f>Maths!CZ29</f>
        <v/>
      </c>
      <c r="AE29" s="639" t="str">
        <f>Maths!DE29</f>
        <v/>
      </c>
      <c r="AF29" s="639" t="str">
        <f>Maths!DG29</f>
        <v/>
      </c>
      <c r="AG29" s="639" t="str">
        <f>Maths!DI29</f>
        <v/>
      </c>
      <c r="AH29" s="639">
        <f t="shared" si="4"/>
        <v>22</v>
      </c>
      <c r="AI29" s="646" t="str">
        <f t="shared" si="5"/>
        <v>S. Mounika</v>
      </c>
      <c r="AJ29" s="639" t="str">
        <f>EVS!L29</f>
        <v/>
      </c>
      <c r="AK29" s="639" t="str">
        <f>EVS!AV29</f>
        <v/>
      </c>
      <c r="AL29" s="639" t="str">
        <f>EVS!AV29</f>
        <v/>
      </c>
      <c r="AM29" s="639" t="str">
        <f>EVS!BI29</f>
        <v/>
      </c>
      <c r="AN29" s="639" t="str">
        <f>EVS!CF29</f>
        <v/>
      </c>
      <c r="AO29" s="639" t="str">
        <f>EVS!CR29</f>
        <v/>
      </c>
      <c r="AP29" s="639" t="str">
        <f>EVS!CW29</f>
        <v/>
      </c>
      <c r="AQ29" s="639" t="str">
        <f>EVS!CY29</f>
        <v/>
      </c>
      <c r="AR29" s="639" t="str">
        <f>EVS!DA29</f>
        <v/>
      </c>
      <c r="AS29" s="639">
        <f t="shared" si="6"/>
        <v>22</v>
      </c>
      <c r="AT29" s="646" t="str">
        <f t="shared" si="7"/>
        <v>S. Mounika</v>
      </c>
      <c r="AU29" s="639" t="str">
        <f t="shared" si="18"/>
        <v/>
      </c>
      <c r="AV29" s="639">
        <f t="shared" si="9"/>
        <v>0</v>
      </c>
      <c r="AW29" s="639" t="str">
        <f t="shared" si="10"/>
        <v/>
      </c>
      <c r="AX29" s="639">
        <f t="shared" si="11"/>
        <v>0</v>
      </c>
      <c r="AY29" s="639" t="str">
        <f t="shared" si="12"/>
        <v/>
      </c>
      <c r="AZ29" s="639">
        <f t="shared" si="13"/>
        <v>0</v>
      </c>
      <c r="BA29" s="639" t="str">
        <f t="shared" si="14"/>
        <v/>
      </c>
      <c r="BB29" s="639">
        <f t="shared" si="15"/>
        <v>0</v>
      </c>
      <c r="BC29" s="639">
        <f t="shared" si="16"/>
        <v>0</v>
      </c>
      <c r="BD29" s="639" t="str">
        <f t="shared" si="17"/>
        <v>D</v>
      </c>
      <c r="BE29" s="638"/>
      <c r="BF29" s="628"/>
      <c r="BG29" s="628"/>
      <c r="BH29" s="628"/>
    </row>
    <row r="30" spans="1:60">
      <c r="A30" s="639">
        <f>'Student Profile'!A27</f>
        <v>23</v>
      </c>
      <c r="B30" s="646" t="str">
        <f>'Student Profile'!C27</f>
        <v>S. Mounika</v>
      </c>
      <c r="C30" s="639" t="str">
        <f>English!R30</f>
        <v/>
      </c>
      <c r="D30" s="639" t="str">
        <f>English!AN30</f>
        <v/>
      </c>
      <c r="E30" s="639" t="str">
        <f>English!BG30</f>
        <v/>
      </c>
      <c r="F30" s="639" t="str">
        <f>English!BY30</f>
        <v/>
      </c>
      <c r="G30" s="639" t="str">
        <f>English!CV30</f>
        <v/>
      </c>
      <c r="H30" s="639" t="str">
        <f>English!DO30</f>
        <v/>
      </c>
      <c r="I30" s="639" t="str">
        <f>English!DU30</f>
        <v/>
      </c>
      <c r="J30" s="639" t="str">
        <f>English!DW30</f>
        <v/>
      </c>
      <c r="K30" s="639" t="str">
        <f>English!DY30</f>
        <v/>
      </c>
      <c r="L30" s="639">
        <f t="shared" si="0"/>
        <v>23</v>
      </c>
      <c r="M30" s="646" t="str">
        <f t="shared" si="1"/>
        <v>S. Mounika</v>
      </c>
      <c r="N30" s="639" t="str">
        <f>Hindi!R30</f>
        <v/>
      </c>
      <c r="O30" s="639" t="str">
        <f>Hindi!AN30</f>
        <v/>
      </c>
      <c r="P30" s="639" t="str">
        <f>Hindi!BG30</f>
        <v/>
      </c>
      <c r="Q30" s="639" t="str">
        <f>Hindi!BY30</f>
        <v/>
      </c>
      <c r="R30" s="639" t="str">
        <f>Hindi!CV30</f>
        <v/>
      </c>
      <c r="S30" s="639" t="str">
        <f>Hindi!DO30</f>
        <v/>
      </c>
      <c r="T30" s="639" t="str">
        <f>Hindi!DU30</f>
        <v/>
      </c>
      <c r="U30" s="639" t="str">
        <f>Hindi!DW30</f>
        <v/>
      </c>
      <c r="V30" s="639" t="str">
        <f>Hindi!DY30</f>
        <v/>
      </c>
      <c r="W30" s="639">
        <f t="shared" si="2"/>
        <v>23</v>
      </c>
      <c r="X30" s="646" t="str">
        <f t="shared" si="3"/>
        <v>S. Mounika</v>
      </c>
      <c r="Y30" s="639" t="str">
        <f>Maths!N30</f>
        <v/>
      </c>
      <c r="Z30" s="639" t="str">
        <f>Maths!AK30</f>
        <v/>
      </c>
      <c r="AA30" s="639" t="str">
        <f>Maths!AZ30</f>
        <v/>
      </c>
      <c r="AB30" s="639" t="str">
        <f>Maths!BO30</f>
        <v/>
      </c>
      <c r="AC30" s="639" t="str">
        <f>Maths!CL30</f>
        <v/>
      </c>
      <c r="AD30" s="639" t="str">
        <f>Maths!CZ30</f>
        <v/>
      </c>
      <c r="AE30" s="639" t="str">
        <f>Maths!DE30</f>
        <v/>
      </c>
      <c r="AF30" s="639" t="str">
        <f>Maths!DG30</f>
        <v/>
      </c>
      <c r="AG30" s="639" t="str">
        <f>Maths!DI30</f>
        <v/>
      </c>
      <c r="AH30" s="639">
        <f t="shared" si="4"/>
        <v>23</v>
      </c>
      <c r="AI30" s="646" t="str">
        <f t="shared" si="5"/>
        <v>S. Mounika</v>
      </c>
      <c r="AJ30" s="639" t="str">
        <f>EVS!L30</f>
        <v/>
      </c>
      <c r="AK30" s="639" t="str">
        <f>EVS!AV30</f>
        <v/>
      </c>
      <c r="AL30" s="639" t="str">
        <f>EVS!AV30</f>
        <v/>
      </c>
      <c r="AM30" s="639" t="str">
        <f>EVS!BI30</f>
        <v/>
      </c>
      <c r="AN30" s="639" t="str">
        <f>EVS!CF30</f>
        <v/>
      </c>
      <c r="AO30" s="639" t="str">
        <f>EVS!CR30</f>
        <v/>
      </c>
      <c r="AP30" s="639" t="str">
        <f>EVS!CW30</f>
        <v/>
      </c>
      <c r="AQ30" s="639" t="str">
        <f>EVS!CY30</f>
        <v/>
      </c>
      <c r="AR30" s="639" t="str">
        <f>EVS!DA30</f>
        <v/>
      </c>
      <c r="AS30" s="639">
        <f t="shared" si="6"/>
        <v>23</v>
      </c>
      <c r="AT30" s="646" t="str">
        <f t="shared" si="7"/>
        <v>S. Mounika</v>
      </c>
      <c r="AU30" s="639" t="str">
        <f t="shared" si="18"/>
        <v/>
      </c>
      <c r="AV30" s="639">
        <f t="shared" si="9"/>
        <v>0</v>
      </c>
      <c r="AW30" s="639" t="str">
        <f t="shared" si="10"/>
        <v/>
      </c>
      <c r="AX30" s="639">
        <f t="shared" si="11"/>
        <v>0</v>
      </c>
      <c r="AY30" s="639" t="str">
        <f t="shared" si="12"/>
        <v/>
      </c>
      <c r="AZ30" s="639">
        <f t="shared" si="13"/>
        <v>0</v>
      </c>
      <c r="BA30" s="639" t="str">
        <f t="shared" si="14"/>
        <v/>
      </c>
      <c r="BB30" s="639">
        <f t="shared" si="15"/>
        <v>0</v>
      </c>
      <c r="BC30" s="639">
        <f t="shared" si="16"/>
        <v>0</v>
      </c>
      <c r="BD30" s="639" t="str">
        <f t="shared" si="17"/>
        <v>D</v>
      </c>
      <c r="BE30" s="638"/>
      <c r="BF30" s="628"/>
      <c r="BG30" s="628"/>
      <c r="BH30" s="628"/>
    </row>
    <row r="31" spans="1:60">
      <c r="A31" s="639">
        <f>'Student Profile'!A28</f>
        <v>24</v>
      </c>
      <c r="B31" s="646" t="str">
        <f>'Student Profile'!C28</f>
        <v>S. Mounika</v>
      </c>
      <c r="C31" s="639" t="str">
        <f>English!R31</f>
        <v/>
      </c>
      <c r="D31" s="639" t="str">
        <f>English!AN31</f>
        <v/>
      </c>
      <c r="E31" s="639" t="str">
        <f>English!BG31</f>
        <v/>
      </c>
      <c r="F31" s="639" t="str">
        <f>English!BY31</f>
        <v/>
      </c>
      <c r="G31" s="639" t="str">
        <f>English!CV31</f>
        <v/>
      </c>
      <c r="H31" s="639" t="str">
        <f>English!DO31</f>
        <v/>
      </c>
      <c r="I31" s="639" t="str">
        <f>English!DU31</f>
        <v/>
      </c>
      <c r="J31" s="639" t="str">
        <f>English!DW31</f>
        <v/>
      </c>
      <c r="K31" s="639" t="str">
        <f>English!DY31</f>
        <v/>
      </c>
      <c r="L31" s="639">
        <f t="shared" si="0"/>
        <v>24</v>
      </c>
      <c r="M31" s="646" t="str">
        <f t="shared" si="1"/>
        <v>S. Mounika</v>
      </c>
      <c r="N31" s="639" t="str">
        <f>Hindi!R31</f>
        <v/>
      </c>
      <c r="O31" s="639" t="str">
        <f>Hindi!AN31</f>
        <v/>
      </c>
      <c r="P31" s="639" t="str">
        <f>Hindi!BG31</f>
        <v/>
      </c>
      <c r="Q31" s="639" t="str">
        <f>Hindi!BY31</f>
        <v/>
      </c>
      <c r="R31" s="639" t="str">
        <f>Hindi!CV31</f>
        <v/>
      </c>
      <c r="S31" s="639" t="str">
        <f>Hindi!DO31</f>
        <v/>
      </c>
      <c r="T31" s="639" t="str">
        <f>Hindi!DU31</f>
        <v/>
      </c>
      <c r="U31" s="639" t="str">
        <f>Hindi!DW31</f>
        <v/>
      </c>
      <c r="V31" s="639" t="str">
        <f>Hindi!DY31</f>
        <v/>
      </c>
      <c r="W31" s="639">
        <f t="shared" si="2"/>
        <v>24</v>
      </c>
      <c r="X31" s="646" t="str">
        <f t="shared" si="3"/>
        <v>S. Mounika</v>
      </c>
      <c r="Y31" s="639" t="str">
        <f>Maths!N31</f>
        <v/>
      </c>
      <c r="Z31" s="639" t="str">
        <f>Maths!AK31</f>
        <v/>
      </c>
      <c r="AA31" s="639" t="str">
        <f>Maths!AZ31</f>
        <v/>
      </c>
      <c r="AB31" s="639" t="str">
        <f>Maths!BO31</f>
        <v/>
      </c>
      <c r="AC31" s="639" t="str">
        <f>Maths!CL31</f>
        <v/>
      </c>
      <c r="AD31" s="639" t="str">
        <f>Maths!CZ31</f>
        <v/>
      </c>
      <c r="AE31" s="639" t="str">
        <f>Maths!DE31</f>
        <v/>
      </c>
      <c r="AF31" s="639" t="str">
        <f>Maths!DG31</f>
        <v/>
      </c>
      <c r="AG31" s="639" t="str">
        <f>Maths!DI31</f>
        <v/>
      </c>
      <c r="AH31" s="639">
        <f t="shared" si="4"/>
        <v>24</v>
      </c>
      <c r="AI31" s="646" t="str">
        <f t="shared" si="5"/>
        <v>S. Mounika</v>
      </c>
      <c r="AJ31" s="639" t="str">
        <f>EVS!L31</f>
        <v/>
      </c>
      <c r="AK31" s="639" t="str">
        <f>EVS!AV31</f>
        <v/>
      </c>
      <c r="AL31" s="639" t="str">
        <f>EVS!AV31</f>
        <v/>
      </c>
      <c r="AM31" s="639" t="str">
        <f>EVS!BI31</f>
        <v/>
      </c>
      <c r="AN31" s="639" t="str">
        <f>EVS!CF31</f>
        <v/>
      </c>
      <c r="AO31" s="639" t="str">
        <f>EVS!CR31</f>
        <v/>
      </c>
      <c r="AP31" s="639" t="str">
        <f>EVS!CW31</f>
        <v/>
      </c>
      <c r="AQ31" s="639" t="str">
        <f>EVS!CY31</f>
        <v/>
      </c>
      <c r="AR31" s="639" t="str">
        <f>EVS!DA31</f>
        <v/>
      </c>
      <c r="AS31" s="639">
        <f t="shared" si="6"/>
        <v>24</v>
      </c>
      <c r="AT31" s="646" t="str">
        <f t="shared" si="7"/>
        <v>S. Mounika</v>
      </c>
      <c r="AU31" s="639" t="str">
        <f t="shared" si="18"/>
        <v/>
      </c>
      <c r="AV31" s="639">
        <f t="shared" si="9"/>
        <v>0</v>
      </c>
      <c r="AW31" s="639" t="str">
        <f t="shared" si="10"/>
        <v/>
      </c>
      <c r="AX31" s="639">
        <f t="shared" si="11"/>
        <v>0</v>
      </c>
      <c r="AY31" s="639" t="str">
        <f t="shared" si="12"/>
        <v/>
      </c>
      <c r="AZ31" s="639">
        <f t="shared" si="13"/>
        <v>0</v>
      </c>
      <c r="BA31" s="639" t="str">
        <f t="shared" si="14"/>
        <v/>
      </c>
      <c r="BB31" s="639">
        <f t="shared" si="15"/>
        <v>0</v>
      </c>
      <c r="BC31" s="639">
        <f t="shared" si="16"/>
        <v>0</v>
      </c>
      <c r="BD31" s="639" t="str">
        <f t="shared" si="17"/>
        <v>D</v>
      </c>
      <c r="BE31" s="638"/>
      <c r="BF31" s="628"/>
      <c r="BG31" s="628"/>
      <c r="BH31" s="628"/>
    </row>
    <row r="32" spans="1:60">
      <c r="A32" s="639">
        <f>'Student Profile'!A29</f>
        <v>25</v>
      </c>
      <c r="B32" s="646" t="str">
        <f>'Student Profile'!C29</f>
        <v>S. Mounika</v>
      </c>
      <c r="C32" s="639" t="str">
        <f>English!R32</f>
        <v/>
      </c>
      <c r="D32" s="639" t="str">
        <f>English!AN32</f>
        <v/>
      </c>
      <c r="E32" s="639" t="str">
        <f>English!BG32</f>
        <v/>
      </c>
      <c r="F32" s="639" t="str">
        <f>English!BY32</f>
        <v/>
      </c>
      <c r="G32" s="639" t="str">
        <f>English!CV32</f>
        <v/>
      </c>
      <c r="H32" s="639" t="str">
        <f>English!DO32</f>
        <v/>
      </c>
      <c r="I32" s="639" t="str">
        <f>English!DU32</f>
        <v/>
      </c>
      <c r="J32" s="639" t="str">
        <f>English!DW32</f>
        <v/>
      </c>
      <c r="K32" s="639" t="str">
        <f>English!DY32</f>
        <v/>
      </c>
      <c r="L32" s="639">
        <f t="shared" si="0"/>
        <v>25</v>
      </c>
      <c r="M32" s="646" t="str">
        <f t="shared" si="1"/>
        <v>S. Mounika</v>
      </c>
      <c r="N32" s="639" t="str">
        <f>Hindi!R32</f>
        <v/>
      </c>
      <c r="O32" s="639" t="str">
        <f>Hindi!AN32</f>
        <v/>
      </c>
      <c r="P32" s="639" t="str">
        <f>Hindi!BG32</f>
        <v/>
      </c>
      <c r="Q32" s="639" t="str">
        <f>Hindi!BY32</f>
        <v/>
      </c>
      <c r="R32" s="639" t="str">
        <f>Hindi!CV32</f>
        <v/>
      </c>
      <c r="S32" s="639" t="str">
        <f>Hindi!DO32</f>
        <v/>
      </c>
      <c r="T32" s="639" t="str">
        <f>Hindi!DU32</f>
        <v/>
      </c>
      <c r="U32" s="639" t="str">
        <f>Hindi!DW32</f>
        <v/>
      </c>
      <c r="V32" s="639" t="str">
        <f>Hindi!DY32</f>
        <v/>
      </c>
      <c r="W32" s="639">
        <f t="shared" si="2"/>
        <v>25</v>
      </c>
      <c r="X32" s="646" t="str">
        <f t="shared" si="3"/>
        <v>S. Mounika</v>
      </c>
      <c r="Y32" s="639" t="str">
        <f>Maths!N32</f>
        <v/>
      </c>
      <c r="Z32" s="639" t="str">
        <f>Maths!AK32</f>
        <v/>
      </c>
      <c r="AA32" s="639" t="str">
        <f>Maths!AZ32</f>
        <v/>
      </c>
      <c r="AB32" s="639" t="str">
        <f>Maths!BO32</f>
        <v/>
      </c>
      <c r="AC32" s="639" t="str">
        <f>Maths!CL32</f>
        <v/>
      </c>
      <c r="AD32" s="639" t="str">
        <f>Maths!CZ32</f>
        <v/>
      </c>
      <c r="AE32" s="639" t="str">
        <f>Maths!DE32</f>
        <v/>
      </c>
      <c r="AF32" s="639" t="str">
        <f>Maths!DG32</f>
        <v/>
      </c>
      <c r="AG32" s="639" t="str">
        <f>Maths!DI32</f>
        <v/>
      </c>
      <c r="AH32" s="639">
        <f t="shared" si="4"/>
        <v>25</v>
      </c>
      <c r="AI32" s="646" t="str">
        <f t="shared" si="5"/>
        <v>S. Mounika</v>
      </c>
      <c r="AJ32" s="639" t="str">
        <f>EVS!L32</f>
        <v/>
      </c>
      <c r="AK32" s="639" t="str">
        <f>EVS!AV32</f>
        <v/>
      </c>
      <c r="AL32" s="639" t="str">
        <f>EVS!AV32</f>
        <v/>
      </c>
      <c r="AM32" s="639" t="str">
        <f>EVS!BI32</f>
        <v/>
      </c>
      <c r="AN32" s="639" t="str">
        <f>EVS!CF32</f>
        <v/>
      </c>
      <c r="AO32" s="639" t="str">
        <f>EVS!CR32</f>
        <v/>
      </c>
      <c r="AP32" s="639" t="str">
        <f>EVS!CW32</f>
        <v/>
      </c>
      <c r="AQ32" s="639" t="str">
        <f>EVS!CY32</f>
        <v/>
      </c>
      <c r="AR32" s="639" t="str">
        <f>EVS!DA32</f>
        <v/>
      </c>
      <c r="AS32" s="639">
        <f t="shared" si="6"/>
        <v>25</v>
      </c>
      <c r="AT32" s="646" t="str">
        <f t="shared" si="7"/>
        <v>S. Mounika</v>
      </c>
      <c r="AU32" s="639" t="str">
        <f t="shared" si="18"/>
        <v/>
      </c>
      <c r="AV32" s="639">
        <f t="shared" si="9"/>
        <v>0</v>
      </c>
      <c r="AW32" s="639" t="str">
        <f t="shared" si="10"/>
        <v/>
      </c>
      <c r="AX32" s="639">
        <f t="shared" si="11"/>
        <v>0</v>
      </c>
      <c r="AY32" s="639" t="str">
        <f t="shared" si="12"/>
        <v/>
      </c>
      <c r="AZ32" s="639">
        <f t="shared" si="13"/>
        <v>0</v>
      </c>
      <c r="BA32" s="639" t="str">
        <f t="shared" si="14"/>
        <v/>
      </c>
      <c r="BB32" s="639">
        <f t="shared" si="15"/>
        <v>0</v>
      </c>
      <c r="BC32" s="639">
        <f t="shared" si="16"/>
        <v>0</v>
      </c>
      <c r="BD32" s="639" t="str">
        <f t="shared" si="17"/>
        <v>D</v>
      </c>
      <c r="BE32" s="638"/>
      <c r="BF32" s="628"/>
      <c r="BG32" s="628"/>
      <c r="BH32" s="628"/>
    </row>
    <row r="33" spans="1:60">
      <c r="A33" s="639">
        <f>'Student Profile'!A30</f>
        <v>26</v>
      </c>
      <c r="B33" s="646" t="str">
        <f>'Student Profile'!C30</f>
        <v>S. Mounika</v>
      </c>
      <c r="C33" s="639" t="str">
        <f>English!R33</f>
        <v/>
      </c>
      <c r="D33" s="639" t="str">
        <f>English!AN33</f>
        <v/>
      </c>
      <c r="E33" s="639" t="str">
        <f>English!BG33</f>
        <v/>
      </c>
      <c r="F33" s="639" t="str">
        <f>English!BY33</f>
        <v/>
      </c>
      <c r="G33" s="639" t="str">
        <f>English!CV33</f>
        <v/>
      </c>
      <c r="H33" s="639" t="str">
        <f>English!DO33</f>
        <v/>
      </c>
      <c r="I33" s="639" t="str">
        <f>English!DU33</f>
        <v/>
      </c>
      <c r="J33" s="639" t="str">
        <f>English!DW33</f>
        <v/>
      </c>
      <c r="K33" s="639" t="str">
        <f>English!DY33</f>
        <v/>
      </c>
      <c r="L33" s="639">
        <f t="shared" si="0"/>
        <v>26</v>
      </c>
      <c r="M33" s="646" t="str">
        <f t="shared" si="1"/>
        <v>S. Mounika</v>
      </c>
      <c r="N33" s="639" t="str">
        <f>Hindi!R33</f>
        <v/>
      </c>
      <c r="O33" s="639" t="str">
        <f>Hindi!AN33</f>
        <v/>
      </c>
      <c r="P33" s="639" t="str">
        <f>Hindi!BG33</f>
        <v/>
      </c>
      <c r="Q33" s="639" t="str">
        <f>Hindi!BY33</f>
        <v/>
      </c>
      <c r="R33" s="639" t="str">
        <f>Hindi!CV33</f>
        <v/>
      </c>
      <c r="S33" s="639" t="str">
        <f>Hindi!DO33</f>
        <v/>
      </c>
      <c r="T33" s="639" t="str">
        <f>Hindi!DU33</f>
        <v/>
      </c>
      <c r="U33" s="639" t="str">
        <f>Hindi!DW33</f>
        <v/>
      </c>
      <c r="V33" s="639" t="str">
        <f>Hindi!DY33</f>
        <v/>
      </c>
      <c r="W33" s="639">
        <f t="shared" si="2"/>
        <v>26</v>
      </c>
      <c r="X33" s="646" t="str">
        <f t="shared" si="3"/>
        <v>S. Mounika</v>
      </c>
      <c r="Y33" s="639" t="str">
        <f>Maths!N33</f>
        <v/>
      </c>
      <c r="Z33" s="639" t="str">
        <f>Maths!AK33</f>
        <v/>
      </c>
      <c r="AA33" s="639" t="str">
        <f>Maths!AZ33</f>
        <v/>
      </c>
      <c r="AB33" s="639" t="str">
        <f>Maths!BO33</f>
        <v/>
      </c>
      <c r="AC33" s="639" t="str">
        <f>Maths!CL33</f>
        <v/>
      </c>
      <c r="AD33" s="639" t="str">
        <f>Maths!CZ33</f>
        <v/>
      </c>
      <c r="AE33" s="639" t="str">
        <f>Maths!DE33</f>
        <v/>
      </c>
      <c r="AF33" s="639" t="str">
        <f>Maths!DG33</f>
        <v/>
      </c>
      <c r="AG33" s="639" t="str">
        <f>Maths!DI33</f>
        <v/>
      </c>
      <c r="AH33" s="639">
        <f t="shared" si="4"/>
        <v>26</v>
      </c>
      <c r="AI33" s="646" t="str">
        <f t="shared" si="5"/>
        <v>S. Mounika</v>
      </c>
      <c r="AJ33" s="639" t="str">
        <f>EVS!L33</f>
        <v/>
      </c>
      <c r="AK33" s="639" t="str">
        <f>EVS!AV33</f>
        <v/>
      </c>
      <c r="AL33" s="639" t="str">
        <f>EVS!AV33</f>
        <v/>
      </c>
      <c r="AM33" s="639" t="str">
        <f>EVS!BI33</f>
        <v/>
      </c>
      <c r="AN33" s="639" t="str">
        <f>EVS!CF33</f>
        <v/>
      </c>
      <c r="AO33" s="639" t="str">
        <f>EVS!CR33</f>
        <v/>
      </c>
      <c r="AP33" s="639" t="str">
        <f>EVS!CW33</f>
        <v/>
      </c>
      <c r="AQ33" s="639" t="str">
        <f>EVS!CY33</f>
        <v/>
      </c>
      <c r="AR33" s="639" t="str">
        <f>EVS!DA33</f>
        <v/>
      </c>
      <c r="AS33" s="639">
        <f t="shared" si="6"/>
        <v>26</v>
      </c>
      <c r="AT33" s="646" t="str">
        <f t="shared" si="7"/>
        <v>S. Mounika</v>
      </c>
      <c r="AU33" s="639" t="str">
        <f t="shared" si="18"/>
        <v/>
      </c>
      <c r="AV33" s="639">
        <f t="shared" si="9"/>
        <v>0</v>
      </c>
      <c r="AW33" s="639" t="str">
        <f t="shared" si="10"/>
        <v/>
      </c>
      <c r="AX33" s="639">
        <f t="shared" si="11"/>
        <v>0</v>
      </c>
      <c r="AY33" s="639" t="str">
        <f t="shared" si="12"/>
        <v/>
      </c>
      <c r="AZ33" s="639">
        <f t="shared" si="13"/>
        <v>0</v>
      </c>
      <c r="BA33" s="639" t="str">
        <f t="shared" si="14"/>
        <v/>
      </c>
      <c r="BB33" s="639">
        <f t="shared" si="15"/>
        <v>0</v>
      </c>
      <c r="BC33" s="639">
        <f t="shared" si="16"/>
        <v>0</v>
      </c>
      <c r="BD33" s="639" t="str">
        <f t="shared" si="17"/>
        <v>D</v>
      </c>
      <c r="BE33" s="638"/>
      <c r="BF33" s="628"/>
      <c r="BG33" s="628"/>
      <c r="BH33" s="628"/>
    </row>
    <row r="34" spans="1:60">
      <c r="A34" s="639">
        <f>'Student Profile'!A31</f>
        <v>27</v>
      </c>
      <c r="B34" s="646" t="str">
        <f>'Student Profile'!C31</f>
        <v>S. Mounika</v>
      </c>
      <c r="C34" s="639" t="str">
        <f>English!R34</f>
        <v/>
      </c>
      <c r="D34" s="639" t="str">
        <f>English!AN34</f>
        <v/>
      </c>
      <c r="E34" s="639" t="str">
        <f>English!BG34</f>
        <v/>
      </c>
      <c r="F34" s="639" t="str">
        <f>English!BY34</f>
        <v/>
      </c>
      <c r="G34" s="639" t="str">
        <f>English!CV34</f>
        <v/>
      </c>
      <c r="H34" s="639" t="str">
        <f>English!DO34</f>
        <v/>
      </c>
      <c r="I34" s="639" t="str">
        <f>English!DU34</f>
        <v/>
      </c>
      <c r="J34" s="639" t="str">
        <f>English!DW34</f>
        <v/>
      </c>
      <c r="K34" s="639" t="str">
        <f>English!DY34</f>
        <v/>
      </c>
      <c r="L34" s="639">
        <f t="shared" si="0"/>
        <v>27</v>
      </c>
      <c r="M34" s="646" t="str">
        <f t="shared" si="1"/>
        <v>S. Mounika</v>
      </c>
      <c r="N34" s="639" t="str">
        <f>Hindi!R34</f>
        <v/>
      </c>
      <c r="O34" s="639" t="str">
        <f>Hindi!AN34</f>
        <v/>
      </c>
      <c r="P34" s="639" t="str">
        <f>Hindi!BG34</f>
        <v/>
      </c>
      <c r="Q34" s="639" t="str">
        <f>Hindi!BY34</f>
        <v/>
      </c>
      <c r="R34" s="639" t="str">
        <f>Hindi!CV34</f>
        <v/>
      </c>
      <c r="S34" s="639" t="str">
        <f>Hindi!DO34</f>
        <v/>
      </c>
      <c r="T34" s="639" t="str">
        <f>Hindi!DU34</f>
        <v/>
      </c>
      <c r="U34" s="639" t="str">
        <f>Hindi!DW34</f>
        <v/>
      </c>
      <c r="V34" s="639" t="str">
        <f>Hindi!DY34</f>
        <v/>
      </c>
      <c r="W34" s="639">
        <f t="shared" si="2"/>
        <v>27</v>
      </c>
      <c r="X34" s="646" t="str">
        <f t="shared" si="3"/>
        <v>S. Mounika</v>
      </c>
      <c r="Y34" s="639" t="str">
        <f>Maths!N34</f>
        <v/>
      </c>
      <c r="Z34" s="639" t="str">
        <f>Maths!AK34</f>
        <v/>
      </c>
      <c r="AA34" s="639" t="str">
        <f>Maths!AZ34</f>
        <v/>
      </c>
      <c r="AB34" s="639" t="str">
        <f>Maths!BO34</f>
        <v/>
      </c>
      <c r="AC34" s="639" t="str">
        <f>Maths!CL34</f>
        <v/>
      </c>
      <c r="AD34" s="639" t="str">
        <f>Maths!CZ34</f>
        <v/>
      </c>
      <c r="AE34" s="639" t="str">
        <f>Maths!DE34</f>
        <v/>
      </c>
      <c r="AF34" s="639" t="str">
        <f>Maths!DG34</f>
        <v/>
      </c>
      <c r="AG34" s="639" t="str">
        <f>Maths!DI34</f>
        <v/>
      </c>
      <c r="AH34" s="639">
        <f t="shared" si="4"/>
        <v>27</v>
      </c>
      <c r="AI34" s="646" t="str">
        <f t="shared" si="5"/>
        <v>S. Mounika</v>
      </c>
      <c r="AJ34" s="639" t="str">
        <f>EVS!L34</f>
        <v/>
      </c>
      <c r="AK34" s="639" t="str">
        <f>EVS!AV34</f>
        <v/>
      </c>
      <c r="AL34" s="639" t="str">
        <f>EVS!AV34</f>
        <v/>
      </c>
      <c r="AM34" s="639" t="str">
        <f>EVS!BI34</f>
        <v/>
      </c>
      <c r="AN34" s="639" t="str">
        <f>EVS!CF34</f>
        <v/>
      </c>
      <c r="AO34" s="639" t="str">
        <f>EVS!CR34</f>
        <v/>
      </c>
      <c r="AP34" s="639" t="str">
        <f>EVS!CW34</f>
        <v/>
      </c>
      <c r="AQ34" s="639" t="str">
        <f>EVS!CY34</f>
        <v/>
      </c>
      <c r="AR34" s="639" t="str">
        <f>EVS!DA34</f>
        <v/>
      </c>
      <c r="AS34" s="639">
        <f t="shared" si="6"/>
        <v>27</v>
      </c>
      <c r="AT34" s="646" t="str">
        <f t="shared" si="7"/>
        <v>S. Mounika</v>
      </c>
      <c r="AU34" s="639" t="str">
        <f t="shared" si="18"/>
        <v/>
      </c>
      <c r="AV34" s="639">
        <f t="shared" si="9"/>
        <v>0</v>
      </c>
      <c r="AW34" s="639" t="str">
        <f t="shared" si="10"/>
        <v/>
      </c>
      <c r="AX34" s="639">
        <f t="shared" si="11"/>
        <v>0</v>
      </c>
      <c r="AY34" s="639" t="str">
        <f t="shared" si="12"/>
        <v/>
      </c>
      <c r="AZ34" s="639">
        <f t="shared" si="13"/>
        <v>0</v>
      </c>
      <c r="BA34" s="639" t="str">
        <f t="shared" si="14"/>
        <v/>
      </c>
      <c r="BB34" s="639">
        <f t="shared" si="15"/>
        <v>0</v>
      </c>
      <c r="BC34" s="639">
        <f t="shared" si="16"/>
        <v>0</v>
      </c>
      <c r="BD34" s="639" t="str">
        <f t="shared" si="17"/>
        <v>D</v>
      </c>
      <c r="BE34" s="638"/>
      <c r="BF34" s="628"/>
      <c r="BG34" s="628"/>
      <c r="BH34" s="628"/>
    </row>
    <row r="35" spans="1:60">
      <c r="A35" s="639">
        <f>'Student Profile'!A32</f>
        <v>28</v>
      </c>
      <c r="B35" s="646" t="str">
        <f>'Student Profile'!C32</f>
        <v>S. Mounika</v>
      </c>
      <c r="C35" s="639" t="str">
        <f>English!R35</f>
        <v/>
      </c>
      <c r="D35" s="639" t="str">
        <f>English!AN35</f>
        <v/>
      </c>
      <c r="E35" s="639" t="str">
        <f>English!BG35</f>
        <v/>
      </c>
      <c r="F35" s="639" t="str">
        <f>English!BY35</f>
        <v/>
      </c>
      <c r="G35" s="639" t="str">
        <f>English!CV35</f>
        <v/>
      </c>
      <c r="H35" s="639" t="str">
        <f>English!DO35</f>
        <v/>
      </c>
      <c r="I35" s="639" t="str">
        <f>English!DU35</f>
        <v/>
      </c>
      <c r="J35" s="639" t="str">
        <f>English!DW35</f>
        <v/>
      </c>
      <c r="K35" s="639" t="str">
        <f>English!DY35</f>
        <v/>
      </c>
      <c r="L35" s="639">
        <f t="shared" si="0"/>
        <v>28</v>
      </c>
      <c r="M35" s="646" t="str">
        <f t="shared" si="1"/>
        <v>S. Mounika</v>
      </c>
      <c r="N35" s="639" t="str">
        <f>Hindi!R35</f>
        <v/>
      </c>
      <c r="O35" s="639" t="str">
        <f>Hindi!AN35</f>
        <v/>
      </c>
      <c r="P35" s="639" t="str">
        <f>Hindi!BG35</f>
        <v/>
      </c>
      <c r="Q35" s="639" t="str">
        <f>Hindi!BY35</f>
        <v/>
      </c>
      <c r="R35" s="639" t="str">
        <f>Hindi!CV35</f>
        <v/>
      </c>
      <c r="S35" s="639" t="str">
        <f>Hindi!DO35</f>
        <v/>
      </c>
      <c r="T35" s="639" t="str">
        <f>Hindi!DU35</f>
        <v/>
      </c>
      <c r="U35" s="639" t="str">
        <f>Hindi!DW35</f>
        <v/>
      </c>
      <c r="V35" s="639" t="str">
        <f>Hindi!DY35</f>
        <v/>
      </c>
      <c r="W35" s="639">
        <f t="shared" si="2"/>
        <v>28</v>
      </c>
      <c r="X35" s="646" t="str">
        <f t="shared" si="3"/>
        <v>S. Mounika</v>
      </c>
      <c r="Y35" s="639" t="str">
        <f>Maths!N35</f>
        <v/>
      </c>
      <c r="Z35" s="639" t="str">
        <f>Maths!AK35</f>
        <v/>
      </c>
      <c r="AA35" s="639" t="str">
        <f>Maths!AZ35</f>
        <v/>
      </c>
      <c r="AB35" s="639" t="str">
        <f>Maths!BO35</f>
        <v/>
      </c>
      <c r="AC35" s="639" t="str">
        <f>Maths!CL35</f>
        <v/>
      </c>
      <c r="AD35" s="639" t="str">
        <f>Maths!CZ35</f>
        <v/>
      </c>
      <c r="AE35" s="639" t="str">
        <f>Maths!DE35</f>
        <v/>
      </c>
      <c r="AF35" s="639" t="str">
        <f>Maths!DG35</f>
        <v/>
      </c>
      <c r="AG35" s="639" t="str">
        <f>Maths!DI35</f>
        <v/>
      </c>
      <c r="AH35" s="639">
        <f t="shared" si="4"/>
        <v>28</v>
      </c>
      <c r="AI35" s="646" t="str">
        <f t="shared" si="5"/>
        <v>S. Mounika</v>
      </c>
      <c r="AJ35" s="639" t="str">
        <f>EVS!L35</f>
        <v/>
      </c>
      <c r="AK35" s="639" t="str">
        <f>EVS!AV35</f>
        <v/>
      </c>
      <c r="AL35" s="639" t="str">
        <f>EVS!AV35</f>
        <v/>
      </c>
      <c r="AM35" s="639" t="str">
        <f>EVS!BI35</f>
        <v/>
      </c>
      <c r="AN35" s="639" t="str">
        <f>EVS!CF35</f>
        <v/>
      </c>
      <c r="AO35" s="639" t="str">
        <f>EVS!CR35</f>
        <v/>
      </c>
      <c r="AP35" s="639" t="str">
        <f>EVS!CW35</f>
        <v/>
      </c>
      <c r="AQ35" s="639" t="str">
        <f>EVS!CY35</f>
        <v/>
      </c>
      <c r="AR35" s="639" t="str">
        <f>EVS!DA35</f>
        <v/>
      </c>
      <c r="AS35" s="639">
        <f t="shared" si="6"/>
        <v>28</v>
      </c>
      <c r="AT35" s="646" t="str">
        <f t="shared" si="7"/>
        <v>S. Mounika</v>
      </c>
      <c r="AU35" s="639" t="str">
        <f t="shared" si="18"/>
        <v/>
      </c>
      <c r="AV35" s="639">
        <f t="shared" si="9"/>
        <v>0</v>
      </c>
      <c r="AW35" s="639" t="str">
        <f t="shared" si="10"/>
        <v/>
      </c>
      <c r="AX35" s="639">
        <f t="shared" si="11"/>
        <v>0</v>
      </c>
      <c r="AY35" s="639" t="str">
        <f t="shared" si="12"/>
        <v/>
      </c>
      <c r="AZ35" s="639">
        <f t="shared" si="13"/>
        <v>0</v>
      </c>
      <c r="BA35" s="639" t="str">
        <f t="shared" si="14"/>
        <v/>
      </c>
      <c r="BB35" s="639">
        <f t="shared" si="15"/>
        <v>0</v>
      </c>
      <c r="BC35" s="639">
        <f t="shared" si="16"/>
        <v>0</v>
      </c>
      <c r="BD35" s="639" t="str">
        <f t="shared" si="17"/>
        <v>D</v>
      </c>
      <c r="BE35" s="638"/>
      <c r="BF35" s="628"/>
      <c r="BG35" s="628"/>
      <c r="BH35" s="628"/>
    </row>
    <row r="36" spans="1:60">
      <c r="A36" s="639">
        <f>'Student Profile'!A33</f>
        <v>29</v>
      </c>
      <c r="B36" s="646" t="str">
        <f>'Student Profile'!C33</f>
        <v>S. Mounika</v>
      </c>
      <c r="C36" s="639" t="str">
        <f>English!R36</f>
        <v/>
      </c>
      <c r="D36" s="639" t="str">
        <f>English!AN36</f>
        <v/>
      </c>
      <c r="E36" s="639" t="str">
        <f>English!BG36</f>
        <v/>
      </c>
      <c r="F36" s="639" t="str">
        <f>English!BY36</f>
        <v/>
      </c>
      <c r="G36" s="639" t="str">
        <f>English!CV36</f>
        <v/>
      </c>
      <c r="H36" s="639" t="str">
        <f>English!DO36</f>
        <v/>
      </c>
      <c r="I36" s="639" t="str">
        <f>English!DU36</f>
        <v/>
      </c>
      <c r="J36" s="639" t="str">
        <f>English!DW36</f>
        <v/>
      </c>
      <c r="K36" s="639" t="str">
        <f>English!DY36</f>
        <v/>
      </c>
      <c r="L36" s="639">
        <f t="shared" si="0"/>
        <v>29</v>
      </c>
      <c r="M36" s="646" t="str">
        <f t="shared" si="1"/>
        <v>S. Mounika</v>
      </c>
      <c r="N36" s="639" t="str">
        <f>Hindi!R36</f>
        <v/>
      </c>
      <c r="O36" s="639" t="str">
        <f>Hindi!AN36</f>
        <v/>
      </c>
      <c r="P36" s="639" t="str">
        <f>Hindi!BG36</f>
        <v/>
      </c>
      <c r="Q36" s="639" t="str">
        <f>Hindi!BY36</f>
        <v/>
      </c>
      <c r="R36" s="639" t="str">
        <f>Hindi!CV36</f>
        <v/>
      </c>
      <c r="S36" s="639" t="str">
        <f>Hindi!DO36</f>
        <v/>
      </c>
      <c r="T36" s="639" t="str">
        <f>Hindi!DU36</f>
        <v/>
      </c>
      <c r="U36" s="639" t="str">
        <f>Hindi!DW36</f>
        <v/>
      </c>
      <c r="V36" s="639" t="str">
        <f>Hindi!DY36</f>
        <v/>
      </c>
      <c r="W36" s="639">
        <f t="shared" si="2"/>
        <v>29</v>
      </c>
      <c r="X36" s="646" t="str">
        <f t="shared" si="3"/>
        <v>S. Mounika</v>
      </c>
      <c r="Y36" s="639" t="str">
        <f>Maths!N36</f>
        <v/>
      </c>
      <c r="Z36" s="639" t="str">
        <f>Maths!AK36</f>
        <v/>
      </c>
      <c r="AA36" s="639" t="str">
        <f>Maths!AZ36</f>
        <v/>
      </c>
      <c r="AB36" s="639" t="str">
        <f>Maths!BO36</f>
        <v/>
      </c>
      <c r="AC36" s="639" t="str">
        <f>Maths!CL36</f>
        <v/>
      </c>
      <c r="AD36" s="639" t="str">
        <f>Maths!CZ36</f>
        <v/>
      </c>
      <c r="AE36" s="639" t="str">
        <f>Maths!DE36</f>
        <v/>
      </c>
      <c r="AF36" s="639" t="str">
        <f>Maths!DG36</f>
        <v/>
      </c>
      <c r="AG36" s="639" t="str">
        <f>Maths!DI36</f>
        <v/>
      </c>
      <c r="AH36" s="639">
        <f t="shared" si="4"/>
        <v>29</v>
      </c>
      <c r="AI36" s="646" t="str">
        <f t="shared" si="5"/>
        <v>S. Mounika</v>
      </c>
      <c r="AJ36" s="639" t="str">
        <f>EVS!L36</f>
        <v/>
      </c>
      <c r="AK36" s="639" t="str">
        <f>EVS!AV36</f>
        <v/>
      </c>
      <c r="AL36" s="639" t="str">
        <f>EVS!AV36</f>
        <v/>
      </c>
      <c r="AM36" s="639" t="str">
        <f>EVS!BI36</f>
        <v/>
      </c>
      <c r="AN36" s="639" t="str">
        <f>EVS!CF36</f>
        <v/>
      </c>
      <c r="AO36" s="639" t="str">
        <f>EVS!CR36</f>
        <v/>
      </c>
      <c r="AP36" s="639" t="str">
        <f>EVS!CW36</f>
        <v/>
      </c>
      <c r="AQ36" s="639" t="str">
        <f>EVS!CY36</f>
        <v/>
      </c>
      <c r="AR36" s="639" t="str">
        <f>EVS!DA36</f>
        <v/>
      </c>
      <c r="AS36" s="639">
        <f t="shared" si="6"/>
        <v>29</v>
      </c>
      <c r="AT36" s="646" t="str">
        <f t="shared" si="7"/>
        <v>S. Mounika</v>
      </c>
      <c r="AU36" s="639" t="str">
        <f t="shared" si="18"/>
        <v/>
      </c>
      <c r="AV36" s="639">
        <f t="shared" si="9"/>
        <v>0</v>
      </c>
      <c r="AW36" s="639" t="str">
        <f t="shared" si="10"/>
        <v/>
      </c>
      <c r="AX36" s="639">
        <f t="shared" si="11"/>
        <v>0</v>
      </c>
      <c r="AY36" s="639" t="str">
        <f t="shared" si="12"/>
        <v/>
      </c>
      <c r="AZ36" s="639">
        <f t="shared" si="13"/>
        <v>0</v>
      </c>
      <c r="BA36" s="639" t="str">
        <f t="shared" si="14"/>
        <v/>
      </c>
      <c r="BB36" s="639">
        <f t="shared" si="15"/>
        <v>0</v>
      </c>
      <c r="BC36" s="639">
        <f t="shared" si="16"/>
        <v>0</v>
      </c>
      <c r="BD36" s="639" t="str">
        <f t="shared" si="17"/>
        <v>D</v>
      </c>
      <c r="BE36" s="638"/>
      <c r="BF36" s="628"/>
      <c r="BG36" s="628"/>
      <c r="BH36" s="628"/>
    </row>
    <row r="37" spans="1:60">
      <c r="A37" s="639">
        <f>'Student Profile'!A34</f>
        <v>30</v>
      </c>
      <c r="B37" s="646" t="str">
        <f>'Student Profile'!C34</f>
        <v>S. Mounika</v>
      </c>
      <c r="C37" s="639" t="str">
        <f>English!R37</f>
        <v/>
      </c>
      <c r="D37" s="639" t="str">
        <f>English!AN37</f>
        <v/>
      </c>
      <c r="E37" s="639" t="str">
        <f>English!BG37</f>
        <v/>
      </c>
      <c r="F37" s="639" t="str">
        <f>English!BY37</f>
        <v/>
      </c>
      <c r="G37" s="639" t="str">
        <f>English!CV37</f>
        <v/>
      </c>
      <c r="H37" s="639" t="str">
        <f>English!DO37</f>
        <v/>
      </c>
      <c r="I37" s="639" t="str">
        <f>English!DU37</f>
        <v/>
      </c>
      <c r="J37" s="639" t="str">
        <f>English!DW37</f>
        <v/>
      </c>
      <c r="K37" s="639" t="str">
        <f>English!DY37</f>
        <v/>
      </c>
      <c r="L37" s="639">
        <f t="shared" si="0"/>
        <v>30</v>
      </c>
      <c r="M37" s="646" t="str">
        <f t="shared" si="1"/>
        <v>S. Mounika</v>
      </c>
      <c r="N37" s="639" t="str">
        <f>Hindi!R37</f>
        <v/>
      </c>
      <c r="O37" s="639" t="str">
        <f>Hindi!AN37</f>
        <v/>
      </c>
      <c r="P37" s="639" t="str">
        <f>Hindi!BG37</f>
        <v/>
      </c>
      <c r="Q37" s="639" t="str">
        <f>Hindi!BY37</f>
        <v/>
      </c>
      <c r="R37" s="639" t="str">
        <f>Hindi!CV37</f>
        <v/>
      </c>
      <c r="S37" s="639" t="str">
        <f>Hindi!DO37</f>
        <v/>
      </c>
      <c r="T37" s="639" t="str">
        <f>Hindi!DU37</f>
        <v/>
      </c>
      <c r="U37" s="639" t="str">
        <f>Hindi!DW37</f>
        <v/>
      </c>
      <c r="V37" s="639" t="str">
        <f>Hindi!DY37</f>
        <v/>
      </c>
      <c r="W37" s="639">
        <f t="shared" si="2"/>
        <v>30</v>
      </c>
      <c r="X37" s="646" t="str">
        <f t="shared" si="3"/>
        <v>S. Mounika</v>
      </c>
      <c r="Y37" s="639" t="str">
        <f>Maths!N37</f>
        <v/>
      </c>
      <c r="Z37" s="639" t="str">
        <f>Maths!AK37</f>
        <v/>
      </c>
      <c r="AA37" s="639" t="str">
        <f>Maths!AZ37</f>
        <v/>
      </c>
      <c r="AB37" s="639" t="str">
        <f>Maths!BO37</f>
        <v/>
      </c>
      <c r="AC37" s="639" t="str">
        <f>Maths!CL37</f>
        <v/>
      </c>
      <c r="AD37" s="639" t="str">
        <f>Maths!CZ37</f>
        <v/>
      </c>
      <c r="AE37" s="639" t="str">
        <f>Maths!DE37</f>
        <v/>
      </c>
      <c r="AF37" s="639" t="str">
        <f>Maths!DG37</f>
        <v/>
      </c>
      <c r="AG37" s="639" t="str">
        <f>Maths!DI37</f>
        <v/>
      </c>
      <c r="AH37" s="639">
        <f t="shared" si="4"/>
        <v>30</v>
      </c>
      <c r="AI37" s="646" t="str">
        <f t="shared" si="5"/>
        <v>S. Mounika</v>
      </c>
      <c r="AJ37" s="639" t="str">
        <f>EVS!L37</f>
        <v/>
      </c>
      <c r="AK37" s="639" t="str">
        <f>EVS!AV37</f>
        <v/>
      </c>
      <c r="AL37" s="639" t="str">
        <f>EVS!AV37</f>
        <v/>
      </c>
      <c r="AM37" s="639" t="str">
        <f>EVS!BI37</f>
        <v/>
      </c>
      <c r="AN37" s="639" t="str">
        <f>EVS!CF37</f>
        <v/>
      </c>
      <c r="AO37" s="639" t="str">
        <f>EVS!CR37</f>
        <v/>
      </c>
      <c r="AP37" s="639" t="str">
        <f>EVS!CW37</f>
        <v/>
      </c>
      <c r="AQ37" s="639" t="str">
        <f>EVS!CY37</f>
        <v/>
      </c>
      <c r="AR37" s="639" t="str">
        <f>EVS!DA37</f>
        <v/>
      </c>
      <c r="AS37" s="639">
        <f t="shared" si="6"/>
        <v>30</v>
      </c>
      <c r="AT37" s="646" t="str">
        <f t="shared" si="7"/>
        <v>S. Mounika</v>
      </c>
      <c r="AU37" s="639" t="str">
        <f t="shared" si="18"/>
        <v/>
      </c>
      <c r="AV37" s="639">
        <f t="shared" si="9"/>
        <v>0</v>
      </c>
      <c r="AW37" s="639" t="str">
        <f t="shared" si="10"/>
        <v/>
      </c>
      <c r="AX37" s="639">
        <f t="shared" si="11"/>
        <v>0</v>
      </c>
      <c r="AY37" s="639" t="str">
        <f t="shared" si="12"/>
        <v/>
      </c>
      <c r="AZ37" s="639">
        <f t="shared" si="13"/>
        <v>0</v>
      </c>
      <c r="BA37" s="639" t="str">
        <f t="shared" si="14"/>
        <v/>
      </c>
      <c r="BB37" s="639">
        <f t="shared" si="15"/>
        <v>0</v>
      </c>
      <c r="BC37" s="639">
        <f t="shared" si="16"/>
        <v>0</v>
      </c>
      <c r="BD37" s="639" t="str">
        <f t="shared" si="17"/>
        <v>D</v>
      </c>
      <c r="BE37" s="638"/>
      <c r="BF37" s="628"/>
      <c r="BG37" s="628"/>
      <c r="BH37" s="628"/>
    </row>
    <row r="38" spans="1:60">
      <c r="A38" s="639">
        <f>'Student Profile'!A35</f>
        <v>31</v>
      </c>
      <c r="B38" s="646" t="str">
        <f>'Student Profile'!C35</f>
        <v>S. Mounika</v>
      </c>
      <c r="C38" s="639" t="str">
        <f>English!R38</f>
        <v/>
      </c>
      <c r="D38" s="639" t="str">
        <f>English!AN38</f>
        <v/>
      </c>
      <c r="E38" s="639" t="str">
        <f>English!BG38</f>
        <v/>
      </c>
      <c r="F38" s="639" t="str">
        <f>English!BY38</f>
        <v/>
      </c>
      <c r="G38" s="639" t="str">
        <f>English!CV38</f>
        <v/>
      </c>
      <c r="H38" s="639" t="str">
        <f>English!DO38</f>
        <v/>
      </c>
      <c r="I38" s="639" t="str">
        <f>English!DU38</f>
        <v/>
      </c>
      <c r="J38" s="639" t="str">
        <f>English!DW38</f>
        <v/>
      </c>
      <c r="K38" s="639" t="str">
        <f>English!DY38</f>
        <v/>
      </c>
      <c r="L38" s="639">
        <f t="shared" si="0"/>
        <v>31</v>
      </c>
      <c r="M38" s="646" t="str">
        <f t="shared" si="1"/>
        <v>S. Mounika</v>
      </c>
      <c r="N38" s="639" t="str">
        <f>Hindi!R38</f>
        <v/>
      </c>
      <c r="O38" s="639" t="str">
        <f>Hindi!AN38</f>
        <v/>
      </c>
      <c r="P38" s="639" t="str">
        <f>Hindi!BG38</f>
        <v/>
      </c>
      <c r="Q38" s="639" t="str">
        <f>Hindi!BY38</f>
        <v/>
      </c>
      <c r="R38" s="639" t="str">
        <f>Hindi!CV38</f>
        <v/>
      </c>
      <c r="S38" s="639" t="str">
        <f>Hindi!DO38</f>
        <v/>
      </c>
      <c r="T38" s="639" t="str">
        <f>Hindi!DU38</f>
        <v/>
      </c>
      <c r="U38" s="639" t="str">
        <f>Hindi!DW38</f>
        <v/>
      </c>
      <c r="V38" s="639" t="str">
        <f>Hindi!DY38</f>
        <v/>
      </c>
      <c r="W38" s="639">
        <f t="shared" si="2"/>
        <v>31</v>
      </c>
      <c r="X38" s="646" t="str">
        <f t="shared" si="3"/>
        <v>S. Mounika</v>
      </c>
      <c r="Y38" s="639" t="str">
        <f>Maths!N38</f>
        <v/>
      </c>
      <c r="Z38" s="639" t="str">
        <f>Maths!AK38</f>
        <v/>
      </c>
      <c r="AA38" s="639" t="str">
        <f>Maths!AZ38</f>
        <v/>
      </c>
      <c r="AB38" s="639" t="str">
        <f>Maths!BO38</f>
        <v/>
      </c>
      <c r="AC38" s="639" t="str">
        <f>Maths!CL38</f>
        <v/>
      </c>
      <c r="AD38" s="639" t="str">
        <f>Maths!CZ38</f>
        <v/>
      </c>
      <c r="AE38" s="639" t="str">
        <f>Maths!DE38</f>
        <v/>
      </c>
      <c r="AF38" s="639" t="str">
        <f>Maths!DG38</f>
        <v/>
      </c>
      <c r="AG38" s="639" t="str">
        <f>Maths!DI38</f>
        <v/>
      </c>
      <c r="AH38" s="639">
        <f t="shared" si="4"/>
        <v>31</v>
      </c>
      <c r="AI38" s="646" t="str">
        <f t="shared" si="5"/>
        <v>S. Mounika</v>
      </c>
      <c r="AJ38" s="639" t="str">
        <f>EVS!L38</f>
        <v/>
      </c>
      <c r="AK38" s="639" t="str">
        <f>EVS!AV38</f>
        <v/>
      </c>
      <c r="AL38" s="639" t="str">
        <f>EVS!AV38</f>
        <v/>
      </c>
      <c r="AM38" s="639" t="str">
        <f>EVS!BI38</f>
        <v/>
      </c>
      <c r="AN38" s="639" t="str">
        <f>EVS!CF38</f>
        <v/>
      </c>
      <c r="AO38" s="639" t="str">
        <f>EVS!CR38</f>
        <v/>
      </c>
      <c r="AP38" s="639" t="str">
        <f>EVS!CW38</f>
        <v/>
      </c>
      <c r="AQ38" s="639" t="str">
        <f>EVS!CY38</f>
        <v/>
      </c>
      <c r="AR38" s="639" t="str">
        <f>EVS!DA38</f>
        <v/>
      </c>
      <c r="AS38" s="639">
        <f t="shared" si="6"/>
        <v>31</v>
      </c>
      <c r="AT38" s="646" t="str">
        <f t="shared" si="7"/>
        <v>S. Mounika</v>
      </c>
      <c r="AU38" s="639" t="str">
        <f t="shared" si="18"/>
        <v/>
      </c>
      <c r="AV38" s="639">
        <f t="shared" si="9"/>
        <v>0</v>
      </c>
      <c r="AW38" s="639" t="str">
        <f t="shared" si="10"/>
        <v/>
      </c>
      <c r="AX38" s="639">
        <f t="shared" si="11"/>
        <v>0</v>
      </c>
      <c r="AY38" s="639" t="str">
        <f t="shared" si="12"/>
        <v/>
      </c>
      <c r="AZ38" s="639">
        <f t="shared" si="13"/>
        <v>0</v>
      </c>
      <c r="BA38" s="639" t="str">
        <f t="shared" si="14"/>
        <v/>
      </c>
      <c r="BB38" s="639">
        <f t="shared" si="15"/>
        <v>0</v>
      </c>
      <c r="BC38" s="639">
        <f t="shared" si="16"/>
        <v>0</v>
      </c>
      <c r="BD38" s="639" t="str">
        <f t="shared" si="17"/>
        <v>D</v>
      </c>
      <c r="BE38" s="638"/>
      <c r="BF38" s="628"/>
      <c r="BG38" s="628"/>
      <c r="BH38" s="628"/>
    </row>
    <row r="39" spans="1:60">
      <c r="A39" s="639">
        <f>'Student Profile'!A36</f>
        <v>32</v>
      </c>
      <c r="B39" s="646" t="str">
        <f>'Student Profile'!C36</f>
        <v>S. Mounika</v>
      </c>
      <c r="C39" s="639" t="str">
        <f>English!R39</f>
        <v/>
      </c>
      <c r="D39" s="639" t="str">
        <f>English!AN39</f>
        <v/>
      </c>
      <c r="E39" s="639" t="str">
        <f>English!BG39</f>
        <v/>
      </c>
      <c r="F39" s="639" t="str">
        <f>English!BY39</f>
        <v/>
      </c>
      <c r="G39" s="639" t="str">
        <f>English!CV39</f>
        <v/>
      </c>
      <c r="H39" s="639" t="str">
        <f>English!DO39</f>
        <v/>
      </c>
      <c r="I39" s="639" t="str">
        <f>English!DU39</f>
        <v/>
      </c>
      <c r="J39" s="639" t="str">
        <f>English!DW39</f>
        <v/>
      </c>
      <c r="K39" s="639" t="str">
        <f>English!DY39</f>
        <v/>
      </c>
      <c r="L39" s="639">
        <f t="shared" si="0"/>
        <v>32</v>
      </c>
      <c r="M39" s="646" t="str">
        <f t="shared" si="1"/>
        <v>S. Mounika</v>
      </c>
      <c r="N39" s="639" t="str">
        <f>Hindi!R39</f>
        <v/>
      </c>
      <c r="O39" s="639" t="str">
        <f>Hindi!AN39</f>
        <v/>
      </c>
      <c r="P39" s="639" t="str">
        <f>Hindi!BG39</f>
        <v/>
      </c>
      <c r="Q39" s="639" t="str">
        <f>Hindi!BY39</f>
        <v/>
      </c>
      <c r="R39" s="639" t="str">
        <f>Hindi!CV39</f>
        <v/>
      </c>
      <c r="S39" s="639" t="str">
        <f>Hindi!DO39</f>
        <v/>
      </c>
      <c r="T39" s="639" t="str">
        <f>Hindi!DU39</f>
        <v/>
      </c>
      <c r="U39" s="639" t="str">
        <f>Hindi!DW39</f>
        <v/>
      </c>
      <c r="V39" s="639" t="str">
        <f>Hindi!DY39</f>
        <v/>
      </c>
      <c r="W39" s="639">
        <f t="shared" si="2"/>
        <v>32</v>
      </c>
      <c r="X39" s="646" t="str">
        <f t="shared" si="3"/>
        <v>S. Mounika</v>
      </c>
      <c r="Y39" s="639" t="str">
        <f>Maths!N39</f>
        <v/>
      </c>
      <c r="Z39" s="639" t="str">
        <f>Maths!AK39</f>
        <v/>
      </c>
      <c r="AA39" s="639" t="str">
        <f>Maths!AZ39</f>
        <v/>
      </c>
      <c r="AB39" s="639" t="str">
        <f>Maths!BO39</f>
        <v/>
      </c>
      <c r="AC39" s="639" t="str">
        <f>Maths!CL39</f>
        <v/>
      </c>
      <c r="AD39" s="639" t="str">
        <f>Maths!CZ39</f>
        <v/>
      </c>
      <c r="AE39" s="639" t="str">
        <f>Maths!DE39</f>
        <v/>
      </c>
      <c r="AF39" s="639" t="str">
        <f>Maths!DG39</f>
        <v/>
      </c>
      <c r="AG39" s="639" t="str">
        <f>Maths!DI39</f>
        <v/>
      </c>
      <c r="AH39" s="639">
        <f t="shared" si="4"/>
        <v>32</v>
      </c>
      <c r="AI39" s="646" t="str">
        <f t="shared" si="5"/>
        <v>S. Mounika</v>
      </c>
      <c r="AJ39" s="639" t="str">
        <f>EVS!L39</f>
        <v/>
      </c>
      <c r="AK39" s="639" t="str">
        <f>EVS!AV39</f>
        <v/>
      </c>
      <c r="AL39" s="639" t="str">
        <f>EVS!AV39</f>
        <v/>
      </c>
      <c r="AM39" s="639" t="str">
        <f>EVS!BI39</f>
        <v/>
      </c>
      <c r="AN39" s="639" t="str">
        <f>EVS!CF39</f>
        <v/>
      </c>
      <c r="AO39" s="639" t="str">
        <f>EVS!CR39</f>
        <v/>
      </c>
      <c r="AP39" s="639" t="str">
        <f>EVS!CW39</f>
        <v/>
      </c>
      <c r="AQ39" s="639" t="str">
        <f>EVS!CY39</f>
        <v/>
      </c>
      <c r="AR39" s="639" t="str">
        <f>EVS!DA39</f>
        <v/>
      </c>
      <c r="AS39" s="639">
        <f t="shared" si="6"/>
        <v>32</v>
      </c>
      <c r="AT39" s="646" t="str">
        <f t="shared" si="7"/>
        <v>S. Mounika</v>
      </c>
      <c r="AU39" s="639" t="str">
        <f t="shared" si="18"/>
        <v/>
      </c>
      <c r="AV39" s="639">
        <f t="shared" si="9"/>
        <v>0</v>
      </c>
      <c r="AW39" s="639" t="str">
        <f t="shared" si="10"/>
        <v/>
      </c>
      <c r="AX39" s="639">
        <f t="shared" si="11"/>
        <v>0</v>
      </c>
      <c r="AY39" s="639" t="str">
        <f t="shared" si="12"/>
        <v/>
      </c>
      <c r="AZ39" s="639">
        <f t="shared" si="13"/>
        <v>0</v>
      </c>
      <c r="BA39" s="639" t="str">
        <f t="shared" si="14"/>
        <v/>
      </c>
      <c r="BB39" s="639">
        <f t="shared" si="15"/>
        <v>0</v>
      </c>
      <c r="BC39" s="639">
        <f t="shared" si="16"/>
        <v>0</v>
      </c>
      <c r="BD39" s="639" t="str">
        <f t="shared" si="17"/>
        <v>D</v>
      </c>
      <c r="BE39" s="638"/>
      <c r="BF39" s="628"/>
      <c r="BG39" s="628"/>
      <c r="BH39" s="628"/>
    </row>
    <row r="40" spans="1:60">
      <c r="A40" s="639">
        <f>'Student Profile'!A37</f>
        <v>33</v>
      </c>
      <c r="B40" s="646" t="str">
        <f>'Student Profile'!C37</f>
        <v>S. Mounika</v>
      </c>
      <c r="C40" s="639" t="str">
        <f>English!R40</f>
        <v/>
      </c>
      <c r="D40" s="639" t="str">
        <f>English!AN40</f>
        <v/>
      </c>
      <c r="E40" s="639" t="str">
        <f>English!BG40</f>
        <v/>
      </c>
      <c r="F40" s="639" t="str">
        <f>English!BY40</f>
        <v/>
      </c>
      <c r="G40" s="639" t="str">
        <f>English!CV40</f>
        <v/>
      </c>
      <c r="H40" s="639" t="str">
        <f>English!DO40</f>
        <v/>
      </c>
      <c r="I40" s="639" t="str">
        <f>English!DU40</f>
        <v/>
      </c>
      <c r="J40" s="639" t="str">
        <f>English!DW40</f>
        <v/>
      </c>
      <c r="K40" s="639" t="str">
        <f>English!DY40</f>
        <v/>
      </c>
      <c r="L40" s="639">
        <f t="shared" si="0"/>
        <v>33</v>
      </c>
      <c r="M40" s="646" t="str">
        <f t="shared" si="1"/>
        <v>S. Mounika</v>
      </c>
      <c r="N40" s="639" t="str">
        <f>Hindi!R40</f>
        <v/>
      </c>
      <c r="O40" s="639" t="str">
        <f>Hindi!AN40</f>
        <v/>
      </c>
      <c r="P40" s="639" t="str">
        <f>Hindi!BG40</f>
        <v/>
      </c>
      <c r="Q40" s="639" t="str">
        <f>Hindi!BY40</f>
        <v/>
      </c>
      <c r="R40" s="639" t="str">
        <f>Hindi!CV40</f>
        <v/>
      </c>
      <c r="S40" s="639" t="str">
        <f>Hindi!DO40</f>
        <v/>
      </c>
      <c r="T40" s="639" t="str">
        <f>Hindi!DU40</f>
        <v/>
      </c>
      <c r="U40" s="639" t="str">
        <f>Hindi!DW40</f>
        <v/>
      </c>
      <c r="V40" s="639" t="str">
        <f>Hindi!DY40</f>
        <v/>
      </c>
      <c r="W40" s="639">
        <f t="shared" si="2"/>
        <v>33</v>
      </c>
      <c r="X40" s="646" t="str">
        <f t="shared" si="3"/>
        <v>S. Mounika</v>
      </c>
      <c r="Y40" s="639" t="str">
        <f>Maths!N40</f>
        <v/>
      </c>
      <c r="Z40" s="639" t="str">
        <f>Maths!AK40</f>
        <v/>
      </c>
      <c r="AA40" s="639" t="str">
        <f>Maths!AZ40</f>
        <v/>
      </c>
      <c r="AB40" s="639" t="str">
        <f>Maths!BO40</f>
        <v/>
      </c>
      <c r="AC40" s="639" t="str">
        <f>Maths!CL40</f>
        <v/>
      </c>
      <c r="AD40" s="639" t="str">
        <f>Maths!CZ40</f>
        <v/>
      </c>
      <c r="AE40" s="639" t="str">
        <f>Maths!DE40</f>
        <v/>
      </c>
      <c r="AF40" s="639" t="str">
        <f>Maths!DG40</f>
        <v/>
      </c>
      <c r="AG40" s="639" t="str">
        <f>Maths!DI40</f>
        <v/>
      </c>
      <c r="AH40" s="639">
        <f t="shared" si="4"/>
        <v>33</v>
      </c>
      <c r="AI40" s="646" t="str">
        <f t="shared" si="5"/>
        <v>S. Mounika</v>
      </c>
      <c r="AJ40" s="639" t="str">
        <f>EVS!L40</f>
        <v/>
      </c>
      <c r="AK40" s="639" t="str">
        <f>EVS!AV40</f>
        <v/>
      </c>
      <c r="AL40" s="639" t="str">
        <f>EVS!AV40</f>
        <v/>
      </c>
      <c r="AM40" s="639" t="str">
        <f>EVS!BI40</f>
        <v/>
      </c>
      <c r="AN40" s="639" t="str">
        <f>EVS!CF40</f>
        <v/>
      </c>
      <c r="AO40" s="639" t="str">
        <f>EVS!CR40</f>
        <v/>
      </c>
      <c r="AP40" s="639" t="str">
        <f>EVS!CW40</f>
        <v/>
      </c>
      <c r="AQ40" s="639" t="str">
        <f>EVS!CY40</f>
        <v/>
      </c>
      <c r="AR40" s="639" t="str">
        <f>EVS!DA40</f>
        <v/>
      </c>
      <c r="AS40" s="639">
        <f t="shared" si="6"/>
        <v>33</v>
      </c>
      <c r="AT40" s="646" t="str">
        <f t="shared" si="7"/>
        <v>S. Mounika</v>
      </c>
      <c r="AU40" s="639" t="str">
        <f t="shared" si="18"/>
        <v/>
      </c>
      <c r="AV40" s="639">
        <f t="shared" si="9"/>
        <v>0</v>
      </c>
      <c r="AW40" s="639" t="str">
        <f t="shared" si="10"/>
        <v/>
      </c>
      <c r="AX40" s="639">
        <f t="shared" si="11"/>
        <v>0</v>
      </c>
      <c r="AY40" s="639" t="str">
        <f t="shared" si="12"/>
        <v/>
      </c>
      <c r="AZ40" s="639">
        <f t="shared" si="13"/>
        <v>0</v>
      </c>
      <c r="BA40" s="639" t="str">
        <f t="shared" si="14"/>
        <v/>
      </c>
      <c r="BB40" s="639">
        <f t="shared" si="15"/>
        <v>0</v>
      </c>
      <c r="BC40" s="639">
        <f t="shared" si="16"/>
        <v>0</v>
      </c>
      <c r="BD40" s="639" t="str">
        <f t="shared" si="17"/>
        <v>D</v>
      </c>
      <c r="BE40" s="638"/>
      <c r="BF40" s="628"/>
      <c r="BG40" s="628"/>
      <c r="BH40" s="628"/>
    </row>
    <row r="41" spans="1:60">
      <c r="A41" s="639">
        <f>'Student Profile'!A38</f>
        <v>34</v>
      </c>
      <c r="B41" s="646" t="str">
        <f>'Student Profile'!C38</f>
        <v>S. Mounika</v>
      </c>
      <c r="C41" s="639" t="str">
        <f>English!R41</f>
        <v/>
      </c>
      <c r="D41" s="639" t="str">
        <f>English!AN41</f>
        <v/>
      </c>
      <c r="E41" s="639" t="str">
        <f>English!BG41</f>
        <v/>
      </c>
      <c r="F41" s="639" t="str">
        <f>English!BY41</f>
        <v/>
      </c>
      <c r="G41" s="639" t="str">
        <f>English!CV41</f>
        <v/>
      </c>
      <c r="H41" s="639" t="str">
        <f>English!DO41</f>
        <v/>
      </c>
      <c r="I41" s="639" t="str">
        <f>English!DU41</f>
        <v/>
      </c>
      <c r="J41" s="639" t="str">
        <f>English!DW41</f>
        <v/>
      </c>
      <c r="K41" s="639" t="str">
        <f>English!DY41</f>
        <v/>
      </c>
      <c r="L41" s="639">
        <f t="shared" si="0"/>
        <v>34</v>
      </c>
      <c r="M41" s="646" t="str">
        <f t="shared" si="1"/>
        <v>S. Mounika</v>
      </c>
      <c r="N41" s="639" t="str">
        <f>Hindi!R41</f>
        <v/>
      </c>
      <c r="O41" s="639" t="str">
        <f>Hindi!AN41</f>
        <v/>
      </c>
      <c r="P41" s="639" t="str">
        <f>Hindi!BG41</f>
        <v/>
      </c>
      <c r="Q41" s="639" t="str">
        <f>Hindi!BY41</f>
        <v/>
      </c>
      <c r="R41" s="639" t="str">
        <f>Hindi!CV41</f>
        <v/>
      </c>
      <c r="S41" s="639" t="str">
        <f>Hindi!DO41</f>
        <v/>
      </c>
      <c r="T41" s="639" t="str">
        <f>Hindi!DU41</f>
        <v/>
      </c>
      <c r="U41" s="639" t="str">
        <f>Hindi!DW41</f>
        <v/>
      </c>
      <c r="V41" s="639" t="str">
        <f>Hindi!DY41</f>
        <v/>
      </c>
      <c r="W41" s="639">
        <f t="shared" si="2"/>
        <v>34</v>
      </c>
      <c r="X41" s="646" t="str">
        <f t="shared" si="3"/>
        <v>S. Mounika</v>
      </c>
      <c r="Y41" s="639" t="str">
        <f>Maths!N41</f>
        <v/>
      </c>
      <c r="Z41" s="639" t="str">
        <f>Maths!AK41</f>
        <v/>
      </c>
      <c r="AA41" s="639" t="str">
        <f>Maths!AZ41</f>
        <v/>
      </c>
      <c r="AB41" s="639" t="str">
        <f>Maths!BO41</f>
        <v/>
      </c>
      <c r="AC41" s="639" t="str">
        <f>Maths!CL41</f>
        <v/>
      </c>
      <c r="AD41" s="639" t="str">
        <f>Maths!CZ41</f>
        <v/>
      </c>
      <c r="AE41" s="639" t="str">
        <f>Maths!DE41</f>
        <v/>
      </c>
      <c r="AF41" s="639" t="str">
        <f>Maths!DG41</f>
        <v/>
      </c>
      <c r="AG41" s="639" t="str">
        <f>Maths!DI41</f>
        <v/>
      </c>
      <c r="AH41" s="639">
        <f t="shared" si="4"/>
        <v>34</v>
      </c>
      <c r="AI41" s="646" t="str">
        <f t="shared" si="5"/>
        <v>S. Mounika</v>
      </c>
      <c r="AJ41" s="639" t="str">
        <f>EVS!L41</f>
        <v/>
      </c>
      <c r="AK41" s="639" t="str">
        <f>EVS!AV41</f>
        <v/>
      </c>
      <c r="AL41" s="639" t="str">
        <f>EVS!AV41</f>
        <v/>
      </c>
      <c r="AM41" s="639" t="str">
        <f>EVS!BI41</f>
        <v/>
      </c>
      <c r="AN41" s="639" t="str">
        <f>EVS!CF41</f>
        <v/>
      </c>
      <c r="AO41" s="639" t="str">
        <f>EVS!CR41</f>
        <v/>
      </c>
      <c r="AP41" s="639" t="str">
        <f>EVS!CW41</f>
        <v/>
      </c>
      <c r="AQ41" s="639" t="str">
        <f>EVS!CY41</f>
        <v/>
      </c>
      <c r="AR41" s="639" t="str">
        <f>EVS!DA41</f>
        <v/>
      </c>
      <c r="AS41" s="639">
        <f t="shared" si="6"/>
        <v>34</v>
      </c>
      <c r="AT41" s="646" t="str">
        <f t="shared" si="7"/>
        <v>S. Mounika</v>
      </c>
      <c r="AU41" s="639" t="str">
        <f t="shared" si="18"/>
        <v/>
      </c>
      <c r="AV41" s="639">
        <f t="shared" si="9"/>
        <v>0</v>
      </c>
      <c r="AW41" s="639" t="str">
        <f t="shared" si="10"/>
        <v/>
      </c>
      <c r="AX41" s="639">
        <f t="shared" si="11"/>
        <v>0</v>
      </c>
      <c r="AY41" s="639" t="str">
        <f t="shared" si="12"/>
        <v/>
      </c>
      <c r="AZ41" s="639">
        <f t="shared" si="13"/>
        <v>0</v>
      </c>
      <c r="BA41" s="639" t="str">
        <f t="shared" si="14"/>
        <v/>
      </c>
      <c r="BB41" s="639">
        <f t="shared" si="15"/>
        <v>0</v>
      </c>
      <c r="BC41" s="639">
        <f t="shared" si="16"/>
        <v>0</v>
      </c>
      <c r="BD41" s="639" t="str">
        <f t="shared" si="17"/>
        <v>D</v>
      </c>
      <c r="BE41" s="638"/>
      <c r="BF41" s="628"/>
      <c r="BG41" s="628"/>
      <c r="BH41" s="628"/>
    </row>
    <row r="42" spans="1:60">
      <c r="A42" s="639">
        <f>'Student Profile'!A39</f>
        <v>35</v>
      </c>
      <c r="B42" s="646" t="str">
        <f>'Student Profile'!C39</f>
        <v>S. Mounika</v>
      </c>
      <c r="C42" s="639" t="str">
        <f>English!R42</f>
        <v/>
      </c>
      <c r="D42" s="639" t="str">
        <f>English!AN42</f>
        <v/>
      </c>
      <c r="E42" s="639" t="str">
        <f>English!BG42</f>
        <v/>
      </c>
      <c r="F42" s="639" t="str">
        <f>English!BY42</f>
        <v/>
      </c>
      <c r="G42" s="639" t="str">
        <f>English!CV42</f>
        <v/>
      </c>
      <c r="H42" s="639" t="str">
        <f>English!DO42</f>
        <v/>
      </c>
      <c r="I42" s="639" t="str">
        <f>English!DU42</f>
        <v/>
      </c>
      <c r="J42" s="639" t="str">
        <f>English!DW42</f>
        <v/>
      </c>
      <c r="K42" s="639" t="str">
        <f>English!DY42</f>
        <v/>
      </c>
      <c r="L42" s="639">
        <f t="shared" si="0"/>
        <v>35</v>
      </c>
      <c r="M42" s="646" t="str">
        <f t="shared" si="1"/>
        <v>S. Mounika</v>
      </c>
      <c r="N42" s="639" t="str">
        <f>Hindi!R42</f>
        <v/>
      </c>
      <c r="O42" s="639" t="str">
        <f>Hindi!AN42</f>
        <v/>
      </c>
      <c r="P42" s="639" t="str">
        <f>Hindi!BG42</f>
        <v/>
      </c>
      <c r="Q42" s="639" t="str">
        <f>Hindi!BY42</f>
        <v/>
      </c>
      <c r="R42" s="639" t="str">
        <f>Hindi!CV42</f>
        <v/>
      </c>
      <c r="S42" s="639" t="str">
        <f>Hindi!DO42</f>
        <v/>
      </c>
      <c r="T42" s="639" t="str">
        <f>Hindi!DU42</f>
        <v/>
      </c>
      <c r="U42" s="639" t="str">
        <f>Hindi!DW42</f>
        <v/>
      </c>
      <c r="V42" s="639" t="str">
        <f>Hindi!DY42</f>
        <v/>
      </c>
      <c r="W42" s="639">
        <f t="shared" si="2"/>
        <v>35</v>
      </c>
      <c r="X42" s="646" t="str">
        <f t="shared" si="3"/>
        <v>S. Mounika</v>
      </c>
      <c r="Y42" s="639" t="str">
        <f>Maths!N42</f>
        <v/>
      </c>
      <c r="Z42" s="639" t="str">
        <f>Maths!AK42</f>
        <v/>
      </c>
      <c r="AA42" s="639" t="str">
        <f>Maths!AZ42</f>
        <v/>
      </c>
      <c r="AB42" s="639" t="str">
        <f>Maths!BO42</f>
        <v/>
      </c>
      <c r="AC42" s="639" t="str">
        <f>Maths!CL42</f>
        <v/>
      </c>
      <c r="AD42" s="639" t="str">
        <f>Maths!CZ42</f>
        <v/>
      </c>
      <c r="AE42" s="639" t="str">
        <f>Maths!DE42</f>
        <v/>
      </c>
      <c r="AF42" s="639" t="str">
        <f>Maths!DG42</f>
        <v/>
      </c>
      <c r="AG42" s="639" t="str">
        <f>Maths!DI42</f>
        <v/>
      </c>
      <c r="AH42" s="639">
        <f t="shared" si="4"/>
        <v>35</v>
      </c>
      <c r="AI42" s="646" t="str">
        <f t="shared" si="5"/>
        <v>S. Mounika</v>
      </c>
      <c r="AJ42" s="639" t="str">
        <f>EVS!L42</f>
        <v/>
      </c>
      <c r="AK42" s="639" t="str">
        <f>EVS!AV42</f>
        <v/>
      </c>
      <c r="AL42" s="639" t="str">
        <f>EVS!AV42</f>
        <v/>
      </c>
      <c r="AM42" s="639" t="str">
        <f>EVS!BI42</f>
        <v/>
      </c>
      <c r="AN42" s="639" t="str">
        <f>EVS!CF42</f>
        <v/>
      </c>
      <c r="AO42" s="639" t="str">
        <f>EVS!CR42</f>
        <v/>
      </c>
      <c r="AP42" s="639" t="str">
        <f>EVS!CW42</f>
        <v/>
      </c>
      <c r="AQ42" s="639" t="str">
        <f>EVS!CY42</f>
        <v/>
      </c>
      <c r="AR42" s="639" t="str">
        <f>EVS!DA42</f>
        <v/>
      </c>
      <c r="AS42" s="639">
        <f t="shared" si="6"/>
        <v>35</v>
      </c>
      <c r="AT42" s="646" t="str">
        <f t="shared" si="7"/>
        <v>S. Mounika</v>
      </c>
      <c r="AU42" s="639" t="str">
        <f t="shared" si="18"/>
        <v/>
      </c>
      <c r="AV42" s="639">
        <f t="shared" si="9"/>
        <v>0</v>
      </c>
      <c r="AW42" s="639" t="str">
        <f t="shared" si="10"/>
        <v/>
      </c>
      <c r="AX42" s="639">
        <f t="shared" si="11"/>
        <v>0</v>
      </c>
      <c r="AY42" s="639" t="str">
        <f t="shared" si="12"/>
        <v/>
      </c>
      <c r="AZ42" s="639">
        <f t="shared" si="13"/>
        <v>0</v>
      </c>
      <c r="BA42" s="639" t="str">
        <f t="shared" si="14"/>
        <v/>
      </c>
      <c r="BB42" s="639">
        <f t="shared" si="15"/>
        <v>0</v>
      </c>
      <c r="BC42" s="639">
        <f t="shared" si="16"/>
        <v>0</v>
      </c>
      <c r="BD42" s="639" t="str">
        <f t="shared" si="17"/>
        <v>D</v>
      </c>
      <c r="BE42" s="638"/>
      <c r="BF42" s="628"/>
      <c r="BG42" s="628"/>
      <c r="BH42" s="628"/>
    </row>
    <row r="43" spans="1:60">
      <c r="A43" s="639">
        <f>'Student Profile'!A40</f>
        <v>36</v>
      </c>
      <c r="B43" s="646" t="str">
        <f>'Student Profile'!C40</f>
        <v>S. Mounika</v>
      </c>
      <c r="C43" s="639" t="str">
        <f>English!R43</f>
        <v/>
      </c>
      <c r="D43" s="639" t="str">
        <f>English!AN43</f>
        <v/>
      </c>
      <c r="E43" s="639" t="str">
        <f>English!BG43</f>
        <v/>
      </c>
      <c r="F43" s="639" t="str">
        <f>English!BY43</f>
        <v/>
      </c>
      <c r="G43" s="639" t="str">
        <f>English!CV43</f>
        <v/>
      </c>
      <c r="H43" s="639" t="str">
        <f>English!DO43</f>
        <v/>
      </c>
      <c r="I43" s="639" t="str">
        <f>English!DU43</f>
        <v/>
      </c>
      <c r="J43" s="639" t="str">
        <f>English!DW43</f>
        <v/>
      </c>
      <c r="K43" s="639" t="str">
        <f>English!DY43</f>
        <v/>
      </c>
      <c r="L43" s="639">
        <f t="shared" si="0"/>
        <v>36</v>
      </c>
      <c r="M43" s="646" t="str">
        <f t="shared" si="1"/>
        <v>S. Mounika</v>
      </c>
      <c r="N43" s="639" t="str">
        <f>Hindi!R43</f>
        <v/>
      </c>
      <c r="O43" s="639" t="str">
        <f>Hindi!AN43</f>
        <v/>
      </c>
      <c r="P43" s="639" t="str">
        <f>Hindi!BG43</f>
        <v/>
      </c>
      <c r="Q43" s="639" t="str">
        <f>Hindi!BY43</f>
        <v/>
      </c>
      <c r="R43" s="639" t="str">
        <f>Hindi!CV43</f>
        <v/>
      </c>
      <c r="S43" s="639" t="str">
        <f>Hindi!DO43</f>
        <v/>
      </c>
      <c r="T43" s="639" t="str">
        <f>Hindi!DU43</f>
        <v/>
      </c>
      <c r="U43" s="639" t="str">
        <f>Hindi!DW43</f>
        <v/>
      </c>
      <c r="V43" s="639" t="str">
        <f>Hindi!DY43</f>
        <v/>
      </c>
      <c r="W43" s="639">
        <f t="shared" si="2"/>
        <v>36</v>
      </c>
      <c r="X43" s="646" t="str">
        <f t="shared" si="3"/>
        <v>S. Mounika</v>
      </c>
      <c r="Y43" s="639" t="str">
        <f>Maths!N43</f>
        <v/>
      </c>
      <c r="Z43" s="639" t="str">
        <f>Maths!AK43</f>
        <v/>
      </c>
      <c r="AA43" s="639" t="str">
        <f>Maths!AZ43</f>
        <v/>
      </c>
      <c r="AB43" s="639" t="str">
        <f>Maths!BO43</f>
        <v/>
      </c>
      <c r="AC43" s="639" t="str">
        <f>Maths!CL43</f>
        <v/>
      </c>
      <c r="AD43" s="639" t="str">
        <f>Maths!CZ43</f>
        <v/>
      </c>
      <c r="AE43" s="639" t="str">
        <f>Maths!DE43</f>
        <v/>
      </c>
      <c r="AF43" s="639" t="str">
        <f>Maths!DG43</f>
        <v/>
      </c>
      <c r="AG43" s="639" t="str">
        <f>Maths!DI43</f>
        <v/>
      </c>
      <c r="AH43" s="639">
        <f t="shared" si="4"/>
        <v>36</v>
      </c>
      <c r="AI43" s="646" t="str">
        <f t="shared" si="5"/>
        <v>S. Mounika</v>
      </c>
      <c r="AJ43" s="639" t="str">
        <f>EVS!L43</f>
        <v/>
      </c>
      <c r="AK43" s="639" t="str">
        <f>EVS!AV43</f>
        <v/>
      </c>
      <c r="AL43" s="639" t="str">
        <f>EVS!AV43</f>
        <v/>
      </c>
      <c r="AM43" s="639" t="str">
        <f>EVS!BI43</f>
        <v/>
      </c>
      <c r="AN43" s="639" t="str">
        <f>EVS!CF43</f>
        <v/>
      </c>
      <c r="AO43" s="639" t="str">
        <f>EVS!CR43</f>
        <v/>
      </c>
      <c r="AP43" s="639" t="str">
        <f>EVS!CW43</f>
        <v/>
      </c>
      <c r="AQ43" s="639" t="str">
        <f>EVS!CY43</f>
        <v/>
      </c>
      <c r="AR43" s="639" t="str">
        <f>EVS!DA43</f>
        <v/>
      </c>
      <c r="AS43" s="639">
        <f t="shared" si="6"/>
        <v>36</v>
      </c>
      <c r="AT43" s="646" t="str">
        <f t="shared" si="7"/>
        <v>S. Mounika</v>
      </c>
      <c r="AU43" s="639" t="str">
        <f t="shared" si="18"/>
        <v/>
      </c>
      <c r="AV43" s="639">
        <f t="shared" si="9"/>
        <v>0</v>
      </c>
      <c r="AW43" s="639" t="str">
        <f t="shared" si="10"/>
        <v/>
      </c>
      <c r="AX43" s="639">
        <f t="shared" si="11"/>
        <v>0</v>
      </c>
      <c r="AY43" s="639" t="str">
        <f t="shared" si="12"/>
        <v/>
      </c>
      <c r="AZ43" s="639">
        <f t="shared" si="13"/>
        <v>0</v>
      </c>
      <c r="BA43" s="639" t="str">
        <f t="shared" si="14"/>
        <v/>
      </c>
      <c r="BB43" s="639">
        <f t="shared" si="15"/>
        <v>0</v>
      </c>
      <c r="BC43" s="639">
        <f t="shared" si="16"/>
        <v>0</v>
      </c>
      <c r="BD43" s="639" t="str">
        <f t="shared" si="17"/>
        <v>D</v>
      </c>
      <c r="BE43" s="638"/>
      <c r="BF43" s="628"/>
      <c r="BG43" s="628"/>
      <c r="BH43" s="628"/>
    </row>
    <row r="44" spans="1:60">
      <c r="A44" s="639">
        <f>'Student Profile'!A41</f>
        <v>37</v>
      </c>
      <c r="B44" s="646" t="str">
        <f>'Student Profile'!C41</f>
        <v>S. Mounika</v>
      </c>
      <c r="C44" s="639" t="str">
        <f>English!R44</f>
        <v/>
      </c>
      <c r="D44" s="639" t="str">
        <f>English!AN44</f>
        <v/>
      </c>
      <c r="E44" s="639" t="str">
        <f>English!BG44</f>
        <v/>
      </c>
      <c r="F44" s="639" t="str">
        <f>English!BY44</f>
        <v/>
      </c>
      <c r="G44" s="639" t="str">
        <f>English!CV44</f>
        <v/>
      </c>
      <c r="H44" s="639" t="str">
        <f>English!DO44</f>
        <v/>
      </c>
      <c r="I44" s="639" t="str">
        <f>English!DU44</f>
        <v/>
      </c>
      <c r="J44" s="639" t="str">
        <f>English!DW44</f>
        <v/>
      </c>
      <c r="K44" s="639" t="str">
        <f>English!DY44</f>
        <v/>
      </c>
      <c r="L44" s="639">
        <f t="shared" si="0"/>
        <v>37</v>
      </c>
      <c r="M44" s="646" t="str">
        <f t="shared" si="1"/>
        <v>S. Mounika</v>
      </c>
      <c r="N44" s="639" t="str">
        <f>Hindi!R44</f>
        <v/>
      </c>
      <c r="O44" s="639" t="str">
        <f>Hindi!AN44</f>
        <v/>
      </c>
      <c r="P44" s="639" t="str">
        <f>Hindi!BG44</f>
        <v/>
      </c>
      <c r="Q44" s="639" t="str">
        <f>Hindi!BY44</f>
        <v/>
      </c>
      <c r="R44" s="639" t="str">
        <f>Hindi!CV44</f>
        <v/>
      </c>
      <c r="S44" s="639" t="str">
        <f>Hindi!DO44</f>
        <v/>
      </c>
      <c r="T44" s="639" t="str">
        <f>Hindi!DU44</f>
        <v/>
      </c>
      <c r="U44" s="639" t="str">
        <f>Hindi!DW44</f>
        <v/>
      </c>
      <c r="V44" s="639" t="str">
        <f>Hindi!DY44</f>
        <v/>
      </c>
      <c r="W44" s="639">
        <f t="shared" si="2"/>
        <v>37</v>
      </c>
      <c r="X44" s="646" t="str">
        <f t="shared" si="3"/>
        <v>S. Mounika</v>
      </c>
      <c r="Y44" s="639" t="str">
        <f>Maths!N44</f>
        <v/>
      </c>
      <c r="Z44" s="639" t="str">
        <f>Maths!AK44</f>
        <v/>
      </c>
      <c r="AA44" s="639" t="str">
        <f>Maths!AZ44</f>
        <v/>
      </c>
      <c r="AB44" s="639" t="str">
        <f>Maths!BO44</f>
        <v/>
      </c>
      <c r="AC44" s="639" t="str">
        <f>Maths!CL44</f>
        <v/>
      </c>
      <c r="AD44" s="639" t="str">
        <f>Maths!CZ44</f>
        <v/>
      </c>
      <c r="AE44" s="639" t="str">
        <f>Maths!DE44</f>
        <v/>
      </c>
      <c r="AF44" s="639" t="str">
        <f>Maths!DG44</f>
        <v/>
      </c>
      <c r="AG44" s="639" t="str">
        <f>Maths!DI44</f>
        <v/>
      </c>
      <c r="AH44" s="639">
        <f t="shared" si="4"/>
        <v>37</v>
      </c>
      <c r="AI44" s="646" t="str">
        <f t="shared" si="5"/>
        <v>S. Mounika</v>
      </c>
      <c r="AJ44" s="639" t="str">
        <f>EVS!L44</f>
        <v/>
      </c>
      <c r="AK44" s="639" t="str">
        <f>EVS!AV44</f>
        <v/>
      </c>
      <c r="AL44" s="639" t="str">
        <f>EVS!AV44</f>
        <v/>
      </c>
      <c r="AM44" s="639" t="str">
        <f>EVS!BI44</f>
        <v/>
      </c>
      <c r="AN44" s="639" t="str">
        <f>EVS!CF44</f>
        <v/>
      </c>
      <c r="AO44" s="639" t="str">
        <f>EVS!CR44</f>
        <v/>
      </c>
      <c r="AP44" s="639" t="str">
        <f>EVS!CW44</f>
        <v/>
      </c>
      <c r="AQ44" s="639" t="str">
        <f>EVS!CY44</f>
        <v/>
      </c>
      <c r="AR44" s="639" t="str">
        <f>EVS!DA44</f>
        <v/>
      </c>
      <c r="AS44" s="639">
        <f t="shared" si="6"/>
        <v>37</v>
      </c>
      <c r="AT44" s="646" t="str">
        <f t="shared" si="7"/>
        <v>S. Mounika</v>
      </c>
      <c r="AU44" s="639" t="str">
        <f t="shared" si="18"/>
        <v/>
      </c>
      <c r="AV44" s="639">
        <f t="shared" si="9"/>
        <v>0</v>
      </c>
      <c r="AW44" s="639" t="str">
        <f t="shared" si="10"/>
        <v/>
      </c>
      <c r="AX44" s="639">
        <f t="shared" si="11"/>
        <v>0</v>
      </c>
      <c r="AY44" s="639" t="str">
        <f t="shared" si="12"/>
        <v/>
      </c>
      <c r="AZ44" s="639">
        <f t="shared" si="13"/>
        <v>0</v>
      </c>
      <c r="BA44" s="639" t="str">
        <f t="shared" si="14"/>
        <v/>
      </c>
      <c r="BB44" s="639">
        <f t="shared" si="15"/>
        <v>0</v>
      </c>
      <c r="BC44" s="639">
        <f t="shared" si="16"/>
        <v>0</v>
      </c>
      <c r="BD44" s="639" t="str">
        <f t="shared" si="17"/>
        <v>D</v>
      </c>
      <c r="BE44" s="638"/>
      <c r="BF44" s="628"/>
      <c r="BG44" s="628"/>
      <c r="BH44" s="628"/>
    </row>
    <row r="45" spans="1:60">
      <c r="A45" s="639">
        <f>'Student Profile'!A42</f>
        <v>38</v>
      </c>
      <c r="B45" s="646" t="str">
        <f>'Student Profile'!C42</f>
        <v>S. Mounika</v>
      </c>
      <c r="C45" s="639" t="str">
        <f>English!R45</f>
        <v/>
      </c>
      <c r="D45" s="639" t="str">
        <f>English!AN45</f>
        <v/>
      </c>
      <c r="E45" s="639" t="str">
        <f>English!BG45</f>
        <v/>
      </c>
      <c r="F45" s="639" t="str">
        <f>English!BY45</f>
        <v/>
      </c>
      <c r="G45" s="639" t="str">
        <f>English!CV45</f>
        <v/>
      </c>
      <c r="H45" s="639" t="str">
        <f>English!DO45</f>
        <v/>
      </c>
      <c r="I45" s="639" t="str">
        <f>English!DU45</f>
        <v/>
      </c>
      <c r="J45" s="639" t="str">
        <f>English!DW45</f>
        <v/>
      </c>
      <c r="K45" s="639" t="str">
        <f>English!DY45</f>
        <v/>
      </c>
      <c r="L45" s="639">
        <f t="shared" si="0"/>
        <v>38</v>
      </c>
      <c r="M45" s="646" t="str">
        <f t="shared" si="1"/>
        <v>S. Mounika</v>
      </c>
      <c r="N45" s="639" t="str">
        <f>Hindi!R45</f>
        <v/>
      </c>
      <c r="O45" s="639" t="str">
        <f>Hindi!AN45</f>
        <v/>
      </c>
      <c r="P45" s="639" t="str">
        <f>Hindi!BG45</f>
        <v/>
      </c>
      <c r="Q45" s="639" t="str">
        <f>Hindi!BY45</f>
        <v/>
      </c>
      <c r="R45" s="639" t="str">
        <f>Hindi!CV45</f>
        <v/>
      </c>
      <c r="S45" s="639" t="str">
        <f>Hindi!DO45</f>
        <v/>
      </c>
      <c r="T45" s="639" t="str">
        <f>Hindi!DU45</f>
        <v/>
      </c>
      <c r="U45" s="639" t="str">
        <f>Hindi!DW45</f>
        <v/>
      </c>
      <c r="V45" s="639" t="str">
        <f>Hindi!DY45</f>
        <v/>
      </c>
      <c r="W45" s="639">
        <f t="shared" si="2"/>
        <v>38</v>
      </c>
      <c r="X45" s="646" t="str">
        <f t="shared" si="3"/>
        <v>S. Mounika</v>
      </c>
      <c r="Y45" s="639" t="str">
        <f>Maths!N45</f>
        <v/>
      </c>
      <c r="Z45" s="639" t="str">
        <f>Maths!AK45</f>
        <v/>
      </c>
      <c r="AA45" s="639" t="str">
        <f>Maths!AZ45</f>
        <v/>
      </c>
      <c r="AB45" s="639" t="str">
        <f>Maths!BO45</f>
        <v/>
      </c>
      <c r="AC45" s="639" t="str">
        <f>Maths!CL45</f>
        <v/>
      </c>
      <c r="AD45" s="639" t="str">
        <f>Maths!CZ45</f>
        <v/>
      </c>
      <c r="AE45" s="639" t="str">
        <f>Maths!DE45</f>
        <v/>
      </c>
      <c r="AF45" s="639" t="str">
        <f>Maths!DG45</f>
        <v/>
      </c>
      <c r="AG45" s="639" t="str">
        <f>Maths!DI45</f>
        <v/>
      </c>
      <c r="AH45" s="639">
        <f t="shared" si="4"/>
        <v>38</v>
      </c>
      <c r="AI45" s="646" t="str">
        <f t="shared" si="5"/>
        <v>S. Mounika</v>
      </c>
      <c r="AJ45" s="639" t="str">
        <f>EVS!L45</f>
        <v/>
      </c>
      <c r="AK45" s="639" t="str">
        <f>EVS!AV45</f>
        <v/>
      </c>
      <c r="AL45" s="639" t="str">
        <f>EVS!AV45</f>
        <v/>
      </c>
      <c r="AM45" s="639" t="str">
        <f>EVS!BI45</f>
        <v/>
      </c>
      <c r="AN45" s="639" t="str">
        <f>EVS!CF45</f>
        <v/>
      </c>
      <c r="AO45" s="639" t="str">
        <f>EVS!CR45</f>
        <v/>
      </c>
      <c r="AP45" s="639" t="str">
        <f>EVS!CW45</f>
        <v/>
      </c>
      <c r="AQ45" s="639" t="str">
        <f>EVS!CY45</f>
        <v/>
      </c>
      <c r="AR45" s="639" t="str">
        <f>EVS!DA45</f>
        <v/>
      </c>
      <c r="AS45" s="639">
        <f t="shared" si="6"/>
        <v>38</v>
      </c>
      <c r="AT45" s="646" t="str">
        <f t="shared" si="7"/>
        <v>S. Mounika</v>
      </c>
      <c r="AU45" s="639" t="str">
        <f t="shared" si="18"/>
        <v/>
      </c>
      <c r="AV45" s="639">
        <f t="shared" si="9"/>
        <v>0</v>
      </c>
      <c r="AW45" s="639" t="str">
        <f t="shared" si="10"/>
        <v/>
      </c>
      <c r="AX45" s="639">
        <f t="shared" si="11"/>
        <v>0</v>
      </c>
      <c r="AY45" s="639" t="str">
        <f t="shared" si="12"/>
        <v/>
      </c>
      <c r="AZ45" s="639">
        <f t="shared" si="13"/>
        <v>0</v>
      </c>
      <c r="BA45" s="639" t="str">
        <f t="shared" si="14"/>
        <v/>
      </c>
      <c r="BB45" s="639">
        <f t="shared" si="15"/>
        <v>0</v>
      </c>
      <c r="BC45" s="639">
        <f t="shared" si="16"/>
        <v>0</v>
      </c>
      <c r="BD45" s="639" t="str">
        <f t="shared" si="17"/>
        <v>D</v>
      </c>
      <c r="BE45" s="638"/>
      <c r="BF45" s="628"/>
      <c r="BG45" s="628"/>
      <c r="BH45" s="628"/>
    </row>
    <row r="46" spans="1:60">
      <c r="A46" s="639">
        <f>'Student Profile'!A43</f>
        <v>39</v>
      </c>
      <c r="B46" s="646" t="str">
        <f>'Student Profile'!C43</f>
        <v>S. Mounika</v>
      </c>
      <c r="C46" s="639" t="str">
        <f>English!R46</f>
        <v/>
      </c>
      <c r="D46" s="639" t="str">
        <f>English!AN46</f>
        <v/>
      </c>
      <c r="E46" s="639" t="str">
        <f>English!BG46</f>
        <v/>
      </c>
      <c r="F46" s="639" t="str">
        <f>English!BY46</f>
        <v/>
      </c>
      <c r="G46" s="639" t="str">
        <f>English!CV46</f>
        <v/>
      </c>
      <c r="H46" s="639" t="str">
        <f>English!DO46</f>
        <v/>
      </c>
      <c r="I46" s="639" t="str">
        <f>English!DU46</f>
        <v/>
      </c>
      <c r="J46" s="639" t="str">
        <f>English!DW46</f>
        <v/>
      </c>
      <c r="K46" s="639" t="str">
        <f>English!DY46</f>
        <v/>
      </c>
      <c r="L46" s="639">
        <f t="shared" si="0"/>
        <v>39</v>
      </c>
      <c r="M46" s="646" t="str">
        <f t="shared" si="1"/>
        <v>S. Mounika</v>
      </c>
      <c r="N46" s="639" t="str">
        <f>Hindi!R46</f>
        <v/>
      </c>
      <c r="O46" s="639" t="str">
        <f>Hindi!AN46</f>
        <v/>
      </c>
      <c r="P46" s="639" t="str">
        <f>Hindi!BG46</f>
        <v/>
      </c>
      <c r="Q46" s="639" t="str">
        <f>Hindi!BY46</f>
        <v/>
      </c>
      <c r="R46" s="639" t="str">
        <f>Hindi!CV46</f>
        <v/>
      </c>
      <c r="S46" s="639" t="str">
        <f>Hindi!DO46</f>
        <v/>
      </c>
      <c r="T46" s="639" t="str">
        <f>Hindi!DU46</f>
        <v/>
      </c>
      <c r="U46" s="639" t="str">
        <f>Hindi!DW46</f>
        <v/>
      </c>
      <c r="V46" s="639" t="str">
        <f>Hindi!DY46</f>
        <v/>
      </c>
      <c r="W46" s="639">
        <f t="shared" si="2"/>
        <v>39</v>
      </c>
      <c r="X46" s="646" t="str">
        <f t="shared" si="3"/>
        <v>S. Mounika</v>
      </c>
      <c r="Y46" s="639" t="str">
        <f>Maths!N46</f>
        <v/>
      </c>
      <c r="Z46" s="639" t="str">
        <f>Maths!AK46</f>
        <v/>
      </c>
      <c r="AA46" s="639" t="str">
        <f>Maths!AZ46</f>
        <v/>
      </c>
      <c r="AB46" s="639" t="str">
        <f>Maths!BO46</f>
        <v/>
      </c>
      <c r="AC46" s="639" t="str">
        <f>Maths!CL46</f>
        <v/>
      </c>
      <c r="AD46" s="639" t="str">
        <f>Maths!CZ46</f>
        <v/>
      </c>
      <c r="AE46" s="639" t="str">
        <f>Maths!DE46</f>
        <v/>
      </c>
      <c r="AF46" s="639" t="str">
        <f>Maths!DG46</f>
        <v/>
      </c>
      <c r="AG46" s="639" t="str">
        <f>Maths!DI46</f>
        <v/>
      </c>
      <c r="AH46" s="639">
        <f t="shared" si="4"/>
        <v>39</v>
      </c>
      <c r="AI46" s="646" t="str">
        <f t="shared" si="5"/>
        <v>S. Mounika</v>
      </c>
      <c r="AJ46" s="639" t="str">
        <f>EVS!L46</f>
        <v/>
      </c>
      <c r="AK46" s="639" t="str">
        <f>EVS!AV46</f>
        <v/>
      </c>
      <c r="AL46" s="639" t="str">
        <f>EVS!AV46</f>
        <v/>
      </c>
      <c r="AM46" s="639" t="str">
        <f>EVS!BI46</f>
        <v/>
      </c>
      <c r="AN46" s="639" t="str">
        <f>EVS!CF46</f>
        <v/>
      </c>
      <c r="AO46" s="639" t="str">
        <f>EVS!CR46</f>
        <v/>
      </c>
      <c r="AP46" s="639" t="str">
        <f>EVS!CW46</f>
        <v/>
      </c>
      <c r="AQ46" s="639" t="str">
        <f>EVS!CY46</f>
        <v/>
      </c>
      <c r="AR46" s="639" t="str">
        <f>EVS!DA46</f>
        <v/>
      </c>
      <c r="AS46" s="639">
        <f t="shared" si="6"/>
        <v>39</v>
      </c>
      <c r="AT46" s="646" t="str">
        <f t="shared" si="7"/>
        <v>S. Mounika</v>
      </c>
      <c r="AU46" s="639" t="str">
        <f t="shared" si="18"/>
        <v/>
      </c>
      <c r="AV46" s="639">
        <f t="shared" si="9"/>
        <v>0</v>
      </c>
      <c r="AW46" s="639" t="str">
        <f t="shared" si="10"/>
        <v/>
      </c>
      <c r="AX46" s="639">
        <f t="shared" si="11"/>
        <v>0</v>
      </c>
      <c r="AY46" s="639" t="str">
        <f t="shared" si="12"/>
        <v/>
      </c>
      <c r="AZ46" s="639">
        <f t="shared" si="13"/>
        <v>0</v>
      </c>
      <c r="BA46" s="639" t="str">
        <f t="shared" si="14"/>
        <v/>
      </c>
      <c r="BB46" s="639">
        <f t="shared" si="15"/>
        <v>0</v>
      </c>
      <c r="BC46" s="639">
        <f t="shared" si="16"/>
        <v>0</v>
      </c>
      <c r="BD46" s="639" t="str">
        <f t="shared" si="17"/>
        <v>D</v>
      </c>
      <c r="BE46" s="638"/>
      <c r="BF46" s="628"/>
      <c r="BG46" s="628"/>
      <c r="BH46" s="628"/>
    </row>
    <row r="47" spans="1:60">
      <c r="A47" s="639">
        <f>'Student Profile'!A44</f>
        <v>40</v>
      </c>
      <c r="B47" s="646" t="str">
        <f>'Student Profile'!C44</f>
        <v>S. Mounika</v>
      </c>
      <c r="C47" s="639" t="str">
        <f>English!R47</f>
        <v/>
      </c>
      <c r="D47" s="639" t="str">
        <f>English!AN47</f>
        <v/>
      </c>
      <c r="E47" s="639" t="str">
        <f>English!BG47</f>
        <v/>
      </c>
      <c r="F47" s="639" t="str">
        <f>English!BY47</f>
        <v/>
      </c>
      <c r="G47" s="639" t="str">
        <f>English!CV47</f>
        <v/>
      </c>
      <c r="H47" s="639" t="str">
        <f>English!DO47</f>
        <v/>
      </c>
      <c r="I47" s="639" t="str">
        <f>English!DU47</f>
        <v/>
      </c>
      <c r="J47" s="639" t="str">
        <f>English!DW47</f>
        <v/>
      </c>
      <c r="K47" s="639" t="str">
        <f>English!DY47</f>
        <v/>
      </c>
      <c r="L47" s="639">
        <f t="shared" si="0"/>
        <v>40</v>
      </c>
      <c r="M47" s="646" t="str">
        <f t="shared" si="1"/>
        <v>S. Mounika</v>
      </c>
      <c r="N47" s="639" t="str">
        <f>Hindi!R47</f>
        <v/>
      </c>
      <c r="O47" s="639" t="str">
        <f>Hindi!AN47</f>
        <v/>
      </c>
      <c r="P47" s="639" t="str">
        <f>Hindi!BG47</f>
        <v/>
      </c>
      <c r="Q47" s="639" t="str">
        <f>Hindi!BY47</f>
        <v/>
      </c>
      <c r="R47" s="639" t="str">
        <f>Hindi!CV47</f>
        <v/>
      </c>
      <c r="S47" s="639" t="str">
        <f>Hindi!DO47</f>
        <v/>
      </c>
      <c r="T47" s="639" t="str">
        <f>Hindi!DU47</f>
        <v/>
      </c>
      <c r="U47" s="639" t="str">
        <f>Hindi!DW47</f>
        <v/>
      </c>
      <c r="V47" s="639" t="str">
        <f>Hindi!DY47</f>
        <v/>
      </c>
      <c r="W47" s="639">
        <f t="shared" si="2"/>
        <v>40</v>
      </c>
      <c r="X47" s="646" t="str">
        <f t="shared" si="3"/>
        <v>S. Mounika</v>
      </c>
      <c r="Y47" s="639" t="str">
        <f>Maths!N47</f>
        <v/>
      </c>
      <c r="Z47" s="639" t="str">
        <f>Maths!AK47</f>
        <v/>
      </c>
      <c r="AA47" s="639" t="str">
        <f>Maths!AZ47</f>
        <v/>
      </c>
      <c r="AB47" s="639" t="str">
        <f>Maths!BO47</f>
        <v/>
      </c>
      <c r="AC47" s="639" t="str">
        <f>Maths!CL47</f>
        <v/>
      </c>
      <c r="AD47" s="639" t="str">
        <f>Maths!CZ47</f>
        <v/>
      </c>
      <c r="AE47" s="639" t="str">
        <f>Maths!DE47</f>
        <v/>
      </c>
      <c r="AF47" s="639" t="str">
        <f>Maths!DG47</f>
        <v/>
      </c>
      <c r="AG47" s="639" t="str">
        <f>Maths!DI47</f>
        <v/>
      </c>
      <c r="AH47" s="639">
        <f t="shared" si="4"/>
        <v>40</v>
      </c>
      <c r="AI47" s="646" t="str">
        <f t="shared" si="5"/>
        <v>S. Mounika</v>
      </c>
      <c r="AJ47" s="639" t="str">
        <f>EVS!L47</f>
        <v/>
      </c>
      <c r="AK47" s="639" t="str">
        <f>EVS!AV47</f>
        <v/>
      </c>
      <c r="AL47" s="639" t="str">
        <f>EVS!AV47</f>
        <v/>
      </c>
      <c r="AM47" s="639" t="str">
        <f>EVS!BI47</f>
        <v/>
      </c>
      <c r="AN47" s="639" t="str">
        <f>EVS!CF47</f>
        <v/>
      </c>
      <c r="AO47" s="639" t="str">
        <f>EVS!CR47</f>
        <v/>
      </c>
      <c r="AP47" s="639" t="str">
        <f>EVS!CW47</f>
        <v/>
      </c>
      <c r="AQ47" s="639" t="str">
        <f>EVS!CY47</f>
        <v/>
      </c>
      <c r="AR47" s="639" t="str">
        <f>EVS!DA47</f>
        <v/>
      </c>
      <c r="AS47" s="639">
        <f t="shared" si="6"/>
        <v>40</v>
      </c>
      <c r="AT47" s="646" t="str">
        <f t="shared" si="7"/>
        <v>S. Mounika</v>
      </c>
      <c r="AU47" s="639" t="str">
        <f t="shared" si="18"/>
        <v/>
      </c>
      <c r="AV47" s="639">
        <f t="shared" si="9"/>
        <v>0</v>
      </c>
      <c r="AW47" s="639" t="str">
        <f t="shared" si="10"/>
        <v/>
      </c>
      <c r="AX47" s="639">
        <f t="shared" si="11"/>
        <v>0</v>
      </c>
      <c r="AY47" s="639" t="str">
        <f t="shared" si="12"/>
        <v/>
      </c>
      <c r="AZ47" s="639">
        <f t="shared" si="13"/>
        <v>0</v>
      </c>
      <c r="BA47" s="639" t="str">
        <f t="shared" si="14"/>
        <v/>
      </c>
      <c r="BB47" s="639">
        <f t="shared" si="15"/>
        <v>0</v>
      </c>
      <c r="BC47" s="639">
        <f t="shared" si="16"/>
        <v>0</v>
      </c>
      <c r="BD47" s="639" t="str">
        <f t="shared" si="17"/>
        <v>D</v>
      </c>
      <c r="BE47" s="638"/>
      <c r="BF47" s="628"/>
      <c r="BG47" s="628"/>
      <c r="BH47" s="628"/>
    </row>
    <row r="48" spans="1:60">
      <c r="A48" s="639">
        <f>'Student Profile'!A45</f>
        <v>41</v>
      </c>
      <c r="B48" s="646" t="str">
        <f>'Student Profile'!C45</f>
        <v>S. Mounika</v>
      </c>
      <c r="C48" s="639" t="str">
        <f>English!R48</f>
        <v/>
      </c>
      <c r="D48" s="639" t="str">
        <f>English!AN48</f>
        <v/>
      </c>
      <c r="E48" s="639" t="str">
        <f>English!BG48</f>
        <v/>
      </c>
      <c r="F48" s="639" t="str">
        <f>English!BY48</f>
        <v/>
      </c>
      <c r="G48" s="639" t="str">
        <f>English!CV48</f>
        <v/>
      </c>
      <c r="H48" s="639" t="str">
        <f>English!DO48</f>
        <v/>
      </c>
      <c r="I48" s="639" t="str">
        <f>English!DU48</f>
        <v/>
      </c>
      <c r="J48" s="639" t="str">
        <f>English!DW48</f>
        <v/>
      </c>
      <c r="K48" s="639" t="str">
        <f>English!DY48</f>
        <v/>
      </c>
      <c r="L48" s="639">
        <f t="shared" si="0"/>
        <v>41</v>
      </c>
      <c r="M48" s="646" t="str">
        <f t="shared" si="1"/>
        <v>S. Mounika</v>
      </c>
      <c r="N48" s="639" t="str">
        <f>Hindi!R48</f>
        <v/>
      </c>
      <c r="O48" s="639" t="str">
        <f>Hindi!AN48</f>
        <v/>
      </c>
      <c r="P48" s="639" t="str">
        <f>Hindi!BG48</f>
        <v/>
      </c>
      <c r="Q48" s="639" t="str">
        <f>Hindi!BY48</f>
        <v/>
      </c>
      <c r="R48" s="639" t="str">
        <f>Hindi!CV48</f>
        <v/>
      </c>
      <c r="S48" s="639" t="str">
        <f>Hindi!DO48</f>
        <v/>
      </c>
      <c r="T48" s="639" t="str">
        <f>Hindi!DU48</f>
        <v/>
      </c>
      <c r="U48" s="639" t="str">
        <f>Hindi!DW48</f>
        <v/>
      </c>
      <c r="V48" s="639" t="str">
        <f>Hindi!DY48</f>
        <v/>
      </c>
      <c r="W48" s="639">
        <f t="shared" si="2"/>
        <v>41</v>
      </c>
      <c r="X48" s="646" t="str">
        <f t="shared" si="3"/>
        <v>S. Mounika</v>
      </c>
      <c r="Y48" s="639" t="str">
        <f>Maths!N48</f>
        <v/>
      </c>
      <c r="Z48" s="639" t="str">
        <f>Maths!AK48</f>
        <v/>
      </c>
      <c r="AA48" s="639" t="str">
        <f>Maths!AZ48</f>
        <v/>
      </c>
      <c r="AB48" s="639" t="str">
        <f>Maths!BO48</f>
        <v/>
      </c>
      <c r="AC48" s="639" t="str">
        <f>Maths!CL48</f>
        <v/>
      </c>
      <c r="AD48" s="639" t="str">
        <f>Maths!CZ48</f>
        <v/>
      </c>
      <c r="AE48" s="639" t="str">
        <f>Maths!DE48</f>
        <v/>
      </c>
      <c r="AF48" s="639" t="str">
        <f>Maths!DG48</f>
        <v/>
      </c>
      <c r="AG48" s="639" t="str">
        <f>Maths!DI48</f>
        <v/>
      </c>
      <c r="AH48" s="639">
        <f t="shared" si="4"/>
        <v>41</v>
      </c>
      <c r="AI48" s="646" t="str">
        <f t="shared" si="5"/>
        <v>S. Mounika</v>
      </c>
      <c r="AJ48" s="639" t="str">
        <f>EVS!L48</f>
        <v/>
      </c>
      <c r="AK48" s="639" t="str">
        <f>EVS!AV48</f>
        <v/>
      </c>
      <c r="AL48" s="639" t="str">
        <f>EVS!AV48</f>
        <v/>
      </c>
      <c r="AM48" s="639" t="str">
        <f>EVS!BI48</f>
        <v/>
      </c>
      <c r="AN48" s="639" t="str">
        <f>EVS!CF48</f>
        <v/>
      </c>
      <c r="AO48" s="639" t="str">
        <f>EVS!CR48</f>
        <v/>
      </c>
      <c r="AP48" s="639" t="str">
        <f>EVS!CW48</f>
        <v/>
      </c>
      <c r="AQ48" s="639" t="str">
        <f>EVS!CY48</f>
        <v/>
      </c>
      <c r="AR48" s="639" t="str">
        <f>EVS!DA48</f>
        <v/>
      </c>
      <c r="AS48" s="639">
        <f t="shared" si="6"/>
        <v>41</v>
      </c>
      <c r="AT48" s="646" t="str">
        <f t="shared" si="7"/>
        <v>S. Mounika</v>
      </c>
      <c r="AU48" s="639" t="str">
        <f t="shared" si="18"/>
        <v/>
      </c>
      <c r="AV48" s="639">
        <f t="shared" si="9"/>
        <v>0</v>
      </c>
      <c r="AW48" s="639" t="str">
        <f t="shared" si="10"/>
        <v/>
      </c>
      <c r="AX48" s="639">
        <f t="shared" si="11"/>
        <v>0</v>
      </c>
      <c r="AY48" s="639" t="str">
        <f t="shared" si="12"/>
        <v/>
      </c>
      <c r="AZ48" s="639">
        <f t="shared" si="13"/>
        <v>0</v>
      </c>
      <c r="BA48" s="639" t="str">
        <f t="shared" si="14"/>
        <v/>
      </c>
      <c r="BB48" s="639">
        <f t="shared" si="15"/>
        <v>0</v>
      </c>
      <c r="BC48" s="639">
        <f t="shared" si="16"/>
        <v>0</v>
      </c>
      <c r="BD48" s="639" t="str">
        <f t="shared" si="17"/>
        <v>D</v>
      </c>
      <c r="BE48" s="638"/>
      <c r="BF48" s="628"/>
      <c r="BG48" s="628"/>
      <c r="BH48" s="628"/>
    </row>
    <row r="49" spans="1:60">
      <c r="A49" s="639">
        <f>'Student Profile'!A46</f>
        <v>42</v>
      </c>
      <c r="B49" s="646" t="str">
        <f>'Student Profile'!C46</f>
        <v>S. Mounika</v>
      </c>
      <c r="C49" s="639" t="str">
        <f>English!R49</f>
        <v/>
      </c>
      <c r="D49" s="639" t="str">
        <f>English!AN49</f>
        <v/>
      </c>
      <c r="E49" s="639" t="str">
        <f>English!BG49</f>
        <v/>
      </c>
      <c r="F49" s="639" t="str">
        <f>English!BY49</f>
        <v/>
      </c>
      <c r="G49" s="639" t="str">
        <f>English!CV49</f>
        <v/>
      </c>
      <c r="H49" s="639" t="str">
        <f>English!DO49</f>
        <v/>
      </c>
      <c r="I49" s="639" t="str">
        <f>English!DU49</f>
        <v/>
      </c>
      <c r="J49" s="639" t="str">
        <f>English!DW49</f>
        <v/>
      </c>
      <c r="K49" s="639" t="str">
        <f>English!DY49</f>
        <v/>
      </c>
      <c r="L49" s="639">
        <f t="shared" si="0"/>
        <v>42</v>
      </c>
      <c r="M49" s="646" t="str">
        <f t="shared" si="1"/>
        <v>S. Mounika</v>
      </c>
      <c r="N49" s="639" t="str">
        <f>Hindi!R49</f>
        <v/>
      </c>
      <c r="O49" s="639" t="str">
        <f>Hindi!AN49</f>
        <v/>
      </c>
      <c r="P49" s="639" t="str">
        <f>Hindi!BG49</f>
        <v/>
      </c>
      <c r="Q49" s="639" t="str">
        <f>Hindi!BY49</f>
        <v/>
      </c>
      <c r="R49" s="639" t="str">
        <f>Hindi!CV49</f>
        <v/>
      </c>
      <c r="S49" s="639" t="str">
        <f>Hindi!DO49</f>
        <v/>
      </c>
      <c r="T49" s="639" t="str">
        <f>Hindi!DU49</f>
        <v/>
      </c>
      <c r="U49" s="639" t="str">
        <f>Hindi!DW49</f>
        <v/>
      </c>
      <c r="V49" s="639" t="str">
        <f>Hindi!DY49</f>
        <v/>
      </c>
      <c r="W49" s="639">
        <f t="shared" si="2"/>
        <v>42</v>
      </c>
      <c r="X49" s="646" t="str">
        <f t="shared" si="3"/>
        <v>S. Mounika</v>
      </c>
      <c r="Y49" s="639" t="str">
        <f>Maths!N49</f>
        <v/>
      </c>
      <c r="Z49" s="639" t="str">
        <f>Maths!AK49</f>
        <v/>
      </c>
      <c r="AA49" s="639" t="str">
        <f>Maths!AZ49</f>
        <v/>
      </c>
      <c r="AB49" s="639" t="str">
        <f>Maths!BO49</f>
        <v/>
      </c>
      <c r="AC49" s="639" t="str">
        <f>Maths!CL49</f>
        <v/>
      </c>
      <c r="AD49" s="639" t="str">
        <f>Maths!CZ49</f>
        <v/>
      </c>
      <c r="AE49" s="639" t="str">
        <f>Maths!DE49</f>
        <v/>
      </c>
      <c r="AF49" s="639" t="str">
        <f>Maths!DG49</f>
        <v/>
      </c>
      <c r="AG49" s="639" t="str">
        <f>Maths!DI49</f>
        <v/>
      </c>
      <c r="AH49" s="639">
        <f t="shared" si="4"/>
        <v>42</v>
      </c>
      <c r="AI49" s="646" t="str">
        <f t="shared" si="5"/>
        <v>S. Mounika</v>
      </c>
      <c r="AJ49" s="639" t="str">
        <f>EVS!L49</f>
        <v/>
      </c>
      <c r="AK49" s="639" t="str">
        <f>EVS!AV49</f>
        <v/>
      </c>
      <c r="AL49" s="639" t="str">
        <f>EVS!AV49</f>
        <v/>
      </c>
      <c r="AM49" s="639" t="str">
        <f>EVS!BI49</f>
        <v/>
      </c>
      <c r="AN49" s="639" t="str">
        <f>EVS!CF49</f>
        <v/>
      </c>
      <c r="AO49" s="639" t="str">
        <f>EVS!CR49</f>
        <v/>
      </c>
      <c r="AP49" s="639" t="str">
        <f>EVS!CW49</f>
        <v/>
      </c>
      <c r="AQ49" s="639" t="str">
        <f>EVS!CY49</f>
        <v/>
      </c>
      <c r="AR49" s="639" t="str">
        <f>EVS!DA49</f>
        <v/>
      </c>
      <c r="AS49" s="639">
        <f t="shared" si="6"/>
        <v>42</v>
      </c>
      <c r="AT49" s="646" t="str">
        <f t="shared" si="7"/>
        <v>S. Mounika</v>
      </c>
      <c r="AU49" s="639" t="str">
        <f t="shared" si="18"/>
        <v/>
      </c>
      <c r="AV49" s="639">
        <f t="shared" si="9"/>
        <v>0</v>
      </c>
      <c r="AW49" s="639" t="str">
        <f t="shared" si="10"/>
        <v/>
      </c>
      <c r="AX49" s="639">
        <f t="shared" si="11"/>
        <v>0</v>
      </c>
      <c r="AY49" s="639" t="str">
        <f t="shared" si="12"/>
        <v/>
      </c>
      <c r="AZ49" s="639">
        <f t="shared" si="13"/>
        <v>0</v>
      </c>
      <c r="BA49" s="639" t="str">
        <f t="shared" si="14"/>
        <v/>
      </c>
      <c r="BB49" s="639">
        <f t="shared" si="15"/>
        <v>0</v>
      </c>
      <c r="BC49" s="639">
        <f t="shared" si="16"/>
        <v>0</v>
      </c>
      <c r="BD49" s="639" t="str">
        <f t="shared" si="17"/>
        <v>D</v>
      </c>
      <c r="BE49" s="638"/>
      <c r="BF49" s="628"/>
      <c r="BG49" s="628"/>
      <c r="BH49" s="628"/>
    </row>
    <row r="50" spans="1:60">
      <c r="A50" s="639">
        <f>'Student Profile'!A47</f>
        <v>43</v>
      </c>
      <c r="B50" s="646" t="str">
        <f>'Student Profile'!C47</f>
        <v>S. Mounika</v>
      </c>
      <c r="C50" s="639" t="str">
        <f>English!R50</f>
        <v/>
      </c>
      <c r="D50" s="639" t="str">
        <f>English!AN50</f>
        <v/>
      </c>
      <c r="E50" s="639" t="str">
        <f>English!BG50</f>
        <v/>
      </c>
      <c r="F50" s="639" t="str">
        <f>English!BY50</f>
        <v/>
      </c>
      <c r="G50" s="639" t="str">
        <f>English!CV50</f>
        <v/>
      </c>
      <c r="H50" s="639" t="str">
        <f>English!DO50</f>
        <v/>
      </c>
      <c r="I50" s="639" t="str">
        <f>English!DU50</f>
        <v/>
      </c>
      <c r="J50" s="639" t="str">
        <f>English!DW50</f>
        <v/>
      </c>
      <c r="K50" s="639" t="str">
        <f>English!DY50</f>
        <v/>
      </c>
      <c r="L50" s="639">
        <f t="shared" si="0"/>
        <v>43</v>
      </c>
      <c r="M50" s="646" t="str">
        <f t="shared" si="1"/>
        <v>S. Mounika</v>
      </c>
      <c r="N50" s="639" t="str">
        <f>Hindi!R50</f>
        <v/>
      </c>
      <c r="O50" s="639" t="str">
        <f>Hindi!AN50</f>
        <v/>
      </c>
      <c r="P50" s="639" t="str">
        <f>Hindi!BG50</f>
        <v/>
      </c>
      <c r="Q50" s="639" t="str">
        <f>Hindi!BY50</f>
        <v/>
      </c>
      <c r="R50" s="639" t="str">
        <f>Hindi!CV50</f>
        <v/>
      </c>
      <c r="S50" s="639" t="str">
        <f>Hindi!DO50</f>
        <v/>
      </c>
      <c r="T50" s="639" t="str">
        <f>Hindi!DU50</f>
        <v/>
      </c>
      <c r="U50" s="639" t="str">
        <f>Hindi!DW50</f>
        <v/>
      </c>
      <c r="V50" s="639" t="str">
        <f>Hindi!DY50</f>
        <v/>
      </c>
      <c r="W50" s="639">
        <f t="shared" si="2"/>
        <v>43</v>
      </c>
      <c r="X50" s="646" t="str">
        <f t="shared" si="3"/>
        <v>S. Mounika</v>
      </c>
      <c r="Y50" s="639" t="str">
        <f>Maths!N50</f>
        <v/>
      </c>
      <c r="Z50" s="639" t="str">
        <f>Maths!AK50</f>
        <v/>
      </c>
      <c r="AA50" s="639" t="str">
        <f>Maths!AZ50</f>
        <v/>
      </c>
      <c r="AB50" s="639" t="str">
        <f>Maths!BO50</f>
        <v/>
      </c>
      <c r="AC50" s="639" t="str">
        <f>Maths!CL50</f>
        <v/>
      </c>
      <c r="AD50" s="639" t="str">
        <f>Maths!CZ50</f>
        <v/>
      </c>
      <c r="AE50" s="639" t="str">
        <f>Maths!DE50</f>
        <v/>
      </c>
      <c r="AF50" s="639" t="str">
        <f>Maths!DG50</f>
        <v/>
      </c>
      <c r="AG50" s="639" t="str">
        <f>Maths!DI50</f>
        <v/>
      </c>
      <c r="AH50" s="639">
        <f t="shared" si="4"/>
        <v>43</v>
      </c>
      <c r="AI50" s="646" t="str">
        <f t="shared" si="5"/>
        <v>S. Mounika</v>
      </c>
      <c r="AJ50" s="639" t="str">
        <f>EVS!L50</f>
        <v/>
      </c>
      <c r="AK50" s="639" t="str">
        <f>EVS!AV50</f>
        <v/>
      </c>
      <c r="AL50" s="639" t="str">
        <f>EVS!AV50</f>
        <v/>
      </c>
      <c r="AM50" s="639" t="str">
        <f>EVS!BI50</f>
        <v/>
      </c>
      <c r="AN50" s="639" t="str">
        <f>EVS!CF50</f>
        <v/>
      </c>
      <c r="AO50" s="639" t="str">
        <f>EVS!CR50</f>
        <v/>
      </c>
      <c r="AP50" s="639" t="str">
        <f>EVS!CW50</f>
        <v/>
      </c>
      <c r="AQ50" s="639" t="str">
        <f>EVS!CY50</f>
        <v/>
      </c>
      <c r="AR50" s="639" t="str">
        <f>EVS!DA50</f>
        <v/>
      </c>
      <c r="AS50" s="639">
        <f t="shared" si="6"/>
        <v>43</v>
      </c>
      <c r="AT50" s="646" t="str">
        <f t="shared" si="7"/>
        <v>S. Mounika</v>
      </c>
      <c r="AU50" s="639" t="str">
        <f t="shared" si="18"/>
        <v/>
      </c>
      <c r="AV50" s="639">
        <f t="shared" si="9"/>
        <v>0</v>
      </c>
      <c r="AW50" s="639" t="str">
        <f t="shared" si="10"/>
        <v/>
      </c>
      <c r="AX50" s="639">
        <f t="shared" si="11"/>
        <v>0</v>
      </c>
      <c r="AY50" s="639" t="str">
        <f t="shared" si="12"/>
        <v/>
      </c>
      <c r="AZ50" s="639">
        <f t="shared" si="13"/>
        <v>0</v>
      </c>
      <c r="BA50" s="639" t="str">
        <f t="shared" si="14"/>
        <v/>
      </c>
      <c r="BB50" s="639">
        <f t="shared" si="15"/>
        <v>0</v>
      </c>
      <c r="BC50" s="639">
        <f t="shared" si="16"/>
        <v>0</v>
      </c>
      <c r="BD50" s="639" t="str">
        <f t="shared" si="17"/>
        <v>D</v>
      </c>
      <c r="BE50" s="638"/>
      <c r="BF50" s="628"/>
      <c r="BG50" s="628"/>
      <c r="BH50" s="628"/>
    </row>
    <row r="51" spans="1:60">
      <c r="A51" s="639">
        <f>'Student Profile'!A48</f>
        <v>44</v>
      </c>
      <c r="B51" s="646" t="str">
        <f>'Student Profile'!C48</f>
        <v>S. Mounika</v>
      </c>
      <c r="C51" s="639" t="str">
        <f>English!R51</f>
        <v/>
      </c>
      <c r="D51" s="639" t="str">
        <f>English!AN51</f>
        <v/>
      </c>
      <c r="E51" s="639" t="str">
        <f>English!BG51</f>
        <v/>
      </c>
      <c r="F51" s="639" t="str">
        <f>English!BY51</f>
        <v/>
      </c>
      <c r="G51" s="639" t="str">
        <f>English!CV51</f>
        <v/>
      </c>
      <c r="H51" s="639" t="str">
        <f>English!DO51</f>
        <v/>
      </c>
      <c r="I51" s="639" t="str">
        <f>English!DU51</f>
        <v/>
      </c>
      <c r="J51" s="639" t="str">
        <f>English!DW51</f>
        <v/>
      </c>
      <c r="K51" s="639" t="str">
        <f>English!DY51</f>
        <v/>
      </c>
      <c r="L51" s="639">
        <f t="shared" si="0"/>
        <v>44</v>
      </c>
      <c r="M51" s="646" t="str">
        <f t="shared" si="1"/>
        <v>S. Mounika</v>
      </c>
      <c r="N51" s="639" t="str">
        <f>Hindi!R51</f>
        <v/>
      </c>
      <c r="O51" s="639" t="str">
        <f>Hindi!AN51</f>
        <v/>
      </c>
      <c r="P51" s="639" t="str">
        <f>Hindi!BG51</f>
        <v/>
      </c>
      <c r="Q51" s="639" t="str">
        <f>Hindi!BY51</f>
        <v/>
      </c>
      <c r="R51" s="639" t="str">
        <f>Hindi!CV51</f>
        <v/>
      </c>
      <c r="S51" s="639" t="str">
        <f>Hindi!DO51</f>
        <v/>
      </c>
      <c r="T51" s="639" t="str">
        <f>Hindi!DU51</f>
        <v/>
      </c>
      <c r="U51" s="639" t="str">
        <f>Hindi!DW51</f>
        <v/>
      </c>
      <c r="V51" s="639" t="str">
        <f>Hindi!DY51</f>
        <v/>
      </c>
      <c r="W51" s="639">
        <f t="shared" si="2"/>
        <v>44</v>
      </c>
      <c r="X51" s="646" t="str">
        <f t="shared" si="3"/>
        <v>S. Mounika</v>
      </c>
      <c r="Y51" s="639" t="str">
        <f>Maths!N51</f>
        <v/>
      </c>
      <c r="Z51" s="639" t="str">
        <f>Maths!AK51</f>
        <v/>
      </c>
      <c r="AA51" s="639" t="str">
        <f>Maths!AZ51</f>
        <v/>
      </c>
      <c r="AB51" s="639" t="str">
        <f>Maths!BO51</f>
        <v/>
      </c>
      <c r="AC51" s="639" t="str">
        <f>Maths!CL51</f>
        <v/>
      </c>
      <c r="AD51" s="639" t="str">
        <f>Maths!CZ51</f>
        <v/>
      </c>
      <c r="AE51" s="639" t="str">
        <f>Maths!DE51</f>
        <v/>
      </c>
      <c r="AF51" s="639" t="str">
        <f>Maths!DG51</f>
        <v/>
      </c>
      <c r="AG51" s="639" t="str">
        <f>Maths!DI51</f>
        <v/>
      </c>
      <c r="AH51" s="639">
        <f t="shared" si="4"/>
        <v>44</v>
      </c>
      <c r="AI51" s="646" t="str">
        <f t="shared" si="5"/>
        <v>S. Mounika</v>
      </c>
      <c r="AJ51" s="639" t="str">
        <f>EVS!L51</f>
        <v/>
      </c>
      <c r="AK51" s="639" t="str">
        <f>EVS!AV51</f>
        <v/>
      </c>
      <c r="AL51" s="639" t="str">
        <f>EVS!AV51</f>
        <v/>
      </c>
      <c r="AM51" s="639" t="str">
        <f>EVS!BI51</f>
        <v/>
      </c>
      <c r="AN51" s="639" t="str">
        <f>EVS!CF51</f>
        <v/>
      </c>
      <c r="AO51" s="639" t="str">
        <f>EVS!CR51</f>
        <v/>
      </c>
      <c r="AP51" s="639" t="str">
        <f>EVS!CW51</f>
        <v/>
      </c>
      <c r="AQ51" s="639" t="str">
        <f>EVS!CY51</f>
        <v/>
      </c>
      <c r="AR51" s="639" t="str">
        <f>EVS!DA51</f>
        <v/>
      </c>
      <c r="AS51" s="639">
        <f t="shared" si="6"/>
        <v>44</v>
      </c>
      <c r="AT51" s="646" t="str">
        <f t="shared" si="7"/>
        <v>S. Mounika</v>
      </c>
      <c r="AU51" s="639" t="str">
        <f t="shared" si="18"/>
        <v/>
      </c>
      <c r="AV51" s="639">
        <f t="shared" si="9"/>
        <v>0</v>
      </c>
      <c r="AW51" s="639" t="str">
        <f t="shared" si="10"/>
        <v/>
      </c>
      <c r="AX51" s="639">
        <f t="shared" si="11"/>
        <v>0</v>
      </c>
      <c r="AY51" s="639" t="str">
        <f t="shared" si="12"/>
        <v/>
      </c>
      <c r="AZ51" s="639">
        <f t="shared" si="13"/>
        <v>0</v>
      </c>
      <c r="BA51" s="639" t="str">
        <f t="shared" si="14"/>
        <v/>
      </c>
      <c r="BB51" s="639">
        <f t="shared" si="15"/>
        <v>0</v>
      </c>
      <c r="BC51" s="639">
        <f t="shared" si="16"/>
        <v>0</v>
      </c>
      <c r="BD51" s="639" t="str">
        <f t="shared" si="17"/>
        <v>D</v>
      </c>
      <c r="BE51" s="638"/>
      <c r="BF51" s="628"/>
      <c r="BG51" s="628"/>
      <c r="BH51" s="628"/>
    </row>
    <row r="52" spans="1:60">
      <c r="A52" s="639">
        <f>'Student Profile'!A49</f>
        <v>45</v>
      </c>
      <c r="B52" s="646" t="str">
        <f>'Student Profile'!C49</f>
        <v>S. Mounika</v>
      </c>
      <c r="C52" s="639" t="str">
        <f>English!R52</f>
        <v/>
      </c>
      <c r="D52" s="639" t="str">
        <f>English!AN52</f>
        <v/>
      </c>
      <c r="E52" s="639" t="str">
        <f>English!BG52</f>
        <v/>
      </c>
      <c r="F52" s="639" t="str">
        <f>English!BY52</f>
        <v/>
      </c>
      <c r="G52" s="639" t="str">
        <f>English!CV52</f>
        <v/>
      </c>
      <c r="H52" s="639" t="str">
        <f>English!DO52</f>
        <v/>
      </c>
      <c r="I52" s="639" t="str">
        <f>English!DU52</f>
        <v/>
      </c>
      <c r="J52" s="639" t="str">
        <f>English!DW52</f>
        <v/>
      </c>
      <c r="K52" s="639" t="str">
        <f>English!DY52</f>
        <v/>
      </c>
      <c r="L52" s="639">
        <f t="shared" si="0"/>
        <v>45</v>
      </c>
      <c r="M52" s="646" t="str">
        <f t="shared" si="1"/>
        <v>S. Mounika</v>
      </c>
      <c r="N52" s="639" t="str">
        <f>Hindi!R52</f>
        <v/>
      </c>
      <c r="O52" s="639" t="str">
        <f>Hindi!AN52</f>
        <v/>
      </c>
      <c r="P52" s="639" t="str">
        <f>Hindi!BG52</f>
        <v/>
      </c>
      <c r="Q52" s="639" t="str">
        <f>Hindi!BY52</f>
        <v/>
      </c>
      <c r="R52" s="639" t="str">
        <f>Hindi!CV52</f>
        <v/>
      </c>
      <c r="S52" s="639" t="str">
        <f>Hindi!DO52</f>
        <v/>
      </c>
      <c r="T52" s="639" t="str">
        <f>Hindi!DU52</f>
        <v/>
      </c>
      <c r="U52" s="639" t="str">
        <f>Hindi!DW52</f>
        <v/>
      </c>
      <c r="V52" s="639" t="str">
        <f>Hindi!DY52</f>
        <v/>
      </c>
      <c r="W52" s="639">
        <f t="shared" si="2"/>
        <v>45</v>
      </c>
      <c r="X52" s="646" t="str">
        <f t="shared" si="3"/>
        <v>S. Mounika</v>
      </c>
      <c r="Y52" s="639" t="str">
        <f>Maths!N52</f>
        <v/>
      </c>
      <c r="Z52" s="639" t="str">
        <f>Maths!AK52</f>
        <v/>
      </c>
      <c r="AA52" s="639" t="str">
        <f>Maths!AZ52</f>
        <v/>
      </c>
      <c r="AB52" s="639" t="str">
        <f>Maths!BO52</f>
        <v/>
      </c>
      <c r="AC52" s="639" t="str">
        <f>Maths!CL52</f>
        <v/>
      </c>
      <c r="AD52" s="639" t="str">
        <f>Maths!CZ52</f>
        <v/>
      </c>
      <c r="AE52" s="639" t="str">
        <f>Maths!DE52</f>
        <v/>
      </c>
      <c r="AF52" s="639" t="str">
        <f>Maths!DG52</f>
        <v/>
      </c>
      <c r="AG52" s="639" t="str">
        <f>Maths!DI52</f>
        <v/>
      </c>
      <c r="AH52" s="639">
        <f t="shared" si="4"/>
        <v>45</v>
      </c>
      <c r="AI52" s="646" t="str">
        <f t="shared" si="5"/>
        <v>S. Mounika</v>
      </c>
      <c r="AJ52" s="639" t="str">
        <f>EVS!L52</f>
        <v/>
      </c>
      <c r="AK52" s="639" t="str">
        <f>EVS!AV52</f>
        <v/>
      </c>
      <c r="AL52" s="639" t="str">
        <f>EVS!AV52</f>
        <v/>
      </c>
      <c r="AM52" s="639" t="str">
        <f>EVS!BI52</f>
        <v/>
      </c>
      <c r="AN52" s="639" t="str">
        <f>EVS!CF52</f>
        <v/>
      </c>
      <c r="AO52" s="639" t="str">
        <f>EVS!CR52</f>
        <v/>
      </c>
      <c r="AP52" s="639" t="str">
        <f>EVS!CW52</f>
        <v/>
      </c>
      <c r="AQ52" s="639" t="str">
        <f>EVS!CY52</f>
        <v/>
      </c>
      <c r="AR52" s="639" t="str">
        <f>EVS!DA52</f>
        <v/>
      </c>
      <c r="AS52" s="639">
        <f t="shared" si="6"/>
        <v>45</v>
      </c>
      <c r="AT52" s="646" t="str">
        <f t="shared" si="7"/>
        <v>S. Mounika</v>
      </c>
      <c r="AU52" s="639" t="str">
        <f t="shared" si="18"/>
        <v/>
      </c>
      <c r="AV52" s="639">
        <f t="shared" si="9"/>
        <v>0</v>
      </c>
      <c r="AW52" s="639" t="str">
        <f t="shared" si="10"/>
        <v/>
      </c>
      <c r="AX52" s="639">
        <f t="shared" si="11"/>
        <v>0</v>
      </c>
      <c r="AY52" s="639" t="str">
        <f t="shared" si="12"/>
        <v/>
      </c>
      <c r="AZ52" s="639">
        <f t="shared" si="13"/>
        <v>0</v>
      </c>
      <c r="BA52" s="639" t="str">
        <f t="shared" si="14"/>
        <v/>
      </c>
      <c r="BB52" s="639">
        <f t="shared" si="15"/>
        <v>0</v>
      </c>
      <c r="BC52" s="639">
        <f t="shared" si="16"/>
        <v>0</v>
      </c>
      <c r="BD52" s="639" t="str">
        <f t="shared" si="17"/>
        <v>D</v>
      </c>
      <c r="BE52" s="638"/>
      <c r="BF52" s="628"/>
      <c r="BG52" s="628"/>
      <c r="BH52" s="628"/>
    </row>
    <row r="53" spans="1:60">
      <c r="A53" s="639">
        <f>'Student Profile'!A50</f>
        <v>46</v>
      </c>
      <c r="B53" s="646" t="str">
        <f>'Student Profile'!C50</f>
        <v>S. Mounika</v>
      </c>
      <c r="C53" s="639" t="str">
        <f>English!R53</f>
        <v/>
      </c>
      <c r="D53" s="639" t="str">
        <f>English!AN53</f>
        <v/>
      </c>
      <c r="E53" s="639" t="str">
        <f>English!BG53</f>
        <v/>
      </c>
      <c r="F53" s="639" t="str">
        <f>English!BY53</f>
        <v/>
      </c>
      <c r="G53" s="639" t="str">
        <f>English!CV53</f>
        <v/>
      </c>
      <c r="H53" s="639" t="str">
        <f>English!DO53</f>
        <v/>
      </c>
      <c r="I53" s="639" t="str">
        <f>English!DU53</f>
        <v/>
      </c>
      <c r="J53" s="639" t="str">
        <f>English!DW53</f>
        <v/>
      </c>
      <c r="K53" s="639" t="str">
        <f>English!DY53</f>
        <v/>
      </c>
      <c r="L53" s="639">
        <f t="shared" si="0"/>
        <v>46</v>
      </c>
      <c r="M53" s="646" t="str">
        <f t="shared" si="1"/>
        <v>S. Mounika</v>
      </c>
      <c r="N53" s="639" t="str">
        <f>Hindi!R53</f>
        <v/>
      </c>
      <c r="O53" s="639" t="str">
        <f>Hindi!AN53</f>
        <v/>
      </c>
      <c r="P53" s="639" t="str">
        <f>Hindi!BG53</f>
        <v/>
      </c>
      <c r="Q53" s="639" t="str">
        <f>Hindi!BY53</f>
        <v/>
      </c>
      <c r="R53" s="639" t="str">
        <f>Hindi!CV53</f>
        <v/>
      </c>
      <c r="S53" s="639" t="str">
        <f>Hindi!DO53</f>
        <v/>
      </c>
      <c r="T53" s="639" t="str">
        <f>Hindi!DU53</f>
        <v/>
      </c>
      <c r="U53" s="639" t="str">
        <f>Hindi!DW53</f>
        <v/>
      </c>
      <c r="V53" s="639" t="str">
        <f>Hindi!DY53</f>
        <v/>
      </c>
      <c r="W53" s="639">
        <f t="shared" si="2"/>
        <v>46</v>
      </c>
      <c r="X53" s="646" t="str">
        <f t="shared" si="3"/>
        <v>S. Mounika</v>
      </c>
      <c r="Y53" s="639" t="str">
        <f>Maths!N53</f>
        <v/>
      </c>
      <c r="Z53" s="639" t="str">
        <f>Maths!AK53</f>
        <v/>
      </c>
      <c r="AA53" s="639" t="str">
        <f>Maths!AZ53</f>
        <v/>
      </c>
      <c r="AB53" s="639" t="str">
        <f>Maths!BO53</f>
        <v/>
      </c>
      <c r="AC53" s="639" t="str">
        <f>Maths!CL53</f>
        <v/>
      </c>
      <c r="AD53" s="639" t="str">
        <f>Maths!CZ53</f>
        <v/>
      </c>
      <c r="AE53" s="639" t="str">
        <f>Maths!DE53</f>
        <v/>
      </c>
      <c r="AF53" s="639" t="str">
        <f>Maths!DG53</f>
        <v/>
      </c>
      <c r="AG53" s="639" t="str">
        <f>Maths!DI53</f>
        <v/>
      </c>
      <c r="AH53" s="639">
        <f t="shared" si="4"/>
        <v>46</v>
      </c>
      <c r="AI53" s="646" t="str">
        <f t="shared" si="5"/>
        <v>S. Mounika</v>
      </c>
      <c r="AJ53" s="639" t="str">
        <f>EVS!L53</f>
        <v/>
      </c>
      <c r="AK53" s="639" t="str">
        <f>EVS!AV53</f>
        <v/>
      </c>
      <c r="AL53" s="639" t="str">
        <f>EVS!AV53</f>
        <v/>
      </c>
      <c r="AM53" s="639" t="str">
        <f>EVS!BI53</f>
        <v/>
      </c>
      <c r="AN53" s="639" t="str">
        <f>EVS!CF53</f>
        <v/>
      </c>
      <c r="AO53" s="639" t="str">
        <f>EVS!CR53</f>
        <v/>
      </c>
      <c r="AP53" s="639" t="str">
        <f>EVS!CW53</f>
        <v/>
      </c>
      <c r="AQ53" s="639" t="str">
        <f>EVS!CY53</f>
        <v/>
      </c>
      <c r="AR53" s="639" t="str">
        <f>EVS!DA53</f>
        <v/>
      </c>
      <c r="AS53" s="639">
        <f t="shared" si="6"/>
        <v>46</v>
      </c>
      <c r="AT53" s="646" t="str">
        <f t="shared" si="7"/>
        <v>S. Mounika</v>
      </c>
      <c r="AU53" s="639" t="str">
        <f t="shared" si="18"/>
        <v/>
      </c>
      <c r="AV53" s="639">
        <f t="shared" si="9"/>
        <v>0</v>
      </c>
      <c r="AW53" s="639" t="str">
        <f t="shared" si="10"/>
        <v/>
      </c>
      <c r="AX53" s="639">
        <f t="shared" si="11"/>
        <v>0</v>
      </c>
      <c r="AY53" s="639" t="str">
        <f t="shared" si="12"/>
        <v/>
      </c>
      <c r="AZ53" s="639">
        <f t="shared" si="13"/>
        <v>0</v>
      </c>
      <c r="BA53" s="639" t="str">
        <f t="shared" si="14"/>
        <v/>
      </c>
      <c r="BB53" s="639">
        <f t="shared" si="15"/>
        <v>0</v>
      </c>
      <c r="BC53" s="639">
        <f t="shared" si="16"/>
        <v>0</v>
      </c>
      <c r="BD53" s="639" t="str">
        <f t="shared" si="17"/>
        <v>D</v>
      </c>
      <c r="BE53" s="638"/>
      <c r="BF53" s="628"/>
      <c r="BG53" s="628"/>
      <c r="BH53" s="628"/>
    </row>
    <row r="54" spans="1:60">
      <c r="A54" s="639">
        <f>'Student Profile'!A51</f>
        <v>47</v>
      </c>
      <c r="B54" s="646" t="str">
        <f>'Student Profile'!C51</f>
        <v>S. Mounika</v>
      </c>
      <c r="C54" s="639" t="str">
        <f>English!R54</f>
        <v/>
      </c>
      <c r="D54" s="639" t="str">
        <f>English!AN54</f>
        <v/>
      </c>
      <c r="E54" s="639" t="str">
        <f>English!BG54</f>
        <v/>
      </c>
      <c r="F54" s="639" t="str">
        <f>English!BY54</f>
        <v/>
      </c>
      <c r="G54" s="639" t="str">
        <f>English!CV54</f>
        <v/>
      </c>
      <c r="H54" s="639" t="str">
        <f>English!DO54</f>
        <v/>
      </c>
      <c r="I54" s="639" t="str">
        <f>English!DU54</f>
        <v/>
      </c>
      <c r="J54" s="639" t="str">
        <f>English!DW54</f>
        <v/>
      </c>
      <c r="K54" s="639" t="str">
        <f>English!DY54</f>
        <v/>
      </c>
      <c r="L54" s="639">
        <f t="shared" si="0"/>
        <v>47</v>
      </c>
      <c r="M54" s="646" t="str">
        <f t="shared" si="1"/>
        <v>S. Mounika</v>
      </c>
      <c r="N54" s="639" t="str">
        <f>Hindi!R54</f>
        <v/>
      </c>
      <c r="O54" s="639" t="str">
        <f>Hindi!AN54</f>
        <v/>
      </c>
      <c r="P54" s="639" t="str">
        <f>Hindi!BG54</f>
        <v/>
      </c>
      <c r="Q54" s="639" t="str">
        <f>Hindi!BY54</f>
        <v/>
      </c>
      <c r="R54" s="639" t="str">
        <f>Hindi!CV54</f>
        <v/>
      </c>
      <c r="S54" s="639" t="str">
        <f>Hindi!DO54</f>
        <v/>
      </c>
      <c r="T54" s="639" t="str">
        <f>Hindi!DU54</f>
        <v/>
      </c>
      <c r="U54" s="639" t="str">
        <f>Hindi!DW54</f>
        <v/>
      </c>
      <c r="V54" s="639" t="str">
        <f>Hindi!DY54</f>
        <v/>
      </c>
      <c r="W54" s="639">
        <f t="shared" si="2"/>
        <v>47</v>
      </c>
      <c r="X54" s="646" t="str">
        <f t="shared" si="3"/>
        <v>S. Mounika</v>
      </c>
      <c r="Y54" s="639" t="str">
        <f>Maths!N54</f>
        <v/>
      </c>
      <c r="Z54" s="639" t="str">
        <f>Maths!AK54</f>
        <v/>
      </c>
      <c r="AA54" s="639" t="str">
        <f>Maths!AZ54</f>
        <v/>
      </c>
      <c r="AB54" s="639" t="str">
        <f>Maths!BO54</f>
        <v/>
      </c>
      <c r="AC54" s="639" t="str">
        <f>Maths!CL54</f>
        <v/>
      </c>
      <c r="AD54" s="639" t="str">
        <f>Maths!CZ54</f>
        <v/>
      </c>
      <c r="AE54" s="639" t="str">
        <f>Maths!DE54</f>
        <v/>
      </c>
      <c r="AF54" s="639" t="str">
        <f>Maths!DG54</f>
        <v/>
      </c>
      <c r="AG54" s="639" t="str">
        <f>Maths!DI54</f>
        <v/>
      </c>
      <c r="AH54" s="639">
        <f t="shared" si="4"/>
        <v>47</v>
      </c>
      <c r="AI54" s="646" t="str">
        <f t="shared" si="5"/>
        <v>S. Mounika</v>
      </c>
      <c r="AJ54" s="639" t="str">
        <f>EVS!L54</f>
        <v/>
      </c>
      <c r="AK54" s="639" t="str">
        <f>EVS!AV54</f>
        <v/>
      </c>
      <c r="AL54" s="639" t="str">
        <f>EVS!AV54</f>
        <v/>
      </c>
      <c r="AM54" s="639" t="str">
        <f>EVS!BI54</f>
        <v/>
      </c>
      <c r="AN54" s="639" t="str">
        <f>EVS!CF54</f>
        <v/>
      </c>
      <c r="AO54" s="639" t="str">
        <f>EVS!CR54</f>
        <v/>
      </c>
      <c r="AP54" s="639" t="str">
        <f>EVS!CW54</f>
        <v/>
      </c>
      <c r="AQ54" s="639" t="str">
        <f>EVS!CY54</f>
        <v/>
      </c>
      <c r="AR54" s="639" t="str">
        <f>EVS!DA54</f>
        <v/>
      </c>
      <c r="AS54" s="639">
        <f t="shared" si="6"/>
        <v>47</v>
      </c>
      <c r="AT54" s="646" t="str">
        <f t="shared" si="7"/>
        <v>S. Mounika</v>
      </c>
      <c r="AU54" s="639" t="str">
        <f t="shared" si="18"/>
        <v/>
      </c>
      <c r="AV54" s="639">
        <f t="shared" si="9"/>
        <v>0</v>
      </c>
      <c r="AW54" s="639" t="str">
        <f t="shared" si="10"/>
        <v/>
      </c>
      <c r="AX54" s="639">
        <f t="shared" si="11"/>
        <v>0</v>
      </c>
      <c r="AY54" s="639" t="str">
        <f t="shared" si="12"/>
        <v/>
      </c>
      <c r="AZ54" s="639">
        <f t="shared" si="13"/>
        <v>0</v>
      </c>
      <c r="BA54" s="639" t="str">
        <f t="shared" si="14"/>
        <v/>
      </c>
      <c r="BB54" s="639">
        <f t="shared" si="15"/>
        <v>0</v>
      </c>
      <c r="BC54" s="639">
        <f t="shared" si="16"/>
        <v>0</v>
      </c>
      <c r="BD54" s="639" t="str">
        <f t="shared" si="17"/>
        <v>D</v>
      </c>
      <c r="BE54" s="638"/>
      <c r="BF54" s="628"/>
      <c r="BG54" s="628"/>
      <c r="BH54" s="628"/>
    </row>
    <row r="55" spans="1:60">
      <c r="A55" s="639">
        <f>'Student Profile'!A52</f>
        <v>48</v>
      </c>
      <c r="B55" s="646" t="str">
        <f>'Student Profile'!C52</f>
        <v>S. Mounika</v>
      </c>
      <c r="C55" s="639" t="str">
        <f>English!R55</f>
        <v/>
      </c>
      <c r="D55" s="639" t="str">
        <f>English!AN55</f>
        <v/>
      </c>
      <c r="E55" s="639" t="str">
        <f>English!BG55</f>
        <v/>
      </c>
      <c r="F55" s="639" t="str">
        <f>English!BY55</f>
        <v/>
      </c>
      <c r="G55" s="639" t="str">
        <f>English!CV55</f>
        <v/>
      </c>
      <c r="H55" s="639" t="str">
        <f>English!DO55</f>
        <v/>
      </c>
      <c r="I55" s="639" t="str">
        <f>English!DU55</f>
        <v/>
      </c>
      <c r="J55" s="639" t="str">
        <f>English!DW55</f>
        <v/>
      </c>
      <c r="K55" s="639" t="str">
        <f>English!DY55</f>
        <v/>
      </c>
      <c r="L55" s="639">
        <f t="shared" si="0"/>
        <v>48</v>
      </c>
      <c r="M55" s="646" t="str">
        <f t="shared" si="1"/>
        <v>S. Mounika</v>
      </c>
      <c r="N55" s="639" t="str">
        <f>Hindi!R55</f>
        <v/>
      </c>
      <c r="O55" s="639" t="str">
        <f>Hindi!AN55</f>
        <v/>
      </c>
      <c r="P55" s="639" t="str">
        <f>Hindi!BG55</f>
        <v/>
      </c>
      <c r="Q55" s="639" t="str">
        <f>Hindi!BY55</f>
        <v/>
      </c>
      <c r="R55" s="639" t="str">
        <f>Hindi!CV55</f>
        <v/>
      </c>
      <c r="S55" s="639" t="str">
        <f>Hindi!DO55</f>
        <v/>
      </c>
      <c r="T55" s="639" t="str">
        <f>Hindi!DU55</f>
        <v/>
      </c>
      <c r="U55" s="639" t="str">
        <f>Hindi!DW55</f>
        <v/>
      </c>
      <c r="V55" s="639" t="str">
        <f>Hindi!DY55</f>
        <v/>
      </c>
      <c r="W55" s="639">
        <f t="shared" si="2"/>
        <v>48</v>
      </c>
      <c r="X55" s="646" t="str">
        <f t="shared" si="3"/>
        <v>S. Mounika</v>
      </c>
      <c r="Y55" s="639" t="str">
        <f>Maths!N55</f>
        <v/>
      </c>
      <c r="Z55" s="639" t="str">
        <f>Maths!AK55</f>
        <v/>
      </c>
      <c r="AA55" s="639" t="str">
        <f>Maths!AZ55</f>
        <v/>
      </c>
      <c r="AB55" s="639" t="str">
        <f>Maths!BO55</f>
        <v/>
      </c>
      <c r="AC55" s="639" t="str">
        <f>Maths!CL55</f>
        <v/>
      </c>
      <c r="AD55" s="639" t="str">
        <f>Maths!CZ55</f>
        <v/>
      </c>
      <c r="AE55" s="639" t="str">
        <f>Maths!DE55</f>
        <v/>
      </c>
      <c r="AF55" s="639" t="str">
        <f>Maths!DG55</f>
        <v/>
      </c>
      <c r="AG55" s="639" t="str">
        <f>Maths!DI55</f>
        <v/>
      </c>
      <c r="AH55" s="639">
        <f t="shared" si="4"/>
        <v>48</v>
      </c>
      <c r="AI55" s="646" t="str">
        <f t="shared" si="5"/>
        <v>S. Mounika</v>
      </c>
      <c r="AJ55" s="639" t="str">
        <f>EVS!L55</f>
        <v/>
      </c>
      <c r="AK55" s="639" t="str">
        <f>EVS!AV55</f>
        <v/>
      </c>
      <c r="AL55" s="639" t="str">
        <f>EVS!AV55</f>
        <v/>
      </c>
      <c r="AM55" s="639" t="str">
        <f>EVS!BI55</f>
        <v/>
      </c>
      <c r="AN55" s="639" t="str">
        <f>EVS!CF55</f>
        <v/>
      </c>
      <c r="AO55" s="639" t="str">
        <f>EVS!CR55</f>
        <v/>
      </c>
      <c r="AP55" s="639" t="str">
        <f>EVS!CW55</f>
        <v/>
      </c>
      <c r="AQ55" s="639" t="str">
        <f>EVS!CY55</f>
        <v/>
      </c>
      <c r="AR55" s="639" t="str">
        <f>EVS!DA55</f>
        <v/>
      </c>
      <c r="AS55" s="639">
        <f t="shared" si="6"/>
        <v>48</v>
      </c>
      <c r="AT55" s="646" t="str">
        <f t="shared" si="7"/>
        <v>S. Mounika</v>
      </c>
      <c r="AU55" s="639" t="str">
        <f t="shared" si="18"/>
        <v/>
      </c>
      <c r="AV55" s="639">
        <f t="shared" si="9"/>
        <v>0</v>
      </c>
      <c r="AW55" s="639" t="str">
        <f t="shared" si="10"/>
        <v/>
      </c>
      <c r="AX55" s="639">
        <f t="shared" si="11"/>
        <v>0</v>
      </c>
      <c r="AY55" s="639" t="str">
        <f t="shared" si="12"/>
        <v/>
      </c>
      <c r="AZ55" s="639">
        <f t="shared" si="13"/>
        <v>0</v>
      </c>
      <c r="BA55" s="639" t="str">
        <f t="shared" si="14"/>
        <v/>
      </c>
      <c r="BB55" s="639">
        <f t="shared" si="15"/>
        <v>0</v>
      </c>
      <c r="BC55" s="639">
        <f t="shared" si="16"/>
        <v>0</v>
      </c>
      <c r="BD55" s="639" t="str">
        <f t="shared" si="17"/>
        <v>D</v>
      </c>
      <c r="BE55" s="638"/>
      <c r="BF55" s="628"/>
      <c r="BG55" s="628"/>
      <c r="BH55" s="628"/>
    </row>
    <row r="56" spans="1:60">
      <c r="A56" s="639">
        <f>'Student Profile'!A53</f>
        <v>49</v>
      </c>
      <c r="B56" s="646" t="str">
        <f>'Student Profile'!C53</f>
        <v>S. Mounika</v>
      </c>
      <c r="C56" s="639" t="str">
        <f>English!R56</f>
        <v/>
      </c>
      <c r="D56" s="639" t="str">
        <f>English!AN56</f>
        <v/>
      </c>
      <c r="E56" s="639" t="str">
        <f>English!BG56</f>
        <v/>
      </c>
      <c r="F56" s="639" t="str">
        <f>English!BY56</f>
        <v/>
      </c>
      <c r="G56" s="639" t="str">
        <f>English!CV56</f>
        <v/>
      </c>
      <c r="H56" s="639" t="str">
        <f>English!DO56</f>
        <v/>
      </c>
      <c r="I56" s="639" t="str">
        <f>English!DU56</f>
        <v/>
      </c>
      <c r="J56" s="639" t="str">
        <f>English!DW56</f>
        <v/>
      </c>
      <c r="K56" s="639" t="str">
        <f>English!DY56</f>
        <v/>
      </c>
      <c r="L56" s="639">
        <f t="shared" si="0"/>
        <v>49</v>
      </c>
      <c r="M56" s="646" t="str">
        <f t="shared" si="1"/>
        <v>S. Mounika</v>
      </c>
      <c r="N56" s="639" t="str">
        <f>Hindi!R56</f>
        <v/>
      </c>
      <c r="O56" s="639" t="str">
        <f>Hindi!AN56</f>
        <v/>
      </c>
      <c r="P56" s="639" t="str">
        <f>Hindi!BG56</f>
        <v/>
      </c>
      <c r="Q56" s="639" t="str">
        <f>Hindi!BY56</f>
        <v/>
      </c>
      <c r="R56" s="639" t="str">
        <f>Hindi!CV56</f>
        <v/>
      </c>
      <c r="S56" s="639" t="str">
        <f>Hindi!DO56</f>
        <v/>
      </c>
      <c r="T56" s="639" t="str">
        <f>Hindi!DU56</f>
        <v/>
      </c>
      <c r="U56" s="639" t="str">
        <f>Hindi!DW56</f>
        <v/>
      </c>
      <c r="V56" s="639" t="str">
        <f>Hindi!DY56</f>
        <v/>
      </c>
      <c r="W56" s="639">
        <f t="shared" si="2"/>
        <v>49</v>
      </c>
      <c r="X56" s="646" t="str">
        <f t="shared" si="3"/>
        <v>S. Mounika</v>
      </c>
      <c r="Y56" s="639" t="str">
        <f>Maths!N56</f>
        <v/>
      </c>
      <c r="Z56" s="639" t="str">
        <f>Maths!AK56</f>
        <v/>
      </c>
      <c r="AA56" s="639" t="str">
        <f>Maths!AZ56</f>
        <v/>
      </c>
      <c r="AB56" s="639" t="str">
        <f>Maths!BO56</f>
        <v/>
      </c>
      <c r="AC56" s="639" t="str">
        <f>Maths!CL56</f>
        <v/>
      </c>
      <c r="AD56" s="639" t="str">
        <f>Maths!CZ56</f>
        <v/>
      </c>
      <c r="AE56" s="639" t="str">
        <f>Maths!DE56</f>
        <v/>
      </c>
      <c r="AF56" s="639" t="str">
        <f>Maths!DG56</f>
        <v/>
      </c>
      <c r="AG56" s="639" t="str">
        <f>Maths!DI56</f>
        <v/>
      </c>
      <c r="AH56" s="639">
        <f t="shared" si="4"/>
        <v>49</v>
      </c>
      <c r="AI56" s="646" t="str">
        <f t="shared" si="5"/>
        <v>S. Mounika</v>
      </c>
      <c r="AJ56" s="639" t="str">
        <f>EVS!L56</f>
        <v/>
      </c>
      <c r="AK56" s="639" t="str">
        <f>EVS!AV56</f>
        <v/>
      </c>
      <c r="AL56" s="639" t="str">
        <f>EVS!AV56</f>
        <v/>
      </c>
      <c r="AM56" s="639" t="str">
        <f>EVS!BI56</f>
        <v/>
      </c>
      <c r="AN56" s="639" t="str">
        <f>EVS!CF56</f>
        <v/>
      </c>
      <c r="AO56" s="639" t="str">
        <f>EVS!CR56</f>
        <v/>
      </c>
      <c r="AP56" s="639" t="str">
        <f>EVS!CW56</f>
        <v/>
      </c>
      <c r="AQ56" s="639" t="str">
        <f>EVS!CY56</f>
        <v/>
      </c>
      <c r="AR56" s="639" t="str">
        <f>EVS!DA56</f>
        <v/>
      </c>
      <c r="AS56" s="639">
        <f t="shared" si="6"/>
        <v>49</v>
      </c>
      <c r="AT56" s="646" t="str">
        <f t="shared" si="7"/>
        <v>S. Mounika</v>
      </c>
      <c r="AU56" s="639" t="str">
        <f t="shared" si="18"/>
        <v/>
      </c>
      <c r="AV56" s="639">
        <f t="shared" si="9"/>
        <v>0</v>
      </c>
      <c r="AW56" s="639" t="str">
        <f t="shared" si="10"/>
        <v/>
      </c>
      <c r="AX56" s="639">
        <f t="shared" si="11"/>
        <v>0</v>
      </c>
      <c r="AY56" s="639" t="str">
        <f t="shared" si="12"/>
        <v/>
      </c>
      <c r="AZ56" s="639">
        <f t="shared" si="13"/>
        <v>0</v>
      </c>
      <c r="BA56" s="639" t="str">
        <f t="shared" si="14"/>
        <v/>
      </c>
      <c r="BB56" s="639">
        <f t="shared" si="15"/>
        <v>0</v>
      </c>
      <c r="BC56" s="639">
        <f t="shared" si="16"/>
        <v>0</v>
      </c>
      <c r="BD56" s="639" t="str">
        <f t="shared" si="17"/>
        <v>D</v>
      </c>
      <c r="BE56" s="638"/>
      <c r="BF56" s="628"/>
      <c r="BG56" s="628"/>
      <c r="BH56" s="628"/>
    </row>
    <row r="57" spans="1:60">
      <c r="A57" s="639">
        <f>'Student Profile'!A54</f>
        <v>50</v>
      </c>
      <c r="B57" s="646" t="str">
        <f>'Student Profile'!C54</f>
        <v>S. Mounika</v>
      </c>
      <c r="C57" s="639" t="str">
        <f>English!R57</f>
        <v/>
      </c>
      <c r="D57" s="639" t="str">
        <f>English!AN57</f>
        <v/>
      </c>
      <c r="E57" s="639" t="str">
        <f>English!BG57</f>
        <v/>
      </c>
      <c r="F57" s="639" t="str">
        <f>English!BY57</f>
        <v/>
      </c>
      <c r="G57" s="639" t="str">
        <f>English!CV57</f>
        <v/>
      </c>
      <c r="H57" s="639" t="str">
        <f>English!DO57</f>
        <v/>
      </c>
      <c r="I57" s="639" t="str">
        <f>English!DU57</f>
        <v/>
      </c>
      <c r="J57" s="639" t="str">
        <f>English!DW57</f>
        <v/>
      </c>
      <c r="K57" s="639" t="str">
        <f>English!DY57</f>
        <v/>
      </c>
      <c r="L57" s="639">
        <f t="shared" si="0"/>
        <v>50</v>
      </c>
      <c r="M57" s="646" t="str">
        <f t="shared" si="1"/>
        <v>S. Mounika</v>
      </c>
      <c r="N57" s="639" t="str">
        <f>Hindi!R57</f>
        <v/>
      </c>
      <c r="O57" s="639" t="str">
        <f>Hindi!AN57</f>
        <v/>
      </c>
      <c r="P57" s="639" t="str">
        <f>Hindi!BG57</f>
        <v/>
      </c>
      <c r="Q57" s="639" t="str">
        <f>Hindi!BY57</f>
        <v/>
      </c>
      <c r="R57" s="639" t="str">
        <f>Hindi!CV57</f>
        <v/>
      </c>
      <c r="S57" s="639" t="str">
        <f>Hindi!DO57</f>
        <v/>
      </c>
      <c r="T57" s="639" t="str">
        <f>Hindi!DU57</f>
        <v/>
      </c>
      <c r="U57" s="639" t="str">
        <f>Hindi!DW57</f>
        <v/>
      </c>
      <c r="V57" s="639" t="str">
        <f>Hindi!DY57</f>
        <v/>
      </c>
      <c r="W57" s="639">
        <f t="shared" si="2"/>
        <v>50</v>
      </c>
      <c r="X57" s="646" t="str">
        <f t="shared" si="3"/>
        <v>S. Mounika</v>
      </c>
      <c r="Y57" s="639" t="str">
        <f>Maths!N57</f>
        <v/>
      </c>
      <c r="Z57" s="639" t="str">
        <f>Maths!AK57</f>
        <v/>
      </c>
      <c r="AA57" s="639" t="str">
        <f>Maths!AZ57</f>
        <v/>
      </c>
      <c r="AB57" s="639" t="str">
        <f>Maths!BO57</f>
        <v/>
      </c>
      <c r="AC57" s="639" t="str">
        <f>Maths!CL57</f>
        <v/>
      </c>
      <c r="AD57" s="639" t="str">
        <f>Maths!CZ57</f>
        <v/>
      </c>
      <c r="AE57" s="639" t="str">
        <f>Maths!DE57</f>
        <v/>
      </c>
      <c r="AF57" s="639" t="str">
        <f>Maths!DG57</f>
        <v/>
      </c>
      <c r="AG57" s="639" t="str">
        <f>Maths!DI57</f>
        <v/>
      </c>
      <c r="AH57" s="639">
        <f t="shared" si="4"/>
        <v>50</v>
      </c>
      <c r="AI57" s="646" t="str">
        <f t="shared" si="5"/>
        <v>S. Mounika</v>
      </c>
      <c r="AJ57" s="639" t="str">
        <f>EVS!L57</f>
        <v/>
      </c>
      <c r="AK57" s="639" t="str">
        <f>EVS!AV57</f>
        <v/>
      </c>
      <c r="AL57" s="639" t="str">
        <f>EVS!AV57</f>
        <v/>
      </c>
      <c r="AM57" s="639" t="str">
        <f>EVS!BI57</f>
        <v/>
      </c>
      <c r="AN57" s="639" t="str">
        <f>EVS!CF57</f>
        <v/>
      </c>
      <c r="AO57" s="639" t="str">
        <f>EVS!CR57</f>
        <v/>
      </c>
      <c r="AP57" s="639" t="str">
        <f>EVS!CW57</f>
        <v/>
      </c>
      <c r="AQ57" s="639" t="str">
        <f>EVS!CY57</f>
        <v/>
      </c>
      <c r="AR57" s="639" t="str">
        <f>EVS!DA57</f>
        <v/>
      </c>
      <c r="AS57" s="639">
        <f t="shared" si="6"/>
        <v>50</v>
      </c>
      <c r="AT57" s="646" t="str">
        <f t="shared" si="7"/>
        <v>S. Mounika</v>
      </c>
      <c r="AU57" s="639" t="str">
        <f t="shared" si="18"/>
        <v/>
      </c>
      <c r="AV57" s="639">
        <f t="shared" si="9"/>
        <v>0</v>
      </c>
      <c r="AW57" s="639" t="str">
        <f t="shared" si="10"/>
        <v/>
      </c>
      <c r="AX57" s="639">
        <f t="shared" si="11"/>
        <v>0</v>
      </c>
      <c r="AY57" s="639" t="str">
        <f t="shared" si="12"/>
        <v/>
      </c>
      <c r="AZ57" s="639">
        <f t="shared" si="13"/>
        <v>0</v>
      </c>
      <c r="BA57" s="639" t="str">
        <f t="shared" si="14"/>
        <v/>
      </c>
      <c r="BB57" s="639">
        <f t="shared" si="15"/>
        <v>0</v>
      </c>
      <c r="BC57" s="639">
        <f t="shared" si="16"/>
        <v>0</v>
      </c>
      <c r="BD57" s="639" t="str">
        <f t="shared" si="17"/>
        <v>D</v>
      </c>
      <c r="BE57" s="638"/>
      <c r="BF57" s="628"/>
      <c r="BG57" s="628"/>
      <c r="BH57" s="628"/>
    </row>
    <row r="58" spans="1:60">
      <c r="A58" s="647"/>
      <c r="B58" s="646"/>
      <c r="C58" s="639"/>
      <c r="D58" s="639"/>
      <c r="E58" s="639"/>
      <c r="F58" s="639"/>
      <c r="G58" s="639"/>
      <c r="H58" s="639"/>
      <c r="I58" s="639"/>
      <c r="J58" s="639"/>
      <c r="K58" s="639"/>
      <c r="L58" s="648"/>
      <c r="M58" s="649" t="s">
        <v>34</v>
      </c>
      <c r="N58" s="639">
        <f>Hindi!R58</f>
        <v>0</v>
      </c>
      <c r="O58" s="639">
        <f>Hindi!AN58</f>
        <v>0</v>
      </c>
      <c r="P58" s="639">
        <f>Hindi!BG58</f>
        <v>0</v>
      </c>
      <c r="Q58" s="639">
        <f>Hindi!BY58</f>
        <v>0</v>
      </c>
      <c r="R58" s="639">
        <f>Hindi!CV58</f>
        <v>0</v>
      </c>
      <c r="S58" s="639">
        <f>Hindi!DO58</f>
        <v>0</v>
      </c>
      <c r="T58" s="639">
        <f>Hindi!DU58</f>
        <v>0</v>
      </c>
      <c r="U58" s="639">
        <f>Hindi!DW58</f>
        <v>0</v>
      </c>
      <c r="V58" s="639">
        <f>Hindi!DY58</f>
        <v>0</v>
      </c>
      <c r="W58" s="648"/>
      <c r="X58" s="649" t="s">
        <v>34</v>
      </c>
      <c r="Y58" s="639">
        <f>COUNTIF(Y$8:Y$57,"A+")</f>
        <v>0</v>
      </c>
      <c r="Z58" s="639">
        <f t="shared" ref="Z58:AG58" si="19">COUNTIF(Z$8:Z$57,"A+")</f>
        <v>0</v>
      </c>
      <c r="AA58" s="639">
        <f>Maths!AZ58</f>
        <v>0</v>
      </c>
      <c r="AB58" s="639">
        <f t="shared" si="19"/>
        <v>0</v>
      </c>
      <c r="AC58" s="639">
        <f t="shared" si="19"/>
        <v>0</v>
      </c>
      <c r="AD58" s="639">
        <f t="shared" si="19"/>
        <v>0</v>
      </c>
      <c r="AE58" s="639">
        <f t="shared" si="19"/>
        <v>0</v>
      </c>
      <c r="AF58" s="639">
        <f t="shared" si="19"/>
        <v>0</v>
      </c>
      <c r="AG58" s="639">
        <f t="shared" si="19"/>
        <v>0</v>
      </c>
      <c r="AH58" s="648"/>
      <c r="AI58" s="649" t="s">
        <v>34</v>
      </c>
      <c r="AJ58" s="639">
        <f ca="1">EVS!L58</f>
        <v>0</v>
      </c>
      <c r="AK58" s="639">
        <f>EVS!AV58</f>
        <v>0</v>
      </c>
      <c r="AL58" s="639">
        <f>EVS!AV58</f>
        <v>0</v>
      </c>
      <c r="AM58" s="639">
        <f ca="1">EVS!BI58</f>
        <v>0</v>
      </c>
      <c r="AN58" s="639">
        <f ca="1">EVS!CF58</f>
        <v>1</v>
      </c>
      <c r="AO58" s="639">
        <f>EVS!CR58</f>
        <v>0</v>
      </c>
      <c r="AP58" s="639">
        <f>EVS!CW58</f>
        <v>0</v>
      </c>
      <c r="AQ58" s="639">
        <f>EVS!CY58</f>
        <v>0</v>
      </c>
      <c r="AR58" s="639">
        <f ca="1">EVS!DA58</f>
        <v>0</v>
      </c>
      <c r="AS58" s="639"/>
      <c r="AT58" s="649" t="s">
        <v>34</v>
      </c>
      <c r="AU58" s="639">
        <f t="shared" si="18"/>
        <v>0</v>
      </c>
      <c r="AV58" s="639">
        <f t="shared" si="9"/>
        <v>0</v>
      </c>
      <c r="AW58" s="639">
        <f t="shared" si="10"/>
        <v>0</v>
      </c>
      <c r="AX58" s="639" t="e">
        <f t="shared" si="11"/>
        <v>#N/A</v>
      </c>
      <c r="AY58" s="639">
        <f t="shared" ref="AY58:BA58" si="20">COUNTIF(AY$8:AY$57,"A+")</f>
        <v>0</v>
      </c>
      <c r="AZ58" s="639" t="e">
        <f t="shared" si="13"/>
        <v>#N/A</v>
      </c>
      <c r="BA58" s="639">
        <f t="shared" ca="1" si="20"/>
        <v>0</v>
      </c>
      <c r="BB58" s="639" t="e">
        <f t="shared" ca="1" si="15"/>
        <v>#N/A</v>
      </c>
      <c r="BC58" s="639" t="e">
        <f t="shared" ca="1" si="16"/>
        <v>#N/A</v>
      </c>
      <c r="BD58" s="639" t="e">
        <f t="shared" ca="1" si="17"/>
        <v>#N/A</v>
      </c>
      <c r="BE58" s="638"/>
      <c r="BF58" s="628"/>
      <c r="BG58" s="628"/>
      <c r="BH58" s="628"/>
    </row>
    <row r="59" spans="1:60">
      <c r="A59" s="647"/>
      <c r="B59" s="646"/>
      <c r="C59" s="639"/>
      <c r="D59" s="639"/>
      <c r="E59" s="639"/>
      <c r="F59" s="639"/>
      <c r="G59" s="639"/>
      <c r="H59" s="639"/>
      <c r="I59" s="639"/>
      <c r="J59" s="639"/>
      <c r="K59" s="639"/>
      <c r="L59" s="648"/>
      <c r="M59" s="649" t="s">
        <v>32</v>
      </c>
      <c r="N59" s="639">
        <f>Hindi!R59</f>
        <v>0</v>
      </c>
      <c r="O59" s="639">
        <f>Hindi!AN59</f>
        <v>1</v>
      </c>
      <c r="P59" s="639">
        <f>Hindi!BG59</f>
        <v>0</v>
      </c>
      <c r="Q59" s="639">
        <f>Hindi!BY59</f>
        <v>0</v>
      </c>
      <c r="R59" s="639">
        <f>Hindi!CV59</f>
        <v>0</v>
      </c>
      <c r="S59" s="639">
        <f>Hindi!DO59</f>
        <v>0</v>
      </c>
      <c r="T59" s="639">
        <f>Hindi!DU59</f>
        <v>0</v>
      </c>
      <c r="U59" s="639">
        <f>Hindi!DW59</f>
        <v>0</v>
      </c>
      <c r="V59" s="639">
        <f>Hindi!DY59</f>
        <v>0</v>
      </c>
      <c r="W59" s="648"/>
      <c r="X59" s="649" t="s">
        <v>32</v>
      </c>
      <c r="Y59" s="639">
        <f>COUNTIF(Y$8:Y$57,"A")</f>
        <v>0</v>
      </c>
      <c r="Z59" s="639">
        <f t="shared" ref="Z59:AG59" si="21">COUNTIF(Z$8:Z$57,"A")</f>
        <v>0</v>
      </c>
      <c r="AA59" s="639">
        <f>Maths!AZ59</f>
        <v>1</v>
      </c>
      <c r="AB59" s="639">
        <f t="shared" si="21"/>
        <v>0</v>
      </c>
      <c r="AC59" s="639">
        <f t="shared" si="21"/>
        <v>1</v>
      </c>
      <c r="AD59" s="639">
        <f t="shared" si="21"/>
        <v>0</v>
      </c>
      <c r="AE59" s="639">
        <f t="shared" si="21"/>
        <v>0</v>
      </c>
      <c r="AF59" s="639">
        <f t="shared" si="21"/>
        <v>0</v>
      </c>
      <c r="AG59" s="639">
        <f t="shared" si="21"/>
        <v>0</v>
      </c>
      <c r="AH59" s="648"/>
      <c r="AI59" s="649" t="s">
        <v>32</v>
      </c>
      <c r="AJ59" s="639">
        <f ca="1">EVS!L59</f>
        <v>0</v>
      </c>
      <c r="AK59" s="639">
        <f>EVS!AV59</f>
        <v>1</v>
      </c>
      <c r="AL59" s="639">
        <f>EVS!AV59</f>
        <v>1</v>
      </c>
      <c r="AM59" s="639">
        <f ca="1">EVS!BI59</f>
        <v>1</v>
      </c>
      <c r="AN59" s="639">
        <f ca="1">EVS!CF59</f>
        <v>0</v>
      </c>
      <c r="AO59" s="639">
        <f>EVS!CR59</f>
        <v>1</v>
      </c>
      <c r="AP59" s="639">
        <f>EVS!CW59</f>
        <v>0</v>
      </c>
      <c r="AQ59" s="639">
        <f>EVS!CY59</f>
        <v>0</v>
      </c>
      <c r="AR59" s="639">
        <f ca="1">EVS!DA59</f>
        <v>1</v>
      </c>
      <c r="AS59" s="639"/>
      <c r="AT59" s="649" t="s">
        <v>32</v>
      </c>
      <c r="AU59" s="639">
        <f t="shared" si="18"/>
        <v>0</v>
      </c>
      <c r="AV59" s="639" t="e">
        <f t="shared" si="9"/>
        <v>#N/A</v>
      </c>
      <c r="AW59" s="639">
        <f t="shared" si="10"/>
        <v>0</v>
      </c>
      <c r="AX59" s="639" t="e">
        <f t="shared" si="11"/>
        <v>#N/A</v>
      </c>
      <c r="AY59" s="639">
        <f t="shared" ref="AY59:BA59" si="22">COUNTIF(AY$8:AY$57,"A")</f>
        <v>0</v>
      </c>
      <c r="AZ59" s="639" t="e">
        <f t="shared" si="13"/>
        <v>#N/A</v>
      </c>
      <c r="BA59" s="639">
        <f t="shared" ca="1" si="22"/>
        <v>1</v>
      </c>
      <c r="BB59" s="639" t="e">
        <f t="shared" ca="1" si="15"/>
        <v>#N/A</v>
      </c>
      <c r="BC59" s="639" t="e">
        <f t="shared" ca="1" si="16"/>
        <v>#N/A</v>
      </c>
      <c r="BD59" s="639" t="e">
        <f t="shared" ca="1" si="17"/>
        <v>#N/A</v>
      </c>
      <c r="BE59" s="638"/>
      <c r="BF59" s="628"/>
      <c r="BG59" s="628"/>
      <c r="BH59" s="628"/>
    </row>
    <row r="60" spans="1:60">
      <c r="A60" s="647"/>
      <c r="B60" s="646"/>
      <c r="C60" s="639"/>
      <c r="D60" s="639"/>
      <c r="E60" s="639"/>
      <c r="F60" s="639"/>
      <c r="G60" s="639"/>
      <c r="H60" s="639"/>
      <c r="I60" s="639"/>
      <c r="J60" s="639"/>
      <c r="K60" s="639"/>
      <c r="L60" s="648"/>
      <c r="M60" s="649" t="s">
        <v>31</v>
      </c>
      <c r="N60" s="639">
        <f>Hindi!R60</f>
        <v>1</v>
      </c>
      <c r="O60" s="639">
        <f>Hindi!AN60</f>
        <v>0</v>
      </c>
      <c r="P60" s="639">
        <f>Hindi!BG60</f>
        <v>1</v>
      </c>
      <c r="Q60" s="639">
        <f>Hindi!BY60</f>
        <v>1</v>
      </c>
      <c r="R60" s="639">
        <f>Hindi!CV60</f>
        <v>1</v>
      </c>
      <c r="S60" s="639">
        <f>Hindi!DO60</f>
        <v>1</v>
      </c>
      <c r="T60" s="639">
        <f>Hindi!DU60</f>
        <v>0</v>
      </c>
      <c r="U60" s="639">
        <f>Hindi!DW60</f>
        <v>0</v>
      </c>
      <c r="V60" s="639">
        <f>Hindi!DY60</f>
        <v>1</v>
      </c>
      <c r="W60" s="648"/>
      <c r="X60" s="649" t="s">
        <v>31</v>
      </c>
      <c r="Y60" s="639">
        <f>COUNTIF(Y$8:Y$57,"B")</f>
        <v>1</v>
      </c>
      <c r="Z60" s="639">
        <f t="shared" ref="Z60:AG60" si="23">COUNTIF(Z$8:Z$57,"B")</f>
        <v>1</v>
      </c>
      <c r="AA60" s="639">
        <f>Maths!AZ60</f>
        <v>0</v>
      </c>
      <c r="AB60" s="639">
        <f t="shared" si="23"/>
        <v>1</v>
      </c>
      <c r="AC60" s="639">
        <f t="shared" si="23"/>
        <v>0</v>
      </c>
      <c r="AD60" s="639">
        <f t="shared" si="23"/>
        <v>1</v>
      </c>
      <c r="AE60" s="639">
        <f t="shared" si="23"/>
        <v>1</v>
      </c>
      <c r="AF60" s="639">
        <f t="shared" si="23"/>
        <v>1</v>
      </c>
      <c r="AG60" s="639">
        <f t="shared" si="23"/>
        <v>1</v>
      </c>
      <c r="AH60" s="648"/>
      <c r="AI60" s="649" t="s">
        <v>31</v>
      </c>
      <c r="AJ60" s="639">
        <f ca="1">EVS!L60</f>
        <v>0</v>
      </c>
      <c r="AK60" s="639">
        <f>EVS!AV60</f>
        <v>0</v>
      </c>
      <c r="AL60" s="639">
        <f>EVS!AV60</f>
        <v>0</v>
      </c>
      <c r="AM60" s="639">
        <f ca="1">EVS!BI60</f>
        <v>0</v>
      </c>
      <c r="AN60" s="639">
        <f ca="1">EVS!CF60</f>
        <v>0</v>
      </c>
      <c r="AO60" s="639">
        <f>EVS!CR60</f>
        <v>0</v>
      </c>
      <c r="AP60" s="639">
        <f>EVS!CW60</f>
        <v>0</v>
      </c>
      <c r="AQ60" s="639">
        <f>EVS!CY60</f>
        <v>0</v>
      </c>
      <c r="AR60" s="639">
        <f ca="1">EVS!DA60</f>
        <v>0</v>
      </c>
      <c r="AS60" s="639"/>
      <c r="AT60" s="649" t="s">
        <v>31</v>
      </c>
      <c r="AU60" s="639">
        <f t="shared" si="18"/>
        <v>0</v>
      </c>
      <c r="AV60" s="639" t="e">
        <f t="shared" si="9"/>
        <v>#N/A</v>
      </c>
      <c r="AW60" s="639">
        <f t="shared" si="10"/>
        <v>1</v>
      </c>
      <c r="AX60" s="639" t="e">
        <f t="shared" si="11"/>
        <v>#N/A</v>
      </c>
      <c r="AY60" s="639">
        <f t="shared" ref="AY60:BA60" si="24">COUNTIF(AY$8:AY$57,"B")</f>
        <v>1</v>
      </c>
      <c r="AZ60" s="639" t="e">
        <f t="shared" si="13"/>
        <v>#N/A</v>
      </c>
      <c r="BA60" s="639">
        <f t="shared" ca="1" si="24"/>
        <v>0</v>
      </c>
      <c r="BB60" s="639" t="e">
        <f t="shared" ca="1" si="15"/>
        <v>#N/A</v>
      </c>
      <c r="BC60" s="639" t="e">
        <f t="shared" ca="1" si="16"/>
        <v>#N/A</v>
      </c>
      <c r="BD60" s="639" t="e">
        <f t="shared" ca="1" si="17"/>
        <v>#N/A</v>
      </c>
      <c r="BE60" s="638"/>
      <c r="BF60" s="628"/>
      <c r="BG60" s="628"/>
      <c r="BH60" s="628"/>
    </row>
    <row r="61" spans="1:60">
      <c r="A61" s="647"/>
      <c r="B61" s="646"/>
      <c r="C61" s="639"/>
      <c r="D61" s="639"/>
      <c r="E61" s="639"/>
      <c r="F61" s="639"/>
      <c r="G61" s="639"/>
      <c r="H61" s="639"/>
      <c r="I61" s="639"/>
      <c r="J61" s="639"/>
      <c r="K61" s="639"/>
      <c r="L61" s="648"/>
      <c r="M61" s="649" t="s">
        <v>30</v>
      </c>
      <c r="N61" s="639">
        <f>Hindi!R61</f>
        <v>0</v>
      </c>
      <c r="O61" s="639">
        <f>Hindi!AN61</f>
        <v>0</v>
      </c>
      <c r="P61" s="639">
        <f>Hindi!BG61</f>
        <v>0</v>
      </c>
      <c r="Q61" s="639">
        <f>Hindi!BY61</f>
        <v>0</v>
      </c>
      <c r="R61" s="639">
        <f>Hindi!CV61</f>
        <v>0</v>
      </c>
      <c r="S61" s="639">
        <f>Hindi!DO61</f>
        <v>0</v>
      </c>
      <c r="T61" s="639">
        <f>Hindi!DU61</f>
        <v>0</v>
      </c>
      <c r="U61" s="639">
        <f>Hindi!DW61</f>
        <v>0</v>
      </c>
      <c r="V61" s="639">
        <f>Hindi!DY61</f>
        <v>0</v>
      </c>
      <c r="W61" s="648"/>
      <c r="X61" s="649" t="s">
        <v>30</v>
      </c>
      <c r="Y61" s="639">
        <f>COUNTIF(Y$8:Y$57,"C")</f>
        <v>0</v>
      </c>
      <c r="Z61" s="639">
        <f t="shared" ref="Z61:AG61" si="25">COUNTIF(Z$8:Z$57,"C")</f>
        <v>0</v>
      </c>
      <c r="AA61" s="639">
        <f>Maths!AZ61</f>
        <v>0</v>
      </c>
      <c r="AB61" s="639">
        <f t="shared" si="25"/>
        <v>0</v>
      </c>
      <c r="AC61" s="639">
        <f t="shared" si="25"/>
        <v>0</v>
      </c>
      <c r="AD61" s="639">
        <f t="shared" si="25"/>
        <v>0</v>
      </c>
      <c r="AE61" s="639">
        <f t="shared" si="25"/>
        <v>0</v>
      </c>
      <c r="AF61" s="639">
        <f t="shared" si="25"/>
        <v>0</v>
      </c>
      <c r="AG61" s="639">
        <f t="shared" si="25"/>
        <v>0</v>
      </c>
      <c r="AH61" s="648"/>
      <c r="AI61" s="649" t="s">
        <v>30</v>
      </c>
      <c r="AJ61" s="639">
        <f ca="1">EVS!L61</f>
        <v>0</v>
      </c>
      <c r="AK61" s="639">
        <f>EVS!AV61</f>
        <v>0</v>
      </c>
      <c r="AL61" s="639">
        <f>EVS!AV61</f>
        <v>0</v>
      </c>
      <c r="AM61" s="639">
        <f ca="1">EVS!BI61</f>
        <v>0</v>
      </c>
      <c r="AN61" s="639">
        <f ca="1">EVS!CF61</f>
        <v>0</v>
      </c>
      <c r="AO61" s="639">
        <f>EVS!CR61</f>
        <v>0</v>
      </c>
      <c r="AP61" s="639">
        <f>EVS!CW61</f>
        <v>0</v>
      </c>
      <c r="AQ61" s="639">
        <f>EVS!CY61</f>
        <v>0</v>
      </c>
      <c r="AR61" s="639">
        <f ca="1">EVS!DA61</f>
        <v>0</v>
      </c>
      <c r="AS61" s="639"/>
      <c r="AT61" s="649" t="s">
        <v>30</v>
      </c>
      <c r="AU61" s="639">
        <f t="shared" si="18"/>
        <v>0</v>
      </c>
      <c r="AV61" s="639" t="e">
        <f t="shared" si="9"/>
        <v>#N/A</v>
      </c>
      <c r="AW61" s="639">
        <f t="shared" si="10"/>
        <v>0</v>
      </c>
      <c r="AX61" s="639" t="e">
        <f t="shared" si="11"/>
        <v>#N/A</v>
      </c>
      <c r="AY61" s="639">
        <f t="shared" ref="AY61:BA61" si="26">COUNTIF(AY$8:AY$57,"C")</f>
        <v>0</v>
      </c>
      <c r="AZ61" s="639" t="e">
        <f t="shared" si="13"/>
        <v>#N/A</v>
      </c>
      <c r="BA61" s="639">
        <f t="shared" ca="1" si="26"/>
        <v>0</v>
      </c>
      <c r="BB61" s="639" t="e">
        <f t="shared" ca="1" si="15"/>
        <v>#N/A</v>
      </c>
      <c r="BC61" s="639" t="e">
        <f t="shared" ca="1" si="16"/>
        <v>#N/A</v>
      </c>
      <c r="BD61" s="639" t="e">
        <f t="shared" ca="1" si="17"/>
        <v>#N/A</v>
      </c>
      <c r="BE61" s="638"/>
      <c r="BF61" s="628"/>
      <c r="BG61" s="628"/>
      <c r="BH61" s="628"/>
    </row>
    <row r="62" spans="1:60">
      <c r="A62" s="647"/>
      <c r="B62" s="646"/>
      <c r="C62" s="639"/>
      <c r="D62" s="639"/>
      <c r="E62" s="639"/>
      <c r="F62" s="639"/>
      <c r="G62" s="639"/>
      <c r="H62" s="639"/>
      <c r="I62" s="639"/>
      <c r="J62" s="639"/>
      <c r="K62" s="639"/>
      <c r="L62" s="648"/>
      <c r="M62" s="649" t="s">
        <v>29</v>
      </c>
      <c r="N62" s="639">
        <f>Hindi!R62</f>
        <v>0</v>
      </c>
      <c r="O62" s="639">
        <f>Hindi!AN62</f>
        <v>0</v>
      </c>
      <c r="P62" s="639">
        <f>Hindi!BG62</f>
        <v>0</v>
      </c>
      <c r="Q62" s="639">
        <f>Hindi!BY62</f>
        <v>0</v>
      </c>
      <c r="R62" s="639">
        <f>Hindi!CV62</f>
        <v>0</v>
      </c>
      <c r="S62" s="639">
        <f>Hindi!DO62</f>
        <v>0</v>
      </c>
      <c r="T62" s="639">
        <f>Hindi!DU62</f>
        <v>0</v>
      </c>
      <c r="U62" s="639">
        <f>Hindi!DW62</f>
        <v>0</v>
      </c>
      <c r="V62" s="639">
        <f>Hindi!DY62</f>
        <v>0</v>
      </c>
      <c r="W62" s="648"/>
      <c r="X62" s="649" t="s">
        <v>29</v>
      </c>
      <c r="Y62" s="639">
        <f>COUNTIF(Y$8:Y$57,"D")</f>
        <v>0</v>
      </c>
      <c r="Z62" s="639">
        <f t="shared" ref="Z62:AG62" si="27">COUNTIF(Z$8:Z$57,"D")</f>
        <v>0</v>
      </c>
      <c r="AA62" s="639">
        <f>Maths!AZ62</f>
        <v>0</v>
      </c>
      <c r="AB62" s="639">
        <f t="shared" si="27"/>
        <v>0</v>
      </c>
      <c r="AC62" s="639">
        <f t="shared" si="27"/>
        <v>0</v>
      </c>
      <c r="AD62" s="639">
        <f t="shared" si="27"/>
        <v>0</v>
      </c>
      <c r="AE62" s="639">
        <f t="shared" si="27"/>
        <v>0</v>
      </c>
      <c r="AF62" s="639">
        <f t="shared" si="27"/>
        <v>0</v>
      </c>
      <c r="AG62" s="639">
        <f t="shared" si="27"/>
        <v>0</v>
      </c>
      <c r="AH62" s="648"/>
      <c r="AI62" s="649" t="s">
        <v>29</v>
      </c>
      <c r="AJ62" s="639">
        <f ca="1">EVS!L62</f>
        <v>1</v>
      </c>
      <c r="AK62" s="639">
        <f>EVS!AV62</f>
        <v>0</v>
      </c>
      <c r="AL62" s="639">
        <f>EVS!AV62</f>
        <v>0</v>
      </c>
      <c r="AM62" s="639">
        <f ca="1">EVS!BI62</f>
        <v>0</v>
      </c>
      <c r="AN62" s="639">
        <f ca="1">EVS!CF62</f>
        <v>0</v>
      </c>
      <c r="AO62" s="639">
        <f>EVS!CR62</f>
        <v>0</v>
      </c>
      <c r="AP62" s="639">
        <f>EVS!CW62</f>
        <v>0</v>
      </c>
      <c r="AQ62" s="639">
        <f>EVS!CY62</f>
        <v>0</v>
      </c>
      <c r="AR62" s="639">
        <f ca="1">EVS!DA62</f>
        <v>0</v>
      </c>
      <c r="AS62" s="639"/>
      <c r="AT62" s="649" t="s">
        <v>29</v>
      </c>
      <c r="AU62" s="639">
        <f t="shared" si="18"/>
        <v>0</v>
      </c>
      <c r="AV62" s="639" t="e">
        <f t="shared" si="9"/>
        <v>#N/A</v>
      </c>
      <c r="AW62" s="639">
        <f t="shared" si="10"/>
        <v>0</v>
      </c>
      <c r="AX62" s="639" t="e">
        <f t="shared" si="11"/>
        <v>#N/A</v>
      </c>
      <c r="AY62" s="639">
        <f t="shared" ref="AY62:BA62" si="28">COUNTIF(AY$8:AY$57,"D")</f>
        <v>0</v>
      </c>
      <c r="AZ62" s="639" t="e">
        <f t="shared" si="13"/>
        <v>#N/A</v>
      </c>
      <c r="BA62" s="639">
        <f t="shared" ca="1" si="28"/>
        <v>0</v>
      </c>
      <c r="BB62" s="639" t="e">
        <f t="shared" ca="1" si="15"/>
        <v>#N/A</v>
      </c>
      <c r="BC62" s="639" t="e">
        <f t="shared" ca="1" si="16"/>
        <v>#N/A</v>
      </c>
      <c r="BD62" s="639" t="e">
        <f t="shared" ca="1" si="17"/>
        <v>#N/A</v>
      </c>
      <c r="BE62" s="638"/>
      <c r="BF62" s="628"/>
      <c r="BG62" s="628"/>
      <c r="BH62" s="628"/>
    </row>
    <row r="63" spans="1:60">
      <c r="A63" s="650"/>
      <c r="B63" s="651"/>
      <c r="C63" s="650"/>
      <c r="D63" s="650"/>
      <c r="E63" s="650"/>
      <c r="F63" s="650"/>
      <c r="G63" s="650"/>
      <c r="H63" s="650"/>
      <c r="I63" s="650"/>
      <c r="J63" s="650"/>
      <c r="K63" s="650"/>
      <c r="L63" s="650"/>
      <c r="M63" s="650"/>
      <c r="N63" s="628"/>
      <c r="O63" s="628"/>
      <c r="P63" s="628"/>
      <c r="Q63" s="628"/>
      <c r="R63" s="628"/>
      <c r="S63" s="628"/>
      <c r="T63" s="628"/>
      <c r="U63" s="628"/>
      <c r="V63" s="628"/>
      <c r="W63" s="628"/>
      <c r="X63" s="628"/>
      <c r="Y63" s="650"/>
      <c r="Z63" s="650"/>
      <c r="AA63" s="650"/>
      <c r="AB63" s="650"/>
      <c r="AC63" s="650"/>
      <c r="AD63" s="650"/>
      <c r="AE63" s="650"/>
      <c r="AF63" s="650"/>
      <c r="AG63" s="628"/>
      <c r="AH63" s="628"/>
      <c r="AI63" s="628"/>
      <c r="AJ63" s="650"/>
      <c r="AK63" s="650"/>
      <c r="AL63" s="650"/>
      <c r="AM63" s="650"/>
      <c r="AN63" s="650"/>
      <c r="AO63" s="650"/>
      <c r="AP63" s="650"/>
      <c r="AQ63" s="650"/>
      <c r="AR63" s="650"/>
      <c r="AS63" s="650"/>
      <c r="AT63" s="650"/>
      <c r="AU63" s="650"/>
      <c r="AV63" s="650"/>
      <c r="AW63" s="650"/>
      <c r="AX63" s="650"/>
      <c r="AY63" s="650"/>
      <c r="AZ63" s="650"/>
      <c r="BA63" s="650"/>
      <c r="BB63" s="650"/>
      <c r="BC63" s="650"/>
      <c r="BD63" s="650"/>
      <c r="BE63" s="628"/>
      <c r="BF63" s="628"/>
      <c r="BG63" s="628"/>
      <c r="BH63" s="628"/>
    </row>
    <row r="64" spans="1:60">
      <c r="A64" s="1060" t="s">
        <v>419</v>
      </c>
      <c r="B64" s="1060"/>
      <c r="C64" s="1060"/>
      <c r="D64" s="1060"/>
      <c r="E64" s="1060"/>
      <c r="F64" s="1060"/>
      <c r="G64" s="1060"/>
      <c r="H64" s="1060"/>
      <c r="I64" s="1060"/>
      <c r="J64" s="1060"/>
      <c r="K64" s="1060"/>
      <c r="L64" s="1060" t="s">
        <v>419</v>
      </c>
      <c r="M64" s="1060"/>
      <c r="N64" s="1060"/>
      <c r="O64" s="1060"/>
      <c r="P64" s="1060"/>
      <c r="Q64" s="1060"/>
      <c r="R64" s="1060"/>
      <c r="S64" s="1060"/>
      <c r="T64" s="1060"/>
      <c r="U64" s="1060"/>
      <c r="V64" s="1060"/>
      <c r="W64" s="1060" t="s">
        <v>419</v>
      </c>
      <c r="X64" s="1060"/>
      <c r="Y64" s="1060"/>
      <c r="Z64" s="1060"/>
      <c r="AA64" s="1060"/>
      <c r="AB64" s="1060"/>
      <c r="AC64" s="1060"/>
      <c r="AD64" s="1060"/>
      <c r="AE64" s="1060"/>
      <c r="AF64" s="1060"/>
      <c r="AG64" s="1060"/>
      <c r="AH64" s="1060" t="s">
        <v>419</v>
      </c>
      <c r="AI64" s="1060"/>
      <c r="AJ64" s="1060"/>
      <c r="AK64" s="1060"/>
      <c r="AL64" s="1060"/>
      <c r="AM64" s="1060"/>
      <c r="AN64" s="1060"/>
      <c r="AO64" s="1060"/>
      <c r="AP64" s="1060"/>
      <c r="AQ64" s="1060"/>
      <c r="AR64" s="1060"/>
      <c r="AS64" s="1060" t="s">
        <v>419</v>
      </c>
      <c r="AT64" s="1060"/>
      <c r="AU64" s="1060"/>
      <c r="AV64" s="1060"/>
      <c r="AW64" s="1060"/>
      <c r="AX64" s="1060"/>
      <c r="AY64" s="1060"/>
      <c r="AZ64" s="1060"/>
      <c r="BA64" s="1060"/>
      <c r="BB64" s="1060"/>
      <c r="BC64" s="1060"/>
      <c r="BD64" s="1060"/>
      <c r="BE64" s="1060"/>
      <c r="BF64" s="1060"/>
      <c r="BG64" s="1060"/>
      <c r="BH64" s="1060"/>
    </row>
    <row r="65" spans="1:96">
      <c r="A65" s="650"/>
      <c r="B65" s="651"/>
      <c r="C65" s="650"/>
      <c r="D65" s="650"/>
      <c r="E65" s="650"/>
      <c r="F65" s="650"/>
      <c r="G65" s="650"/>
      <c r="H65" s="650"/>
      <c r="I65" s="650"/>
      <c r="J65" s="650"/>
      <c r="K65" s="650"/>
      <c r="L65" s="650"/>
      <c r="M65" s="651"/>
      <c r="N65" s="650"/>
      <c r="O65" s="650"/>
      <c r="P65" s="650"/>
      <c r="Q65" s="650"/>
      <c r="R65" s="650"/>
      <c r="S65" s="650"/>
      <c r="T65" s="650"/>
      <c r="U65" s="650"/>
      <c r="V65" s="650"/>
      <c r="W65" s="650"/>
      <c r="X65" s="651"/>
      <c r="Y65" s="650"/>
      <c r="Z65" s="650"/>
      <c r="AA65" s="650"/>
      <c r="AB65" s="650"/>
      <c r="AC65" s="650"/>
      <c r="AD65" s="650"/>
      <c r="AE65" s="650"/>
      <c r="AF65" s="650"/>
      <c r="AG65" s="650"/>
      <c r="AH65" s="650"/>
      <c r="AI65" s="651"/>
      <c r="AJ65" s="650"/>
      <c r="AK65" s="650"/>
      <c r="AL65" s="650"/>
      <c r="AM65" s="650"/>
      <c r="AN65" s="650"/>
      <c r="AO65" s="650"/>
      <c r="AP65" s="650"/>
      <c r="AQ65" s="650"/>
      <c r="AR65" s="650"/>
      <c r="AS65" s="650"/>
      <c r="AT65" s="651"/>
      <c r="AU65" s="1052"/>
      <c r="AV65" s="1052"/>
      <c r="AW65" s="1052"/>
      <c r="AX65" s="650"/>
      <c r="AY65" s="650"/>
      <c r="AZ65" s="650"/>
      <c r="BA65" s="650"/>
      <c r="BB65" s="650"/>
      <c r="BC65" s="650"/>
      <c r="BD65" s="650"/>
      <c r="BE65" s="650"/>
      <c r="BF65" s="650"/>
      <c r="BG65" s="650"/>
      <c r="BH65" s="650"/>
    </row>
    <row r="66" spans="1:96">
      <c r="A66" s="650"/>
      <c r="B66" s="651"/>
      <c r="C66" s="650"/>
      <c r="D66" s="650"/>
      <c r="E66" s="650"/>
      <c r="F66" s="650"/>
      <c r="G66" s="650"/>
      <c r="H66" s="650"/>
      <c r="I66" s="650"/>
      <c r="J66" s="650" t="s">
        <v>34</v>
      </c>
      <c r="K66" s="650">
        <f>COUNTIF(K8:K57,"A+")</f>
        <v>0</v>
      </c>
      <c r="L66" s="650"/>
      <c r="M66" s="651"/>
      <c r="N66" s="650"/>
      <c r="O66" s="650"/>
      <c r="P66" s="650"/>
      <c r="Q66" s="650"/>
      <c r="R66" s="650"/>
      <c r="S66" s="650"/>
      <c r="T66" s="650"/>
      <c r="U66" s="650" t="s">
        <v>34</v>
      </c>
      <c r="V66" s="650">
        <f>COUNTIF(V8:V57,"A+")</f>
        <v>0</v>
      </c>
      <c r="W66" s="650"/>
      <c r="X66" s="651"/>
      <c r="Y66" s="650"/>
      <c r="Z66" s="650"/>
      <c r="AA66" s="650"/>
      <c r="AB66" s="650"/>
      <c r="AC66" s="650"/>
      <c r="AD66" s="650"/>
      <c r="AE66" s="650"/>
      <c r="AF66" s="650" t="s">
        <v>34</v>
      </c>
      <c r="AG66" s="650">
        <f>COUNTIF(AG8:AG57,"A+")</f>
        <v>0</v>
      </c>
      <c r="AH66" s="650"/>
      <c r="AI66" s="651"/>
      <c r="AJ66" s="650"/>
      <c r="AK66" s="650"/>
      <c r="AL66" s="650"/>
      <c r="AM66" s="650"/>
      <c r="AN66" s="650"/>
      <c r="AO66" s="650"/>
      <c r="AP66" s="650"/>
      <c r="AQ66" s="650" t="s">
        <v>34</v>
      </c>
      <c r="AR66" s="650">
        <f ca="1">COUNTIF(AR8:AR57,"A+")</f>
        <v>0</v>
      </c>
      <c r="AS66" s="650"/>
      <c r="AT66" s="651"/>
      <c r="AU66" s="650"/>
      <c r="AV66" s="650"/>
      <c r="AW66" s="650"/>
      <c r="AX66" s="650"/>
      <c r="AY66" s="650"/>
      <c r="AZ66" s="650"/>
      <c r="BA66" s="650" t="s">
        <v>34</v>
      </c>
      <c r="BB66" s="650"/>
      <c r="BC66" s="650"/>
      <c r="BD66" s="650"/>
      <c r="BE66" s="650"/>
      <c r="BF66" s="650"/>
      <c r="BG66" s="650"/>
      <c r="BH66" s="650"/>
    </row>
    <row r="67" spans="1:96">
      <c r="A67" s="650"/>
      <c r="B67" s="651"/>
      <c r="C67" s="650"/>
      <c r="D67" s="650"/>
      <c r="E67" s="650"/>
      <c r="F67" s="650"/>
      <c r="G67" s="650"/>
      <c r="H67" s="650"/>
      <c r="I67" s="650"/>
      <c r="J67" s="650" t="s">
        <v>32</v>
      </c>
      <c r="K67" s="650">
        <f>COUNTIF($K$8:$K$57,"A")</f>
        <v>0</v>
      </c>
      <c r="L67" s="650"/>
      <c r="M67" s="650"/>
      <c r="N67" s="628"/>
      <c r="O67" s="628"/>
      <c r="P67" s="628"/>
      <c r="Q67" s="628"/>
      <c r="R67" s="628"/>
      <c r="S67" s="628"/>
      <c r="T67" s="628"/>
      <c r="U67" s="650" t="s">
        <v>32</v>
      </c>
      <c r="V67" s="650">
        <f>COUNTIF(V8:V58,"A")</f>
        <v>0</v>
      </c>
      <c r="W67" s="628"/>
      <c r="X67" s="628"/>
      <c r="Y67" s="650"/>
      <c r="Z67" s="650"/>
      <c r="AA67" s="650"/>
      <c r="AB67" s="650"/>
      <c r="AC67" s="650"/>
      <c r="AD67" s="650"/>
      <c r="AE67" s="650"/>
      <c r="AF67" s="650" t="s">
        <v>32</v>
      </c>
      <c r="AG67" s="650">
        <f>COUNTIF(AG8:AG58,"A")</f>
        <v>0</v>
      </c>
      <c r="AH67" s="628"/>
      <c r="AI67" s="628"/>
      <c r="AJ67" s="650"/>
      <c r="AK67" s="650"/>
      <c r="AL67" s="650"/>
      <c r="AM67" s="650"/>
      <c r="AN67" s="650"/>
      <c r="AO67" s="650"/>
      <c r="AP67" s="650"/>
      <c r="AQ67" s="650" t="s">
        <v>32</v>
      </c>
      <c r="AR67" s="650">
        <f ca="1">COUNTIF(AR8:AR58,"A")</f>
        <v>1</v>
      </c>
      <c r="AS67" s="650"/>
      <c r="AT67" s="650"/>
      <c r="AU67" s="650"/>
      <c r="AV67" s="650"/>
      <c r="AW67" s="650"/>
      <c r="AX67" s="650"/>
      <c r="AY67" s="650"/>
      <c r="AZ67" s="650"/>
      <c r="BA67" s="650" t="s">
        <v>32</v>
      </c>
      <c r="BB67" s="650"/>
      <c r="BC67" s="650"/>
      <c r="BD67" s="650"/>
      <c r="BE67" s="628"/>
      <c r="BF67" s="628"/>
      <c r="BG67" s="628"/>
      <c r="BH67" s="628"/>
    </row>
    <row r="68" spans="1:96">
      <c r="A68" s="650"/>
      <c r="B68" s="651"/>
      <c r="C68" s="650"/>
      <c r="D68" s="650"/>
      <c r="E68" s="650"/>
      <c r="F68" s="650"/>
      <c r="G68" s="650"/>
      <c r="H68" s="650"/>
      <c r="I68" s="650"/>
      <c r="J68" s="650" t="s">
        <v>31</v>
      </c>
      <c r="K68" s="650">
        <f>COUNTIF($K$8:$K$57,"B")</f>
        <v>1</v>
      </c>
      <c r="L68" s="650"/>
      <c r="M68" s="650"/>
      <c r="N68" s="628"/>
      <c r="O68" s="628"/>
      <c r="P68" s="628"/>
      <c r="Q68" s="628"/>
      <c r="R68" s="628"/>
      <c r="S68" s="628"/>
      <c r="T68" s="628"/>
      <c r="U68" s="650" t="s">
        <v>31</v>
      </c>
      <c r="V68" s="650">
        <f>COUNTIF(V8:V59,"B")</f>
        <v>1</v>
      </c>
      <c r="W68" s="628"/>
      <c r="X68" s="628"/>
      <c r="Y68" s="650"/>
      <c r="Z68" s="650"/>
      <c r="AA68" s="650"/>
      <c r="AB68" s="650"/>
      <c r="AC68" s="650"/>
      <c r="AD68" s="650"/>
      <c r="AE68" s="650"/>
      <c r="AF68" s="650" t="s">
        <v>31</v>
      </c>
      <c r="AG68" s="650">
        <f>COUNTIF(AG8:AG59,"B")</f>
        <v>1</v>
      </c>
      <c r="AH68" s="628"/>
      <c r="AI68" s="628"/>
      <c r="AJ68" s="650"/>
      <c r="AK68" s="650"/>
      <c r="AL68" s="650"/>
      <c r="AM68" s="650"/>
      <c r="AN68" s="650"/>
      <c r="AO68" s="650"/>
      <c r="AP68" s="650"/>
      <c r="AQ68" s="650" t="s">
        <v>31</v>
      </c>
      <c r="AR68" s="650">
        <f ca="1">COUNTIF(AR8:AR59,"B")</f>
        <v>0</v>
      </c>
      <c r="AS68" s="650"/>
      <c r="AT68" s="650"/>
      <c r="AU68" s="650"/>
      <c r="AV68" s="650"/>
      <c r="AW68" s="650"/>
      <c r="AX68" s="650"/>
      <c r="AY68" s="650"/>
      <c r="AZ68" s="650"/>
      <c r="BA68" s="650" t="s">
        <v>31</v>
      </c>
      <c r="BB68" s="650"/>
      <c r="BC68" s="650"/>
      <c r="BD68" s="650"/>
      <c r="BE68" s="628"/>
      <c r="BF68" s="628"/>
      <c r="BG68" s="628"/>
      <c r="BH68" s="628"/>
    </row>
    <row r="69" spans="1:96">
      <c r="A69" s="650"/>
      <c r="B69" s="651"/>
      <c r="C69" s="650"/>
      <c r="D69" s="650"/>
      <c r="E69" s="650"/>
      <c r="F69" s="650"/>
      <c r="G69" s="650"/>
      <c r="H69" s="650"/>
      <c r="I69" s="650"/>
      <c r="J69" s="650" t="s">
        <v>30</v>
      </c>
      <c r="K69" s="650">
        <f>COUNTIF($K$8:$K$57,"C")</f>
        <v>0</v>
      </c>
      <c r="L69" s="650"/>
      <c r="M69" s="650"/>
      <c r="N69" s="628"/>
      <c r="O69" s="628"/>
      <c r="P69" s="628"/>
      <c r="Q69" s="628"/>
      <c r="R69" s="628"/>
      <c r="S69" s="628"/>
      <c r="T69" s="628"/>
      <c r="U69" s="650" t="s">
        <v>30</v>
      </c>
      <c r="V69" s="650">
        <f>COUNTIF(V8:V60,"C")</f>
        <v>0</v>
      </c>
      <c r="W69" s="628"/>
      <c r="X69" s="628"/>
      <c r="Y69" s="650"/>
      <c r="Z69" s="650"/>
      <c r="AA69" s="650"/>
      <c r="AB69" s="650"/>
      <c r="AC69" s="650"/>
      <c r="AD69" s="650"/>
      <c r="AE69" s="650"/>
      <c r="AF69" s="650" t="s">
        <v>30</v>
      </c>
      <c r="AG69" s="650">
        <f>COUNTIF(AG8:AG60,"C")</f>
        <v>0</v>
      </c>
      <c r="AH69" s="628"/>
      <c r="AI69" s="628"/>
      <c r="AJ69" s="650"/>
      <c r="AK69" s="650"/>
      <c r="AL69" s="650"/>
      <c r="AM69" s="650"/>
      <c r="AN69" s="650"/>
      <c r="AO69" s="650"/>
      <c r="AP69" s="650"/>
      <c r="AQ69" s="650" t="s">
        <v>30</v>
      </c>
      <c r="AR69" s="650">
        <f ca="1">COUNTIF(AR8:AR60,"C")</f>
        <v>0</v>
      </c>
      <c r="AS69" s="650"/>
      <c r="AT69" s="650"/>
      <c r="AU69" s="650"/>
      <c r="AV69" s="650"/>
      <c r="AW69" s="650"/>
      <c r="AX69" s="650"/>
      <c r="AY69" s="650"/>
      <c r="AZ69" s="650"/>
      <c r="BA69" s="650" t="s">
        <v>30</v>
      </c>
      <c r="BB69" s="650"/>
      <c r="BC69" s="650"/>
      <c r="BD69" s="650"/>
      <c r="BE69" s="628"/>
      <c r="BF69" s="628"/>
      <c r="BG69" s="628"/>
      <c r="BH69" s="628"/>
    </row>
    <row r="70" spans="1:96">
      <c r="A70" s="650"/>
      <c r="B70" s="651"/>
      <c r="C70" s="650"/>
      <c r="D70" s="650"/>
      <c r="E70" s="650"/>
      <c r="F70" s="650"/>
      <c r="G70" s="650"/>
      <c r="H70" s="650"/>
      <c r="I70" s="650"/>
      <c r="J70" s="650" t="s">
        <v>29</v>
      </c>
      <c r="K70" s="650">
        <f>COUNTIF($K$8:$K$57,"D")</f>
        <v>0</v>
      </c>
      <c r="L70" s="650"/>
      <c r="M70" s="650"/>
      <c r="N70" s="628"/>
      <c r="O70" s="628"/>
      <c r="P70" s="628"/>
      <c r="Q70" s="628"/>
      <c r="R70" s="628"/>
      <c r="S70" s="628"/>
      <c r="T70" s="628"/>
      <c r="U70" s="650" t="s">
        <v>29</v>
      </c>
      <c r="V70" s="650">
        <f>COUNTIF(V8:V61,"D")</f>
        <v>0</v>
      </c>
      <c r="W70" s="628"/>
      <c r="X70" s="628"/>
      <c r="Y70" s="650"/>
      <c r="Z70" s="650"/>
      <c r="AA70" s="650"/>
      <c r="AB70" s="650"/>
      <c r="AC70" s="650"/>
      <c r="AD70" s="650"/>
      <c r="AE70" s="650"/>
      <c r="AF70" s="650" t="s">
        <v>29</v>
      </c>
      <c r="AG70" s="650">
        <f>COUNTIF(AG8:AG61,"D")</f>
        <v>0</v>
      </c>
      <c r="AH70" s="628"/>
      <c r="AI70" s="628"/>
      <c r="AJ70" s="650"/>
      <c r="AK70" s="650"/>
      <c r="AL70" s="650"/>
      <c r="AM70" s="650"/>
      <c r="AN70" s="650"/>
      <c r="AO70" s="650"/>
      <c r="AP70" s="650"/>
      <c r="AQ70" s="650" t="s">
        <v>29</v>
      </c>
      <c r="AR70" s="650">
        <f ca="1">COUNTIF(AR8:AR61,"D")</f>
        <v>0</v>
      </c>
      <c r="AS70" s="650"/>
      <c r="AT70" s="650"/>
      <c r="AU70" s="650"/>
      <c r="AV70" s="650"/>
      <c r="AW70" s="650"/>
      <c r="AX70" s="650"/>
      <c r="AY70" s="650"/>
      <c r="AZ70" s="650"/>
      <c r="BA70" s="650" t="s">
        <v>29</v>
      </c>
      <c r="BB70" s="650"/>
      <c r="BC70" s="650"/>
      <c r="BD70" s="650"/>
      <c r="BE70" s="628"/>
      <c r="BF70" s="628"/>
      <c r="BG70" s="628"/>
      <c r="BH70" s="628"/>
    </row>
    <row r="71" spans="1:96">
      <c r="A71" s="625"/>
      <c r="B71" s="626"/>
      <c r="C71" s="625"/>
      <c r="D71" s="625"/>
      <c r="E71" s="625"/>
      <c r="F71" s="625"/>
      <c r="G71" s="625"/>
      <c r="H71" s="625"/>
      <c r="I71" s="625"/>
      <c r="J71" s="625"/>
      <c r="K71" s="625"/>
      <c r="L71" s="625"/>
      <c r="M71" s="625"/>
      <c r="N71" s="627"/>
      <c r="O71" s="627"/>
      <c r="P71" s="627"/>
      <c r="Q71" s="627"/>
      <c r="R71" s="627"/>
      <c r="S71" s="627"/>
      <c r="T71" s="627"/>
      <c r="U71" s="627"/>
      <c r="V71" s="627"/>
      <c r="W71" s="627"/>
      <c r="X71" s="627"/>
      <c r="Y71" s="625"/>
      <c r="Z71" s="625"/>
      <c r="AA71" s="625"/>
      <c r="AB71" s="625"/>
      <c r="AC71" s="625"/>
      <c r="AD71" s="625"/>
      <c r="AE71" s="625"/>
      <c r="AF71" s="625"/>
      <c r="AG71" s="627"/>
      <c r="AH71" s="627"/>
      <c r="AI71" s="627"/>
      <c r="AJ71" s="625"/>
      <c r="AK71" s="625"/>
      <c r="AL71" s="625"/>
      <c r="AM71" s="625"/>
      <c r="AN71" s="625"/>
      <c r="AO71" s="625"/>
      <c r="AP71" s="625"/>
      <c r="AQ71" s="625"/>
      <c r="AR71" s="625"/>
      <c r="AS71" s="625"/>
      <c r="AT71" s="625"/>
      <c r="AU71" s="625"/>
      <c r="AV71" s="625"/>
      <c r="AW71" s="625"/>
      <c r="AX71" s="625"/>
      <c r="AY71" s="625"/>
      <c r="AZ71" s="625"/>
      <c r="BA71" s="625"/>
      <c r="BB71" s="625"/>
      <c r="BC71" s="625"/>
      <c r="BD71" s="625"/>
      <c r="BE71" s="627"/>
      <c r="BF71" s="627"/>
      <c r="BG71" s="627"/>
      <c r="BH71" s="627"/>
      <c r="BI71" s="627"/>
      <c r="BJ71" s="627"/>
      <c r="BK71" s="627"/>
      <c r="BL71" s="627"/>
      <c r="BM71" s="627"/>
      <c r="BN71" s="627"/>
      <c r="BO71" s="627"/>
      <c r="BP71" s="627"/>
      <c r="BQ71" s="627"/>
      <c r="BR71" s="627"/>
      <c r="BS71" s="627"/>
      <c r="BT71" s="627"/>
      <c r="BU71" s="627"/>
      <c r="BV71" s="627"/>
      <c r="BW71" s="627"/>
      <c r="BX71" s="627"/>
      <c r="BY71" s="627"/>
      <c r="BZ71" s="627"/>
      <c r="CA71" s="627"/>
      <c r="CB71" s="627"/>
      <c r="CC71" s="627"/>
      <c r="CD71" s="627"/>
      <c r="CE71" s="627"/>
      <c r="CF71" s="627"/>
      <c r="CG71" s="627"/>
      <c r="CH71" s="627"/>
      <c r="CI71" s="627"/>
      <c r="CJ71" s="627"/>
      <c r="CK71" s="627"/>
      <c r="CL71" s="627"/>
      <c r="CM71" s="627"/>
      <c r="CN71" s="627"/>
      <c r="CO71" s="627"/>
      <c r="CP71" s="627"/>
      <c r="CQ71" s="627"/>
      <c r="CR71" s="627"/>
    </row>
    <row r="72" spans="1:96">
      <c r="A72" s="625"/>
      <c r="B72" s="626"/>
      <c r="C72" s="625"/>
      <c r="D72" s="625"/>
      <c r="E72" s="625"/>
      <c r="F72" s="625"/>
      <c r="G72" s="625"/>
      <c r="H72" s="625"/>
      <c r="I72" s="625"/>
      <c r="J72" s="625"/>
      <c r="K72" s="625"/>
      <c r="L72" s="625"/>
      <c r="M72" s="625"/>
      <c r="N72" s="627"/>
      <c r="O72" s="627"/>
      <c r="P72" s="627"/>
      <c r="Q72" s="627"/>
      <c r="R72" s="627"/>
      <c r="S72" s="627"/>
      <c r="T72" s="627"/>
      <c r="U72" s="627"/>
      <c r="V72" s="627"/>
      <c r="W72" s="627"/>
      <c r="X72" s="627"/>
      <c r="Y72" s="625"/>
      <c r="Z72" s="625"/>
      <c r="AA72" s="625"/>
      <c r="AB72" s="625"/>
      <c r="AC72" s="625"/>
      <c r="AD72" s="625"/>
      <c r="AE72" s="625"/>
      <c r="AF72" s="625"/>
      <c r="AG72" s="627"/>
      <c r="AH72" s="627"/>
      <c r="AI72" s="627"/>
      <c r="AJ72" s="625"/>
      <c r="AK72" s="625"/>
      <c r="AL72" s="625"/>
      <c r="AM72" s="625"/>
      <c r="AN72" s="625"/>
      <c r="AO72" s="625"/>
      <c r="AP72" s="625"/>
      <c r="AQ72" s="625"/>
      <c r="AR72" s="625"/>
      <c r="AS72" s="625"/>
      <c r="AT72" s="625"/>
      <c r="AU72" s="625"/>
      <c r="AV72" s="625"/>
      <c r="AW72" s="625"/>
      <c r="AX72" s="625"/>
      <c r="AY72" s="625"/>
      <c r="AZ72" s="625"/>
      <c r="BA72" s="625"/>
      <c r="BB72" s="625"/>
      <c r="BC72" s="625"/>
      <c r="BD72" s="625"/>
      <c r="BE72" s="627"/>
      <c r="BF72" s="627"/>
      <c r="BG72" s="627"/>
      <c r="BH72" s="627"/>
      <c r="BI72" s="627"/>
      <c r="BJ72" s="627"/>
      <c r="BK72" s="627"/>
      <c r="BL72" s="627"/>
      <c r="BM72" s="627"/>
      <c r="BN72" s="627"/>
      <c r="BO72" s="627"/>
      <c r="BP72" s="627"/>
      <c r="BQ72" s="627"/>
      <c r="BR72" s="627"/>
      <c r="BS72" s="627"/>
      <c r="BT72" s="627"/>
      <c r="BU72" s="627"/>
      <c r="BV72" s="627"/>
      <c r="BW72" s="627"/>
      <c r="BX72" s="627"/>
      <c r="BY72" s="627"/>
      <c r="BZ72" s="627"/>
      <c r="CA72" s="627"/>
      <c r="CB72" s="627"/>
      <c r="CC72" s="627"/>
      <c r="CD72" s="627"/>
      <c r="CE72" s="627"/>
      <c r="CF72" s="627"/>
      <c r="CG72" s="627"/>
      <c r="CH72" s="627"/>
      <c r="CI72" s="627"/>
      <c r="CJ72" s="627"/>
      <c r="CK72" s="627"/>
      <c r="CL72" s="627"/>
      <c r="CM72" s="627"/>
      <c r="CN72" s="627"/>
      <c r="CO72" s="627"/>
      <c r="CP72" s="627"/>
      <c r="CQ72" s="627"/>
      <c r="CR72" s="627"/>
    </row>
    <row r="73" spans="1:96">
      <c r="A73" s="625"/>
      <c r="B73" s="626"/>
      <c r="C73" s="625"/>
      <c r="D73" s="625"/>
      <c r="E73" s="625"/>
      <c r="F73" s="625"/>
      <c r="G73" s="625"/>
      <c r="H73" s="625"/>
      <c r="I73" s="625"/>
      <c r="J73" s="625"/>
      <c r="K73" s="625"/>
      <c r="L73" s="625"/>
      <c r="M73" s="625"/>
      <c r="N73" s="627"/>
      <c r="O73" s="627"/>
      <c r="P73" s="627"/>
      <c r="Q73" s="627"/>
      <c r="R73" s="627"/>
      <c r="S73" s="627"/>
      <c r="T73" s="627"/>
      <c r="U73" s="627"/>
      <c r="V73" s="627"/>
      <c r="W73" s="627"/>
      <c r="X73" s="627"/>
      <c r="Y73" s="625"/>
      <c r="Z73" s="625"/>
      <c r="AA73" s="625"/>
      <c r="AB73" s="625"/>
      <c r="AC73" s="625"/>
      <c r="AD73" s="625"/>
      <c r="AE73" s="625"/>
      <c r="AF73" s="625"/>
      <c r="AG73" s="627"/>
      <c r="AH73" s="627"/>
      <c r="AI73" s="627"/>
      <c r="AJ73" s="625"/>
      <c r="AK73" s="625"/>
      <c r="AL73" s="625"/>
      <c r="AM73" s="625"/>
      <c r="AN73" s="625"/>
      <c r="AO73" s="625"/>
      <c r="AP73" s="625"/>
      <c r="AQ73" s="625"/>
      <c r="AR73" s="625"/>
      <c r="AS73" s="625"/>
      <c r="AT73" s="625"/>
      <c r="AU73" s="625"/>
      <c r="AV73" s="625"/>
      <c r="AW73" s="625"/>
      <c r="AX73" s="625"/>
      <c r="AY73" s="625"/>
      <c r="AZ73" s="625"/>
      <c r="BA73" s="625"/>
      <c r="BB73" s="625"/>
      <c r="BC73" s="625"/>
      <c r="BD73" s="625"/>
      <c r="BE73" s="627"/>
      <c r="BF73" s="627"/>
      <c r="BG73" s="627"/>
      <c r="BH73" s="627"/>
      <c r="BI73" s="627"/>
      <c r="BJ73" s="627"/>
      <c r="BK73" s="627"/>
      <c r="BL73" s="627"/>
      <c r="BM73" s="627"/>
      <c r="BN73" s="627"/>
      <c r="BO73" s="627"/>
      <c r="BP73" s="627"/>
      <c r="BQ73" s="627"/>
      <c r="BR73" s="627"/>
      <c r="BS73" s="627"/>
      <c r="BT73" s="627"/>
      <c r="BU73" s="627"/>
      <c r="BV73" s="627"/>
      <c r="BW73" s="627"/>
      <c r="BX73" s="627"/>
      <c r="BY73" s="627"/>
      <c r="BZ73" s="627"/>
      <c r="CA73" s="627"/>
      <c r="CB73" s="627"/>
      <c r="CC73" s="627"/>
      <c r="CD73" s="627"/>
      <c r="CE73" s="627"/>
      <c r="CF73" s="627"/>
      <c r="CG73" s="627"/>
      <c r="CH73" s="627"/>
      <c r="CI73" s="627"/>
      <c r="CJ73" s="627"/>
      <c r="CK73" s="627"/>
      <c r="CL73" s="627"/>
      <c r="CM73" s="627"/>
      <c r="CN73" s="627"/>
      <c r="CO73" s="627"/>
      <c r="CP73" s="627"/>
      <c r="CQ73" s="627"/>
      <c r="CR73" s="627"/>
    </row>
    <row r="74" spans="1:96">
      <c r="A74" s="625"/>
      <c r="B74" s="626"/>
      <c r="C74" s="625"/>
      <c r="D74" s="625"/>
      <c r="E74" s="625"/>
      <c r="F74" s="625"/>
      <c r="G74" s="625"/>
      <c r="H74" s="625"/>
      <c r="I74" s="625"/>
      <c r="J74" s="625"/>
      <c r="K74" s="625"/>
      <c r="L74" s="625"/>
      <c r="M74" s="625"/>
      <c r="N74" s="627"/>
      <c r="O74" s="627"/>
      <c r="P74" s="627"/>
      <c r="Q74" s="627"/>
      <c r="R74" s="627"/>
      <c r="S74" s="627"/>
      <c r="T74" s="627"/>
      <c r="U74" s="627"/>
      <c r="V74" s="627"/>
      <c r="W74" s="627"/>
      <c r="X74" s="627"/>
      <c r="Y74" s="625"/>
      <c r="Z74" s="625"/>
      <c r="AA74" s="625"/>
      <c r="AB74" s="625"/>
      <c r="AC74" s="625"/>
      <c r="AD74" s="625"/>
      <c r="AE74" s="625"/>
      <c r="AF74" s="625"/>
      <c r="AG74" s="627"/>
      <c r="AH74" s="627"/>
      <c r="AI74" s="627"/>
      <c r="AJ74" s="625"/>
      <c r="AK74" s="625"/>
      <c r="AL74" s="625"/>
      <c r="AM74" s="625"/>
      <c r="AN74" s="625"/>
      <c r="AO74" s="625"/>
      <c r="AP74" s="625"/>
      <c r="AQ74" s="625"/>
      <c r="AR74" s="625"/>
      <c r="AS74" s="625"/>
      <c r="AT74" s="625"/>
      <c r="AU74" s="625"/>
      <c r="AV74" s="625"/>
      <c r="AW74" s="625"/>
      <c r="AX74" s="625"/>
      <c r="AY74" s="625"/>
      <c r="AZ74" s="625"/>
      <c r="BA74" s="625"/>
      <c r="BB74" s="625"/>
      <c r="BC74" s="625"/>
      <c r="BD74" s="625"/>
      <c r="BE74" s="627"/>
      <c r="BF74" s="627"/>
      <c r="BG74" s="627"/>
      <c r="BH74" s="627"/>
      <c r="BI74" s="627"/>
      <c r="BJ74" s="627"/>
      <c r="BK74" s="627"/>
      <c r="BL74" s="627"/>
      <c r="BM74" s="627"/>
      <c r="BN74" s="627"/>
      <c r="BO74" s="627"/>
      <c r="BP74" s="627"/>
      <c r="BQ74" s="627"/>
      <c r="BR74" s="627"/>
      <c r="BS74" s="627"/>
      <c r="BT74" s="627"/>
      <c r="BU74" s="627"/>
      <c r="BV74" s="627"/>
      <c r="BW74" s="627"/>
      <c r="BX74" s="627"/>
      <c r="BY74" s="627"/>
      <c r="BZ74" s="627"/>
      <c r="CA74" s="627"/>
      <c r="CB74" s="627"/>
      <c r="CC74" s="627"/>
      <c r="CD74" s="627"/>
      <c r="CE74" s="627"/>
      <c r="CF74" s="627"/>
      <c r="CG74" s="627"/>
      <c r="CH74" s="627"/>
      <c r="CI74" s="627"/>
      <c r="CJ74" s="627"/>
      <c r="CK74" s="627"/>
      <c r="CL74" s="627"/>
      <c r="CM74" s="627"/>
      <c r="CN74" s="627"/>
      <c r="CO74" s="627"/>
      <c r="CP74" s="627"/>
      <c r="CQ74" s="627"/>
      <c r="CR74" s="627"/>
    </row>
    <row r="75" spans="1:96">
      <c r="A75" s="625"/>
      <c r="B75" s="626"/>
      <c r="C75" s="625"/>
      <c r="D75" s="625"/>
      <c r="E75" s="625"/>
      <c r="F75" s="625"/>
      <c r="G75" s="625"/>
      <c r="H75" s="625"/>
      <c r="I75" s="625"/>
      <c r="J75" s="625"/>
      <c r="K75" s="625"/>
      <c r="L75" s="625"/>
      <c r="M75" s="625"/>
      <c r="N75" s="627"/>
      <c r="O75" s="627"/>
      <c r="P75" s="627"/>
      <c r="Q75" s="627"/>
      <c r="R75" s="627"/>
      <c r="S75" s="627"/>
      <c r="T75" s="627"/>
      <c r="U75" s="627"/>
      <c r="V75" s="627"/>
      <c r="W75" s="627"/>
      <c r="X75" s="627"/>
      <c r="Y75" s="625"/>
      <c r="Z75" s="625"/>
      <c r="AA75" s="625"/>
      <c r="AB75" s="625"/>
      <c r="AC75" s="625"/>
      <c r="AD75" s="625"/>
      <c r="AE75" s="625"/>
      <c r="AF75" s="625"/>
      <c r="AG75" s="627"/>
      <c r="AH75" s="627"/>
      <c r="AI75" s="627"/>
      <c r="AJ75" s="625"/>
      <c r="AK75" s="625"/>
      <c r="AL75" s="625"/>
      <c r="AM75" s="625"/>
      <c r="AN75" s="625"/>
      <c r="AO75" s="625"/>
      <c r="AP75" s="625"/>
      <c r="AQ75" s="625"/>
      <c r="AR75" s="625"/>
      <c r="AS75" s="625"/>
      <c r="AT75" s="625"/>
      <c r="AU75" s="625"/>
      <c r="AV75" s="625"/>
      <c r="AW75" s="625"/>
      <c r="AX75" s="625"/>
      <c r="AY75" s="625"/>
      <c r="AZ75" s="625"/>
      <c r="BA75" s="625"/>
      <c r="BB75" s="625"/>
      <c r="BC75" s="625"/>
      <c r="BD75" s="625"/>
      <c r="BE75" s="627"/>
      <c r="BF75" s="627"/>
      <c r="BG75" s="627"/>
      <c r="BH75" s="627"/>
      <c r="BI75" s="627"/>
      <c r="BJ75" s="627"/>
      <c r="BK75" s="627"/>
      <c r="BL75" s="627"/>
      <c r="BM75" s="627"/>
      <c r="BN75" s="627"/>
      <c r="BO75" s="627"/>
      <c r="BP75" s="627"/>
      <c r="BQ75" s="627"/>
      <c r="BR75" s="627"/>
      <c r="BS75" s="627"/>
      <c r="BT75" s="627"/>
      <c r="BU75" s="627"/>
      <c r="BV75" s="627"/>
      <c r="BW75" s="627"/>
      <c r="BX75" s="627"/>
      <c r="BY75" s="627"/>
      <c r="BZ75" s="627"/>
      <c r="CA75" s="627"/>
      <c r="CB75" s="627"/>
      <c r="CC75" s="627"/>
      <c r="CD75" s="627"/>
      <c r="CE75" s="627"/>
      <c r="CF75" s="627"/>
      <c r="CG75" s="627"/>
      <c r="CH75" s="627"/>
      <c r="CI75" s="627"/>
      <c r="CJ75" s="627"/>
      <c r="CK75" s="627"/>
      <c r="CL75" s="627"/>
      <c r="CM75" s="627"/>
      <c r="CN75" s="627"/>
      <c r="CO75" s="627"/>
      <c r="CP75" s="627"/>
      <c r="CQ75" s="627"/>
      <c r="CR75" s="627"/>
    </row>
    <row r="76" spans="1:96">
      <c r="A76" s="625"/>
      <c r="B76" s="626"/>
      <c r="C76" s="625"/>
      <c r="D76" s="625"/>
      <c r="E76" s="625"/>
      <c r="F76" s="625"/>
      <c r="G76" s="625"/>
      <c r="H76" s="625"/>
      <c r="I76" s="625"/>
      <c r="J76" s="625"/>
      <c r="K76" s="625"/>
      <c r="L76" s="625"/>
      <c r="M76" s="625"/>
      <c r="N76" s="627"/>
      <c r="O76" s="627"/>
      <c r="P76" s="627"/>
      <c r="Q76" s="627"/>
      <c r="R76" s="627"/>
      <c r="S76" s="627"/>
      <c r="T76" s="627"/>
      <c r="U76" s="627"/>
      <c r="V76" s="627"/>
      <c r="W76" s="627"/>
      <c r="X76" s="627"/>
      <c r="Y76" s="625"/>
      <c r="Z76" s="625"/>
      <c r="AA76" s="625"/>
      <c r="AB76" s="625"/>
      <c r="AC76" s="625"/>
      <c r="AD76" s="625"/>
      <c r="AE76" s="625"/>
      <c r="AF76" s="625"/>
      <c r="AG76" s="627"/>
      <c r="AH76" s="627"/>
      <c r="AI76" s="627"/>
      <c r="AJ76" s="625"/>
      <c r="AK76" s="625"/>
      <c r="AL76" s="625"/>
      <c r="AM76" s="625"/>
      <c r="AN76" s="625"/>
      <c r="AO76" s="625"/>
      <c r="AP76" s="625"/>
      <c r="AQ76" s="625"/>
      <c r="AR76" s="625"/>
      <c r="AS76" s="625"/>
      <c r="AT76" s="625"/>
      <c r="AU76" s="625"/>
      <c r="AV76" s="625"/>
      <c r="AW76" s="625"/>
      <c r="AX76" s="625"/>
      <c r="AY76" s="625"/>
      <c r="AZ76" s="625"/>
      <c r="BA76" s="625"/>
      <c r="BB76" s="625"/>
      <c r="BC76" s="625"/>
      <c r="BD76" s="625"/>
      <c r="BE76" s="627"/>
      <c r="BF76" s="627"/>
      <c r="BG76" s="627"/>
      <c r="BH76" s="627"/>
      <c r="BI76" s="627"/>
      <c r="BJ76" s="627"/>
      <c r="BK76" s="627"/>
      <c r="BL76" s="627"/>
      <c r="BM76" s="627"/>
      <c r="BN76" s="627"/>
      <c r="BO76" s="627"/>
      <c r="BP76" s="627"/>
      <c r="BQ76" s="627"/>
      <c r="BR76" s="627"/>
      <c r="BS76" s="627"/>
      <c r="BT76" s="627"/>
      <c r="BU76" s="627"/>
      <c r="BV76" s="627"/>
      <c r="BW76" s="627"/>
      <c r="BX76" s="627"/>
      <c r="BY76" s="627"/>
      <c r="BZ76" s="627"/>
      <c r="CA76" s="627"/>
      <c r="CB76" s="627"/>
      <c r="CC76" s="627"/>
      <c r="CD76" s="627"/>
      <c r="CE76" s="627"/>
      <c r="CF76" s="627"/>
      <c r="CG76" s="627"/>
      <c r="CH76" s="627"/>
      <c r="CI76" s="627"/>
      <c r="CJ76" s="627"/>
      <c r="CK76" s="627"/>
      <c r="CL76" s="627"/>
      <c r="CM76" s="627"/>
      <c r="CN76" s="627"/>
      <c r="CO76" s="627"/>
      <c r="CP76" s="627"/>
      <c r="CQ76" s="627"/>
      <c r="CR76" s="627"/>
    </row>
    <row r="77" spans="1:96">
      <c r="A77" s="625"/>
      <c r="B77" s="626"/>
      <c r="C77" s="625"/>
      <c r="D77" s="625"/>
      <c r="E77" s="625"/>
      <c r="F77" s="625"/>
      <c r="G77" s="625"/>
      <c r="H77" s="625"/>
      <c r="I77" s="625"/>
      <c r="J77" s="625"/>
      <c r="K77" s="625"/>
      <c r="L77" s="625"/>
      <c r="M77" s="625"/>
      <c r="N77" s="627"/>
      <c r="O77" s="627"/>
      <c r="P77" s="627"/>
      <c r="Q77" s="627"/>
      <c r="R77" s="627"/>
      <c r="S77" s="627"/>
      <c r="T77" s="627"/>
      <c r="U77" s="627"/>
      <c r="V77" s="627"/>
      <c r="W77" s="627"/>
      <c r="X77" s="627"/>
      <c r="Y77" s="625"/>
      <c r="Z77" s="625"/>
      <c r="AA77" s="625"/>
      <c r="AB77" s="625"/>
      <c r="AC77" s="625"/>
      <c r="AD77" s="625"/>
      <c r="AE77" s="625"/>
      <c r="AF77" s="625"/>
      <c r="AG77" s="627"/>
      <c r="AH77" s="627"/>
      <c r="AI77" s="627"/>
      <c r="AJ77" s="625"/>
      <c r="AK77" s="625"/>
      <c r="AL77" s="625"/>
      <c r="AM77" s="625"/>
      <c r="AN77" s="625"/>
      <c r="AO77" s="625"/>
      <c r="AP77" s="625"/>
      <c r="AQ77" s="625"/>
      <c r="AR77" s="625"/>
      <c r="AS77" s="625"/>
      <c r="AT77" s="625"/>
      <c r="AU77" s="625"/>
      <c r="AV77" s="625"/>
      <c r="AW77" s="625"/>
      <c r="AX77" s="625"/>
      <c r="AY77" s="625"/>
      <c r="AZ77" s="625"/>
      <c r="BA77" s="625"/>
      <c r="BB77" s="625"/>
      <c r="BC77" s="625"/>
      <c r="BD77" s="625"/>
      <c r="BE77" s="627"/>
      <c r="BF77" s="627"/>
      <c r="BG77" s="627"/>
      <c r="BH77" s="627"/>
      <c r="BI77" s="627"/>
      <c r="BJ77" s="627"/>
      <c r="BK77" s="627"/>
      <c r="BL77" s="627"/>
      <c r="BM77" s="627"/>
      <c r="BN77" s="627"/>
      <c r="BO77" s="627"/>
      <c r="BP77" s="627"/>
      <c r="BQ77" s="627"/>
      <c r="BR77" s="627"/>
      <c r="BS77" s="627"/>
      <c r="BT77" s="627"/>
      <c r="BU77" s="627"/>
      <c r="BV77" s="627"/>
      <c r="BW77" s="627"/>
      <c r="BX77" s="627"/>
      <c r="BY77" s="627"/>
      <c r="BZ77" s="627"/>
      <c r="CA77" s="627"/>
      <c r="CB77" s="627"/>
      <c r="CC77" s="627"/>
      <c r="CD77" s="627"/>
      <c r="CE77" s="627"/>
      <c r="CF77" s="627"/>
      <c r="CG77" s="627"/>
      <c r="CH77" s="627"/>
      <c r="CI77" s="627"/>
      <c r="CJ77" s="627"/>
      <c r="CK77" s="627"/>
      <c r="CL77" s="627"/>
      <c r="CM77" s="627"/>
      <c r="CN77" s="627"/>
      <c r="CO77" s="627"/>
      <c r="CP77" s="627"/>
      <c r="CQ77" s="627"/>
      <c r="CR77" s="627"/>
    </row>
    <row r="78" spans="1:96">
      <c r="A78" s="625"/>
      <c r="B78" s="626"/>
      <c r="C78" s="625"/>
      <c r="D78" s="625"/>
      <c r="E78" s="625"/>
      <c r="F78" s="625"/>
      <c r="G78" s="625"/>
      <c r="H78" s="625"/>
      <c r="I78" s="625"/>
      <c r="J78" s="625"/>
      <c r="K78" s="625"/>
      <c r="L78" s="625"/>
      <c r="M78" s="625"/>
      <c r="N78" s="627"/>
      <c r="O78" s="627"/>
      <c r="P78" s="627"/>
      <c r="Q78" s="627"/>
      <c r="R78" s="627"/>
      <c r="S78" s="627"/>
      <c r="T78" s="627"/>
      <c r="U78" s="627"/>
      <c r="V78" s="627"/>
      <c r="W78" s="627"/>
      <c r="X78" s="627"/>
      <c r="Y78" s="625"/>
      <c r="Z78" s="625"/>
      <c r="AA78" s="625"/>
      <c r="AB78" s="625"/>
      <c r="AC78" s="625"/>
      <c r="AD78" s="625"/>
      <c r="AE78" s="625"/>
      <c r="AF78" s="625"/>
      <c r="AG78" s="627"/>
      <c r="AH78" s="627"/>
      <c r="AI78" s="627"/>
      <c r="AJ78" s="625"/>
      <c r="AK78" s="625"/>
      <c r="AL78" s="625"/>
      <c r="AM78" s="625"/>
      <c r="AN78" s="625"/>
      <c r="AO78" s="625"/>
      <c r="AP78" s="625"/>
      <c r="AQ78" s="625"/>
      <c r="AR78" s="625"/>
      <c r="AS78" s="625"/>
      <c r="AT78" s="625"/>
      <c r="AU78" s="625"/>
      <c r="AV78" s="625"/>
      <c r="AW78" s="625"/>
      <c r="AX78" s="625"/>
      <c r="AY78" s="625"/>
      <c r="AZ78" s="625"/>
      <c r="BA78" s="625"/>
      <c r="BB78" s="625"/>
      <c r="BC78" s="625"/>
      <c r="BD78" s="625"/>
      <c r="BE78" s="627"/>
      <c r="BF78" s="627"/>
      <c r="BG78" s="627"/>
      <c r="BH78" s="627"/>
      <c r="BI78" s="627"/>
      <c r="BJ78" s="627"/>
      <c r="BK78" s="627"/>
      <c r="BL78" s="627"/>
      <c r="BM78" s="627"/>
      <c r="BN78" s="627"/>
      <c r="BO78" s="627"/>
      <c r="BP78" s="627"/>
      <c r="BQ78" s="627"/>
      <c r="BR78" s="627"/>
      <c r="BS78" s="627"/>
      <c r="BT78" s="627"/>
      <c r="BU78" s="627"/>
      <c r="BV78" s="627"/>
      <c r="BW78" s="627"/>
      <c r="BX78" s="627"/>
      <c r="BY78" s="627"/>
      <c r="BZ78" s="627"/>
      <c r="CA78" s="627"/>
      <c r="CB78" s="627"/>
      <c r="CC78" s="627"/>
      <c r="CD78" s="627"/>
      <c r="CE78" s="627"/>
      <c r="CF78" s="627"/>
      <c r="CG78" s="627"/>
      <c r="CH78" s="627"/>
      <c r="CI78" s="627"/>
      <c r="CJ78" s="627"/>
      <c r="CK78" s="627"/>
      <c r="CL78" s="627"/>
      <c r="CM78" s="627"/>
      <c r="CN78" s="627"/>
      <c r="CO78" s="627"/>
      <c r="CP78" s="627"/>
      <c r="CQ78" s="627"/>
      <c r="CR78" s="627"/>
    </row>
    <row r="79" spans="1:96">
      <c r="A79" s="625"/>
      <c r="B79" s="626"/>
      <c r="C79" s="625"/>
      <c r="D79" s="625"/>
      <c r="E79" s="625"/>
      <c r="F79" s="625"/>
      <c r="G79" s="625"/>
      <c r="H79" s="625"/>
      <c r="I79" s="625"/>
      <c r="J79" s="625"/>
      <c r="K79" s="625"/>
      <c r="L79" s="625"/>
      <c r="M79" s="625"/>
      <c r="N79" s="627"/>
      <c r="O79" s="627"/>
      <c r="P79" s="627"/>
      <c r="Q79" s="627"/>
      <c r="R79" s="627"/>
      <c r="S79" s="627"/>
      <c r="T79" s="627"/>
      <c r="U79" s="627"/>
      <c r="V79" s="627"/>
      <c r="W79" s="627"/>
      <c r="X79" s="627"/>
      <c r="Y79" s="625"/>
      <c r="Z79" s="625"/>
      <c r="AA79" s="625"/>
      <c r="AB79" s="625"/>
      <c r="AC79" s="625"/>
      <c r="AD79" s="625"/>
      <c r="AE79" s="625"/>
      <c r="AF79" s="625"/>
      <c r="AG79" s="627"/>
      <c r="AH79" s="627"/>
      <c r="AI79" s="627"/>
      <c r="AJ79" s="625"/>
      <c r="AK79" s="625"/>
      <c r="AL79" s="625"/>
      <c r="AM79" s="625"/>
      <c r="AN79" s="625"/>
      <c r="AO79" s="625"/>
      <c r="AP79" s="625"/>
      <c r="AQ79" s="625"/>
      <c r="AR79" s="625"/>
      <c r="AS79" s="625"/>
      <c r="AT79" s="625"/>
      <c r="AU79" s="625"/>
      <c r="AV79" s="625"/>
      <c r="AW79" s="625"/>
      <c r="AX79" s="625"/>
      <c r="AY79" s="625"/>
      <c r="AZ79" s="625"/>
      <c r="BA79" s="625"/>
      <c r="BB79" s="625"/>
      <c r="BC79" s="625"/>
      <c r="BD79" s="625"/>
      <c r="BE79" s="627"/>
      <c r="BF79" s="627"/>
      <c r="BG79" s="627"/>
      <c r="BH79" s="627"/>
      <c r="BI79" s="627"/>
      <c r="BJ79" s="627"/>
      <c r="BK79" s="627"/>
      <c r="BL79" s="627"/>
      <c r="BM79" s="627"/>
      <c r="BN79" s="627"/>
      <c r="BO79" s="627"/>
      <c r="BP79" s="627"/>
      <c r="BQ79" s="627"/>
      <c r="BR79" s="627"/>
      <c r="BS79" s="627"/>
      <c r="BT79" s="627"/>
      <c r="BU79" s="627"/>
      <c r="BV79" s="627"/>
      <c r="BW79" s="627"/>
      <c r="BX79" s="627"/>
      <c r="BY79" s="627"/>
      <c r="BZ79" s="627"/>
      <c r="CA79" s="627"/>
      <c r="CB79" s="627"/>
      <c r="CC79" s="627"/>
      <c r="CD79" s="627"/>
      <c r="CE79" s="627"/>
      <c r="CF79" s="627"/>
      <c r="CG79" s="627"/>
      <c r="CH79" s="627"/>
      <c r="CI79" s="627"/>
      <c r="CJ79" s="627"/>
      <c r="CK79" s="627"/>
      <c r="CL79" s="627"/>
      <c r="CM79" s="627"/>
      <c r="CN79" s="627"/>
      <c r="CO79" s="627"/>
      <c r="CP79" s="627"/>
      <c r="CQ79" s="627"/>
      <c r="CR79" s="627"/>
    </row>
    <row r="80" spans="1:96">
      <c r="A80" s="625"/>
      <c r="B80" s="626"/>
      <c r="C80" s="625"/>
      <c r="D80" s="625"/>
      <c r="E80" s="625"/>
      <c r="F80" s="625"/>
      <c r="G80" s="625"/>
      <c r="H80" s="625"/>
      <c r="I80" s="625"/>
      <c r="J80" s="625"/>
      <c r="K80" s="625"/>
      <c r="L80" s="625"/>
      <c r="M80" s="625"/>
      <c r="N80" s="627"/>
      <c r="O80" s="627"/>
      <c r="P80" s="627"/>
      <c r="Q80" s="627"/>
      <c r="R80" s="627"/>
      <c r="S80" s="627"/>
      <c r="T80" s="627"/>
      <c r="U80" s="627"/>
      <c r="V80" s="627"/>
      <c r="W80" s="627"/>
      <c r="X80" s="627"/>
      <c r="Y80" s="625"/>
      <c r="Z80" s="625"/>
      <c r="AA80" s="625"/>
      <c r="AB80" s="625"/>
      <c r="AC80" s="625"/>
      <c r="AD80" s="625"/>
      <c r="AE80" s="625"/>
      <c r="AF80" s="625"/>
      <c r="AG80" s="627"/>
      <c r="AH80" s="627"/>
      <c r="AI80" s="627"/>
      <c r="AJ80" s="625"/>
      <c r="AK80" s="625"/>
      <c r="AL80" s="625"/>
      <c r="AM80" s="625"/>
      <c r="AN80" s="625"/>
      <c r="AO80" s="625"/>
      <c r="AP80" s="625"/>
      <c r="AQ80" s="625"/>
      <c r="AR80" s="625"/>
      <c r="AS80" s="625"/>
      <c r="AT80" s="625"/>
      <c r="AU80" s="625"/>
      <c r="AV80" s="625"/>
      <c r="AW80" s="625"/>
      <c r="AX80" s="625"/>
      <c r="AY80" s="625"/>
      <c r="AZ80" s="625"/>
      <c r="BA80" s="625"/>
      <c r="BB80" s="625"/>
      <c r="BC80" s="625"/>
      <c r="BD80" s="625"/>
      <c r="BE80" s="627"/>
      <c r="BF80" s="627"/>
      <c r="BG80" s="627"/>
      <c r="BH80" s="627"/>
      <c r="BI80" s="627"/>
      <c r="BJ80" s="627"/>
      <c r="BK80" s="627"/>
      <c r="BL80" s="627"/>
      <c r="BM80" s="627"/>
      <c r="BN80" s="627"/>
      <c r="BO80" s="627"/>
      <c r="BP80" s="627"/>
      <c r="BQ80" s="627"/>
      <c r="BR80" s="627"/>
      <c r="BS80" s="627"/>
      <c r="BT80" s="627"/>
      <c r="BU80" s="627"/>
      <c r="BV80" s="627"/>
      <c r="BW80" s="627"/>
      <c r="BX80" s="627"/>
      <c r="BY80" s="627"/>
      <c r="BZ80" s="627"/>
      <c r="CA80" s="627"/>
      <c r="CB80" s="627"/>
      <c r="CC80" s="627"/>
      <c r="CD80" s="627"/>
      <c r="CE80" s="627"/>
      <c r="CF80" s="627"/>
      <c r="CG80" s="627"/>
      <c r="CH80" s="627"/>
      <c r="CI80" s="627"/>
      <c r="CJ80" s="627"/>
      <c r="CK80" s="627"/>
      <c r="CL80" s="627"/>
      <c r="CM80" s="627"/>
      <c r="CN80" s="627"/>
      <c r="CO80" s="627"/>
      <c r="CP80" s="627"/>
      <c r="CQ80" s="627"/>
      <c r="CR80" s="627"/>
    </row>
    <row r="81" spans="1:96">
      <c r="A81" s="625"/>
      <c r="B81" s="626"/>
      <c r="C81" s="625"/>
      <c r="D81" s="625"/>
      <c r="E81" s="625"/>
      <c r="F81" s="625"/>
      <c r="G81" s="625"/>
      <c r="H81" s="625"/>
      <c r="I81" s="625"/>
      <c r="J81" s="625"/>
      <c r="K81" s="625"/>
      <c r="L81" s="625"/>
      <c r="M81" s="625"/>
      <c r="N81" s="627"/>
      <c r="O81" s="627"/>
      <c r="P81" s="627"/>
      <c r="Q81" s="627"/>
      <c r="R81" s="627"/>
      <c r="S81" s="627"/>
      <c r="T81" s="627"/>
      <c r="U81" s="627"/>
      <c r="V81" s="627"/>
      <c r="W81" s="627"/>
      <c r="X81" s="627"/>
      <c r="Y81" s="625"/>
      <c r="Z81" s="625"/>
      <c r="AA81" s="625"/>
      <c r="AB81" s="625"/>
      <c r="AC81" s="625"/>
      <c r="AD81" s="625"/>
      <c r="AE81" s="625"/>
      <c r="AF81" s="625"/>
      <c r="AG81" s="627"/>
      <c r="AH81" s="627"/>
      <c r="AI81" s="627"/>
      <c r="AJ81" s="625"/>
      <c r="AK81" s="625"/>
      <c r="AL81" s="625"/>
      <c r="AM81" s="625"/>
      <c r="AN81" s="625"/>
      <c r="AO81" s="625"/>
      <c r="AP81" s="625"/>
      <c r="AQ81" s="625"/>
      <c r="AR81" s="625"/>
      <c r="AS81" s="625"/>
      <c r="AT81" s="625"/>
      <c r="AU81" s="625"/>
      <c r="AV81" s="625"/>
      <c r="AW81" s="625"/>
      <c r="AX81" s="625"/>
      <c r="AY81" s="625"/>
      <c r="AZ81" s="625"/>
      <c r="BA81" s="625"/>
      <c r="BB81" s="625"/>
      <c r="BC81" s="625"/>
      <c r="BD81" s="625"/>
      <c r="BE81" s="627"/>
      <c r="BF81" s="627"/>
      <c r="BG81" s="627"/>
      <c r="BH81" s="627"/>
      <c r="BI81" s="627"/>
      <c r="BJ81" s="627"/>
      <c r="BK81" s="627"/>
      <c r="BL81" s="627"/>
      <c r="BM81" s="627"/>
      <c r="BN81" s="627"/>
      <c r="BO81" s="627"/>
      <c r="BP81" s="627"/>
      <c r="BQ81" s="627"/>
      <c r="BR81" s="627"/>
      <c r="BS81" s="627"/>
      <c r="BT81" s="627"/>
      <c r="BU81" s="627"/>
      <c r="BV81" s="627"/>
      <c r="BW81" s="627"/>
      <c r="BX81" s="627"/>
      <c r="BY81" s="627"/>
      <c r="BZ81" s="627"/>
      <c r="CA81" s="627"/>
      <c r="CB81" s="627"/>
      <c r="CC81" s="627"/>
      <c r="CD81" s="627"/>
      <c r="CE81" s="627"/>
      <c r="CF81" s="627"/>
      <c r="CG81" s="627"/>
      <c r="CH81" s="627"/>
      <c r="CI81" s="627"/>
      <c r="CJ81" s="627"/>
      <c r="CK81" s="627"/>
      <c r="CL81" s="627"/>
      <c r="CM81" s="627"/>
      <c r="CN81" s="627"/>
      <c r="CO81" s="627"/>
      <c r="CP81" s="627"/>
      <c r="CQ81" s="627"/>
      <c r="CR81" s="627"/>
    </row>
    <row r="82" spans="1:96">
      <c r="A82" s="625"/>
      <c r="B82" s="626"/>
      <c r="C82" s="625"/>
      <c r="D82" s="625"/>
      <c r="E82" s="625"/>
      <c r="F82" s="625"/>
      <c r="G82" s="625"/>
      <c r="H82" s="625"/>
      <c r="I82" s="625"/>
      <c r="J82" s="625"/>
      <c r="K82" s="625"/>
      <c r="L82" s="625"/>
      <c r="M82" s="625"/>
      <c r="N82" s="627"/>
      <c r="O82" s="627"/>
      <c r="P82" s="627"/>
      <c r="Q82" s="627"/>
      <c r="R82" s="627"/>
      <c r="S82" s="627"/>
      <c r="T82" s="627"/>
      <c r="U82" s="627"/>
      <c r="V82" s="627"/>
      <c r="W82" s="627"/>
      <c r="X82" s="627"/>
      <c r="Y82" s="625"/>
      <c r="Z82" s="625"/>
      <c r="AA82" s="625"/>
      <c r="AB82" s="625"/>
      <c r="AC82" s="625"/>
      <c r="AD82" s="625"/>
      <c r="AE82" s="625"/>
      <c r="AF82" s="625"/>
      <c r="AG82" s="627"/>
      <c r="AH82" s="627"/>
      <c r="AI82" s="627"/>
      <c r="AJ82" s="625"/>
      <c r="AK82" s="625"/>
      <c r="AL82" s="625"/>
      <c r="AM82" s="625"/>
      <c r="AN82" s="625"/>
      <c r="AO82" s="625"/>
      <c r="AP82" s="625"/>
      <c r="AQ82" s="625"/>
      <c r="AR82" s="625"/>
      <c r="AS82" s="625"/>
      <c r="AT82" s="625"/>
      <c r="AU82" s="625"/>
      <c r="AV82" s="625"/>
      <c r="AW82" s="625"/>
      <c r="AX82" s="625"/>
      <c r="AY82" s="625"/>
      <c r="AZ82" s="625"/>
      <c r="BA82" s="625"/>
      <c r="BB82" s="625"/>
      <c r="BC82" s="625"/>
      <c r="BD82" s="625"/>
      <c r="BE82" s="627"/>
      <c r="BF82" s="627"/>
      <c r="BG82" s="627"/>
      <c r="BH82" s="627"/>
      <c r="BI82" s="627"/>
      <c r="BJ82" s="627"/>
      <c r="BK82" s="627"/>
      <c r="BL82" s="627"/>
      <c r="BM82" s="627"/>
      <c r="BN82" s="627"/>
      <c r="BO82" s="627"/>
      <c r="BP82" s="627"/>
      <c r="BQ82" s="627"/>
      <c r="BR82" s="627"/>
      <c r="BS82" s="627"/>
      <c r="BT82" s="627"/>
      <c r="BU82" s="627"/>
      <c r="BV82" s="627"/>
      <c r="BW82" s="627"/>
      <c r="BX82" s="627"/>
      <c r="BY82" s="627"/>
      <c r="BZ82" s="627"/>
      <c r="CA82" s="627"/>
      <c r="CB82" s="627"/>
      <c r="CC82" s="627"/>
      <c r="CD82" s="627"/>
      <c r="CE82" s="627"/>
      <c r="CF82" s="627"/>
      <c r="CG82" s="627"/>
      <c r="CH82" s="627"/>
      <c r="CI82" s="627"/>
      <c r="CJ82" s="627"/>
      <c r="CK82" s="627"/>
      <c r="CL82" s="627"/>
      <c r="CM82" s="627"/>
      <c r="CN82" s="627"/>
      <c r="CO82" s="627"/>
      <c r="CP82" s="627"/>
      <c r="CQ82" s="627"/>
      <c r="CR82" s="627"/>
    </row>
    <row r="83" spans="1:96">
      <c r="A83" s="625"/>
      <c r="B83" s="626"/>
      <c r="C83" s="625"/>
      <c r="D83" s="625"/>
      <c r="E83" s="625"/>
      <c r="F83" s="625"/>
      <c r="G83" s="625"/>
      <c r="H83" s="625"/>
      <c r="I83" s="625"/>
      <c r="J83" s="625"/>
      <c r="K83" s="625"/>
      <c r="L83" s="625"/>
      <c r="M83" s="625"/>
      <c r="N83" s="627"/>
      <c r="O83" s="627"/>
      <c r="P83" s="627"/>
      <c r="Q83" s="627"/>
      <c r="R83" s="627"/>
      <c r="S83" s="627"/>
      <c r="T83" s="627"/>
      <c r="U83" s="627"/>
      <c r="V83" s="627"/>
      <c r="W83" s="627"/>
      <c r="X83" s="627"/>
      <c r="Y83" s="625"/>
      <c r="Z83" s="625"/>
      <c r="AA83" s="625"/>
      <c r="AB83" s="625"/>
      <c r="AC83" s="625"/>
      <c r="AD83" s="625"/>
      <c r="AE83" s="625"/>
      <c r="AF83" s="625"/>
      <c r="AG83" s="627"/>
      <c r="AH83" s="627"/>
      <c r="AI83" s="627"/>
      <c r="AJ83" s="625"/>
      <c r="AK83" s="625"/>
      <c r="AL83" s="625"/>
      <c r="AM83" s="625"/>
      <c r="AN83" s="625"/>
      <c r="AO83" s="625"/>
      <c r="AP83" s="625"/>
      <c r="AQ83" s="625"/>
      <c r="AR83" s="625"/>
      <c r="AS83" s="625"/>
      <c r="AT83" s="625"/>
      <c r="AU83" s="625"/>
      <c r="AV83" s="625"/>
      <c r="AW83" s="625"/>
      <c r="AX83" s="625"/>
      <c r="AY83" s="625"/>
      <c r="AZ83" s="625"/>
      <c r="BA83" s="625"/>
      <c r="BB83" s="625"/>
      <c r="BC83" s="625"/>
      <c r="BD83" s="625"/>
      <c r="BE83" s="627"/>
      <c r="BF83" s="627"/>
      <c r="BG83" s="627"/>
      <c r="BH83" s="627"/>
      <c r="BI83" s="627"/>
      <c r="BJ83" s="627"/>
      <c r="BK83" s="627"/>
      <c r="BL83" s="627"/>
      <c r="BM83" s="627"/>
      <c r="BN83" s="627"/>
      <c r="BO83" s="627"/>
      <c r="BP83" s="627"/>
      <c r="BQ83" s="627"/>
      <c r="BR83" s="627"/>
      <c r="BS83" s="627"/>
      <c r="BT83" s="627"/>
      <c r="BU83" s="627"/>
      <c r="BV83" s="627"/>
      <c r="BW83" s="627"/>
      <c r="BX83" s="627"/>
      <c r="BY83" s="627"/>
      <c r="BZ83" s="627"/>
      <c r="CA83" s="627"/>
      <c r="CB83" s="627"/>
      <c r="CC83" s="627"/>
      <c r="CD83" s="627"/>
      <c r="CE83" s="627"/>
      <c r="CF83" s="627"/>
      <c r="CG83" s="627"/>
      <c r="CH83" s="627"/>
      <c r="CI83" s="627"/>
      <c r="CJ83" s="627"/>
      <c r="CK83" s="627"/>
      <c r="CL83" s="627"/>
      <c r="CM83" s="627"/>
      <c r="CN83" s="627"/>
      <c r="CO83" s="627"/>
      <c r="CP83" s="627"/>
      <c r="CQ83" s="627"/>
      <c r="CR83" s="627"/>
    </row>
    <row r="84" spans="1:96">
      <c r="A84" s="625"/>
      <c r="B84" s="626"/>
      <c r="C84" s="625"/>
      <c r="D84" s="625"/>
      <c r="E84" s="625"/>
      <c r="F84" s="625"/>
      <c r="G84" s="625"/>
      <c r="H84" s="625"/>
      <c r="I84" s="625"/>
      <c r="J84" s="625"/>
      <c r="K84" s="625"/>
      <c r="L84" s="625"/>
      <c r="M84" s="625"/>
      <c r="N84" s="627"/>
      <c r="O84" s="627"/>
      <c r="P84" s="627"/>
      <c r="Q84" s="627"/>
      <c r="R84" s="627"/>
      <c r="S84" s="627"/>
      <c r="T84" s="627"/>
      <c r="U84" s="627"/>
      <c r="V84" s="627"/>
      <c r="W84" s="627"/>
      <c r="X84" s="627"/>
      <c r="Y84" s="625"/>
      <c r="Z84" s="625"/>
      <c r="AA84" s="625"/>
      <c r="AB84" s="625"/>
      <c r="AC84" s="625"/>
      <c r="AD84" s="625"/>
      <c r="AE84" s="625"/>
      <c r="AF84" s="625"/>
      <c r="AG84" s="627"/>
      <c r="AH84" s="627"/>
      <c r="AI84" s="627"/>
      <c r="AJ84" s="625"/>
      <c r="AK84" s="625"/>
      <c r="AL84" s="625"/>
      <c r="AM84" s="625"/>
      <c r="AN84" s="625"/>
      <c r="AO84" s="625"/>
      <c r="AP84" s="625"/>
      <c r="AQ84" s="625"/>
      <c r="AR84" s="625"/>
      <c r="AS84" s="625"/>
      <c r="AT84" s="625"/>
      <c r="AU84" s="625"/>
      <c r="AV84" s="625"/>
      <c r="AW84" s="625"/>
      <c r="AX84" s="625"/>
      <c r="AY84" s="625"/>
      <c r="AZ84" s="625"/>
      <c r="BA84" s="625"/>
      <c r="BB84" s="625"/>
      <c r="BC84" s="625"/>
      <c r="BD84" s="625"/>
      <c r="BE84" s="627"/>
      <c r="BF84" s="627"/>
      <c r="BG84" s="627"/>
      <c r="BH84" s="627"/>
      <c r="BI84" s="627"/>
      <c r="BJ84" s="627"/>
      <c r="BK84" s="627"/>
      <c r="BL84" s="627"/>
      <c r="BM84" s="627"/>
      <c r="BN84" s="627"/>
      <c r="BO84" s="627"/>
      <c r="BP84" s="627"/>
      <c r="BQ84" s="627"/>
      <c r="BR84" s="627"/>
      <c r="BS84" s="627"/>
      <c r="BT84" s="627"/>
      <c r="BU84" s="627"/>
      <c r="BV84" s="627"/>
      <c r="BW84" s="627"/>
      <c r="BX84" s="627"/>
      <c r="BY84" s="627"/>
      <c r="BZ84" s="627"/>
      <c r="CA84" s="627"/>
      <c r="CB84" s="627"/>
      <c r="CC84" s="627"/>
      <c r="CD84" s="627"/>
      <c r="CE84" s="627"/>
      <c r="CF84" s="627"/>
      <c r="CG84" s="627"/>
      <c r="CH84" s="627"/>
      <c r="CI84" s="627"/>
      <c r="CJ84" s="627"/>
      <c r="CK84" s="627"/>
      <c r="CL84" s="627"/>
      <c r="CM84" s="627"/>
      <c r="CN84" s="627"/>
      <c r="CO84" s="627"/>
      <c r="CP84" s="627"/>
      <c r="CQ84" s="627"/>
      <c r="CR84" s="627"/>
    </row>
    <row r="85" spans="1:96">
      <c r="A85" s="625"/>
      <c r="B85" s="626"/>
      <c r="C85" s="625"/>
      <c r="D85" s="625"/>
      <c r="E85" s="625"/>
      <c r="F85" s="625"/>
      <c r="G85" s="625"/>
      <c r="H85" s="625"/>
      <c r="I85" s="625"/>
      <c r="J85" s="625"/>
      <c r="K85" s="625"/>
      <c r="L85" s="625"/>
      <c r="M85" s="625"/>
      <c r="N85" s="627"/>
      <c r="O85" s="627"/>
      <c r="P85" s="627"/>
      <c r="Q85" s="627"/>
      <c r="R85" s="627"/>
      <c r="S85" s="627"/>
      <c r="T85" s="627"/>
      <c r="U85" s="627"/>
      <c r="V85" s="627"/>
      <c r="W85" s="627"/>
      <c r="X85" s="627"/>
      <c r="Y85" s="625"/>
      <c r="Z85" s="625"/>
      <c r="AA85" s="625"/>
      <c r="AB85" s="625"/>
      <c r="AC85" s="625"/>
      <c r="AD85" s="625"/>
      <c r="AE85" s="625"/>
      <c r="AF85" s="625"/>
      <c r="AG85" s="627"/>
      <c r="AH85" s="627"/>
      <c r="AI85" s="627"/>
      <c r="AJ85" s="625"/>
      <c r="AK85" s="625"/>
      <c r="AL85" s="625"/>
      <c r="AM85" s="625"/>
      <c r="AN85" s="625"/>
      <c r="AO85" s="625"/>
      <c r="AP85" s="625"/>
      <c r="AQ85" s="625"/>
      <c r="AR85" s="625"/>
      <c r="AS85" s="625"/>
      <c r="AT85" s="625"/>
      <c r="AU85" s="625"/>
      <c r="AV85" s="625"/>
      <c r="AW85" s="625"/>
      <c r="AX85" s="625"/>
      <c r="AY85" s="625"/>
      <c r="AZ85" s="625"/>
      <c r="BA85" s="625"/>
      <c r="BB85" s="625"/>
      <c r="BC85" s="625"/>
      <c r="BD85" s="625"/>
      <c r="BE85" s="627"/>
      <c r="BF85" s="627"/>
      <c r="BG85" s="627"/>
      <c r="BH85" s="627"/>
      <c r="BI85" s="627"/>
      <c r="BJ85" s="627"/>
      <c r="BK85" s="627"/>
      <c r="BL85" s="627"/>
      <c r="BM85" s="627"/>
      <c r="BN85" s="627"/>
      <c r="BO85" s="627"/>
      <c r="BP85" s="627"/>
      <c r="BQ85" s="627"/>
      <c r="BR85" s="627"/>
      <c r="BS85" s="627"/>
      <c r="BT85" s="627"/>
      <c r="BU85" s="627"/>
      <c r="BV85" s="627"/>
      <c r="BW85" s="627"/>
      <c r="BX85" s="627"/>
      <c r="BY85" s="627"/>
      <c r="BZ85" s="627"/>
      <c r="CA85" s="627"/>
      <c r="CB85" s="627"/>
      <c r="CC85" s="627"/>
      <c r="CD85" s="627"/>
      <c r="CE85" s="627"/>
      <c r="CF85" s="627"/>
      <c r="CG85" s="627"/>
      <c r="CH85" s="627"/>
      <c r="CI85" s="627"/>
      <c r="CJ85" s="627"/>
      <c r="CK85" s="627"/>
      <c r="CL85" s="627"/>
      <c r="CM85" s="627"/>
      <c r="CN85" s="627"/>
      <c r="CO85" s="627"/>
      <c r="CP85" s="627"/>
      <c r="CQ85" s="627"/>
      <c r="CR85" s="627"/>
    </row>
    <row r="86" spans="1:96">
      <c r="A86" s="625"/>
      <c r="B86" s="626"/>
      <c r="C86" s="625"/>
      <c r="D86" s="625"/>
      <c r="E86" s="625"/>
      <c r="F86" s="625"/>
      <c r="G86" s="625"/>
      <c r="H86" s="625"/>
      <c r="I86" s="625"/>
      <c r="J86" s="625"/>
      <c r="K86" s="625"/>
      <c r="L86" s="625"/>
      <c r="M86" s="625"/>
      <c r="N86" s="627"/>
      <c r="O86" s="627"/>
      <c r="P86" s="627"/>
      <c r="Q86" s="627"/>
      <c r="R86" s="627"/>
      <c r="S86" s="627"/>
      <c r="T86" s="627"/>
      <c r="U86" s="627"/>
      <c r="V86" s="627"/>
      <c r="W86" s="627"/>
      <c r="X86" s="627"/>
      <c r="Y86" s="625"/>
      <c r="Z86" s="625"/>
      <c r="AA86" s="625"/>
      <c r="AB86" s="625"/>
      <c r="AC86" s="625"/>
      <c r="AD86" s="625"/>
      <c r="AE86" s="625"/>
      <c r="AF86" s="625"/>
      <c r="AG86" s="627"/>
      <c r="AH86" s="627"/>
      <c r="AI86" s="627"/>
      <c r="AJ86" s="625"/>
      <c r="AK86" s="625"/>
      <c r="AL86" s="625"/>
      <c r="AM86" s="625"/>
      <c r="AN86" s="625"/>
      <c r="AO86" s="625"/>
      <c r="AP86" s="625"/>
      <c r="AQ86" s="625"/>
      <c r="AR86" s="625"/>
      <c r="AS86" s="625"/>
      <c r="AT86" s="625"/>
      <c r="AU86" s="625"/>
      <c r="AV86" s="625"/>
      <c r="AW86" s="625"/>
      <c r="AX86" s="625"/>
      <c r="AY86" s="625"/>
      <c r="AZ86" s="625"/>
      <c r="BA86" s="625"/>
      <c r="BB86" s="625"/>
      <c r="BC86" s="625"/>
      <c r="BD86" s="625"/>
      <c r="BE86" s="627"/>
      <c r="BF86" s="627"/>
      <c r="BG86" s="627"/>
      <c r="BH86" s="627"/>
      <c r="BI86" s="627"/>
      <c r="BJ86" s="627"/>
      <c r="BK86" s="627"/>
      <c r="BL86" s="627"/>
      <c r="BM86" s="627"/>
      <c r="BN86" s="627"/>
      <c r="BO86" s="627"/>
      <c r="BP86" s="627"/>
      <c r="BQ86" s="627"/>
      <c r="BR86" s="627"/>
      <c r="BS86" s="627"/>
      <c r="BT86" s="627"/>
      <c r="BU86" s="627"/>
      <c r="BV86" s="627"/>
      <c r="BW86" s="627"/>
      <c r="BX86" s="627"/>
      <c r="BY86" s="627"/>
      <c r="BZ86" s="627"/>
      <c r="CA86" s="627"/>
      <c r="CB86" s="627"/>
      <c r="CC86" s="627"/>
      <c r="CD86" s="627"/>
      <c r="CE86" s="627"/>
      <c r="CF86" s="627"/>
      <c r="CG86" s="627"/>
      <c r="CH86" s="627"/>
      <c r="CI86" s="627"/>
      <c r="CJ86" s="627"/>
      <c r="CK86" s="627"/>
      <c r="CL86" s="627"/>
      <c r="CM86" s="627"/>
      <c r="CN86" s="627"/>
      <c r="CO86" s="627"/>
      <c r="CP86" s="627"/>
      <c r="CQ86" s="627"/>
      <c r="CR86" s="627"/>
    </row>
    <row r="87" spans="1:96">
      <c r="A87" s="625"/>
      <c r="B87" s="626"/>
      <c r="C87" s="625"/>
      <c r="D87" s="625"/>
      <c r="E87" s="625"/>
      <c r="F87" s="625"/>
      <c r="G87" s="625"/>
      <c r="H87" s="625"/>
      <c r="I87" s="625"/>
      <c r="J87" s="625"/>
      <c r="K87" s="625"/>
      <c r="L87" s="625"/>
      <c r="M87" s="625"/>
      <c r="N87" s="627"/>
      <c r="O87" s="627"/>
      <c r="P87" s="627"/>
      <c r="Q87" s="627"/>
      <c r="R87" s="627"/>
      <c r="S87" s="627"/>
      <c r="T87" s="627"/>
      <c r="U87" s="627"/>
      <c r="V87" s="627"/>
      <c r="W87" s="627"/>
      <c r="X87" s="627"/>
      <c r="Y87" s="625"/>
      <c r="Z87" s="625"/>
      <c r="AA87" s="625"/>
      <c r="AB87" s="625"/>
      <c r="AC87" s="625"/>
      <c r="AD87" s="625"/>
      <c r="AE87" s="625"/>
      <c r="AF87" s="625"/>
      <c r="AG87" s="627"/>
      <c r="AH87" s="627"/>
      <c r="AI87" s="627"/>
      <c r="AJ87" s="625"/>
      <c r="AK87" s="625"/>
      <c r="AL87" s="625"/>
      <c r="AM87" s="625"/>
      <c r="AN87" s="625"/>
      <c r="AO87" s="625"/>
      <c r="AP87" s="625"/>
      <c r="AQ87" s="625"/>
      <c r="AR87" s="625"/>
      <c r="AS87" s="625"/>
      <c r="AT87" s="625"/>
      <c r="AU87" s="625"/>
      <c r="AV87" s="625"/>
      <c r="AW87" s="625"/>
      <c r="AX87" s="625"/>
      <c r="AY87" s="625"/>
      <c r="AZ87" s="625"/>
      <c r="BA87" s="625"/>
      <c r="BB87" s="625"/>
      <c r="BC87" s="625"/>
      <c r="BD87" s="625"/>
      <c r="BE87" s="627"/>
      <c r="BF87" s="627"/>
      <c r="BG87" s="627"/>
      <c r="BH87" s="627"/>
      <c r="BI87" s="627"/>
      <c r="BJ87" s="627"/>
      <c r="BK87" s="627"/>
      <c r="BL87" s="627"/>
      <c r="BM87" s="627"/>
      <c r="BN87" s="627"/>
      <c r="BO87" s="627"/>
      <c r="BP87" s="627"/>
      <c r="BQ87" s="627"/>
      <c r="BR87" s="627"/>
      <c r="BS87" s="627"/>
      <c r="BT87" s="627"/>
      <c r="BU87" s="627"/>
      <c r="BV87" s="627"/>
      <c r="BW87" s="627"/>
      <c r="BX87" s="627"/>
      <c r="BY87" s="627"/>
      <c r="BZ87" s="627"/>
      <c r="CA87" s="627"/>
      <c r="CB87" s="627"/>
      <c r="CC87" s="627"/>
      <c r="CD87" s="627"/>
      <c r="CE87" s="627"/>
      <c r="CF87" s="627"/>
      <c r="CG87" s="627"/>
      <c r="CH87" s="627"/>
      <c r="CI87" s="627"/>
      <c r="CJ87" s="627"/>
      <c r="CK87" s="627"/>
      <c r="CL87" s="627"/>
      <c r="CM87" s="627"/>
      <c r="CN87" s="627"/>
      <c r="CO87" s="627"/>
      <c r="CP87" s="627"/>
      <c r="CQ87" s="627"/>
      <c r="CR87" s="627"/>
    </row>
    <row r="88" spans="1:96">
      <c r="A88" s="625"/>
      <c r="B88" s="626"/>
      <c r="C88" s="625"/>
      <c r="D88" s="625"/>
      <c r="E88" s="625"/>
      <c r="F88" s="625"/>
      <c r="G88" s="625"/>
      <c r="H88" s="625"/>
      <c r="I88" s="625"/>
      <c r="J88" s="625"/>
      <c r="K88" s="625"/>
      <c r="L88" s="625"/>
      <c r="M88" s="625"/>
      <c r="N88" s="627"/>
      <c r="O88" s="627"/>
      <c r="P88" s="627"/>
      <c r="Q88" s="627"/>
      <c r="R88" s="627"/>
      <c r="S88" s="627"/>
      <c r="T88" s="627"/>
      <c r="U88" s="627"/>
      <c r="V88" s="627"/>
      <c r="W88" s="627"/>
      <c r="X88" s="627"/>
      <c r="Y88" s="625"/>
      <c r="Z88" s="625"/>
      <c r="AA88" s="625"/>
      <c r="AB88" s="625"/>
      <c r="AC88" s="625"/>
      <c r="AD88" s="625"/>
      <c r="AE88" s="625"/>
      <c r="AF88" s="625"/>
      <c r="AG88" s="627"/>
      <c r="AH88" s="627"/>
      <c r="AI88" s="627"/>
      <c r="AJ88" s="625"/>
      <c r="AK88" s="625"/>
      <c r="AL88" s="625"/>
      <c r="AM88" s="625"/>
      <c r="AN88" s="625"/>
      <c r="AO88" s="625"/>
      <c r="AP88" s="625"/>
      <c r="AQ88" s="625"/>
      <c r="AR88" s="625"/>
      <c r="AS88" s="625"/>
      <c r="AT88" s="625"/>
      <c r="AU88" s="625"/>
      <c r="AV88" s="625"/>
      <c r="AW88" s="625"/>
      <c r="AX88" s="625"/>
      <c r="AY88" s="625"/>
      <c r="AZ88" s="625"/>
      <c r="BA88" s="625"/>
      <c r="BB88" s="625"/>
      <c r="BC88" s="625"/>
      <c r="BD88" s="625"/>
      <c r="BE88" s="627"/>
      <c r="BF88" s="627"/>
      <c r="BG88" s="627"/>
      <c r="BH88" s="627"/>
      <c r="BI88" s="627"/>
      <c r="BJ88" s="627"/>
      <c r="BK88" s="627"/>
      <c r="BL88" s="627"/>
      <c r="BM88" s="627"/>
      <c r="BN88" s="627"/>
      <c r="BO88" s="627"/>
      <c r="BP88" s="627"/>
      <c r="BQ88" s="627"/>
      <c r="BR88" s="627"/>
      <c r="BS88" s="627"/>
      <c r="BT88" s="627"/>
      <c r="BU88" s="627"/>
      <c r="BV88" s="627"/>
      <c r="BW88" s="627"/>
      <c r="BX88" s="627"/>
      <c r="BY88" s="627"/>
      <c r="BZ88" s="627"/>
      <c r="CA88" s="627"/>
      <c r="CB88" s="627"/>
      <c r="CC88" s="627"/>
      <c r="CD88" s="627"/>
      <c r="CE88" s="627"/>
      <c r="CF88" s="627"/>
      <c r="CG88" s="627"/>
      <c r="CH88" s="627"/>
      <c r="CI88" s="627"/>
      <c r="CJ88" s="627"/>
      <c r="CK88" s="627"/>
      <c r="CL88" s="627"/>
      <c r="CM88" s="627"/>
      <c r="CN88" s="627"/>
      <c r="CO88" s="627"/>
      <c r="CP88" s="627"/>
      <c r="CQ88" s="627"/>
      <c r="CR88" s="627"/>
    </row>
    <row r="89" spans="1:96">
      <c r="A89" s="625"/>
      <c r="B89" s="626"/>
      <c r="C89" s="625"/>
      <c r="D89" s="625"/>
      <c r="E89" s="625"/>
      <c r="F89" s="625"/>
      <c r="G89" s="625"/>
      <c r="H89" s="625"/>
      <c r="I89" s="625"/>
      <c r="J89" s="625"/>
      <c r="K89" s="625"/>
      <c r="L89" s="625"/>
      <c r="M89" s="625"/>
      <c r="N89" s="627"/>
      <c r="O89" s="627"/>
      <c r="P89" s="627"/>
      <c r="Q89" s="627"/>
      <c r="R89" s="627"/>
      <c r="S89" s="627"/>
      <c r="T89" s="627"/>
      <c r="U89" s="627"/>
      <c r="V89" s="627"/>
      <c r="W89" s="627"/>
      <c r="X89" s="627"/>
      <c r="Y89" s="625"/>
      <c r="Z89" s="625"/>
      <c r="AA89" s="625"/>
      <c r="AB89" s="625"/>
      <c r="AC89" s="625"/>
      <c r="AD89" s="625"/>
      <c r="AE89" s="625"/>
      <c r="AF89" s="625"/>
      <c r="AG89" s="627"/>
      <c r="AH89" s="627"/>
      <c r="AI89" s="627"/>
      <c r="AJ89" s="625"/>
      <c r="AK89" s="625"/>
      <c r="AL89" s="625"/>
      <c r="AM89" s="625"/>
      <c r="AN89" s="625"/>
      <c r="AO89" s="625"/>
      <c r="AP89" s="625"/>
      <c r="AQ89" s="625"/>
      <c r="AR89" s="625"/>
      <c r="AS89" s="625"/>
      <c r="AT89" s="625"/>
      <c r="AU89" s="625"/>
      <c r="AV89" s="625"/>
      <c r="AW89" s="625"/>
      <c r="AX89" s="625"/>
      <c r="AY89" s="625"/>
      <c r="AZ89" s="625"/>
      <c r="BA89" s="625"/>
      <c r="BB89" s="625"/>
      <c r="BC89" s="625"/>
      <c r="BD89" s="625"/>
      <c r="BE89" s="627"/>
      <c r="BF89" s="627"/>
      <c r="BG89" s="627"/>
      <c r="BH89" s="627"/>
      <c r="BI89" s="627"/>
      <c r="BJ89" s="627"/>
      <c r="BK89" s="627"/>
      <c r="BL89" s="627"/>
      <c r="BM89" s="627"/>
      <c r="BN89" s="627"/>
      <c r="BO89" s="627"/>
      <c r="BP89" s="627"/>
      <c r="BQ89" s="627"/>
      <c r="BR89" s="627"/>
      <c r="BS89" s="627"/>
      <c r="BT89" s="627"/>
      <c r="BU89" s="627"/>
      <c r="BV89" s="627"/>
      <c r="BW89" s="627"/>
      <c r="BX89" s="627"/>
      <c r="BY89" s="627"/>
      <c r="BZ89" s="627"/>
      <c r="CA89" s="627"/>
      <c r="CB89" s="627"/>
      <c r="CC89" s="627"/>
      <c r="CD89" s="627"/>
      <c r="CE89" s="627"/>
      <c r="CF89" s="627"/>
      <c r="CG89" s="627"/>
      <c r="CH89" s="627"/>
      <c r="CI89" s="627"/>
      <c r="CJ89" s="627"/>
      <c r="CK89" s="627"/>
      <c r="CL89" s="627"/>
      <c r="CM89" s="627"/>
      <c r="CN89" s="627"/>
      <c r="CO89" s="627"/>
      <c r="CP89" s="627"/>
      <c r="CQ89" s="627"/>
      <c r="CR89" s="627"/>
    </row>
    <row r="90" spans="1:96">
      <c r="A90" s="625"/>
      <c r="B90" s="626"/>
      <c r="C90" s="625"/>
      <c r="D90" s="625"/>
      <c r="E90" s="625"/>
      <c r="F90" s="625"/>
      <c r="G90" s="625"/>
      <c r="H90" s="625"/>
      <c r="I90" s="625"/>
      <c r="J90" s="625"/>
      <c r="K90" s="625"/>
      <c r="L90" s="625"/>
      <c r="M90" s="625"/>
      <c r="N90" s="627"/>
      <c r="O90" s="627"/>
      <c r="P90" s="627"/>
      <c r="Q90" s="627"/>
      <c r="R90" s="627"/>
      <c r="S90" s="627"/>
      <c r="T90" s="627"/>
      <c r="U90" s="627"/>
      <c r="V90" s="627"/>
      <c r="W90" s="627"/>
      <c r="X90" s="627"/>
      <c r="Y90" s="625"/>
      <c r="Z90" s="625"/>
      <c r="AA90" s="625"/>
      <c r="AB90" s="625"/>
      <c r="AC90" s="625"/>
      <c r="AD90" s="625"/>
      <c r="AE90" s="625"/>
      <c r="AF90" s="625"/>
      <c r="AG90" s="627"/>
      <c r="AH90" s="627"/>
      <c r="AI90" s="627"/>
      <c r="AJ90" s="625"/>
      <c r="AK90" s="625"/>
      <c r="AL90" s="625"/>
      <c r="AM90" s="625"/>
      <c r="AN90" s="625"/>
      <c r="AO90" s="625"/>
      <c r="AP90" s="625"/>
      <c r="AQ90" s="625"/>
      <c r="AR90" s="625"/>
      <c r="AS90" s="625"/>
      <c r="AT90" s="625"/>
      <c r="AU90" s="625"/>
      <c r="AV90" s="625"/>
      <c r="AW90" s="625"/>
      <c r="AX90" s="625"/>
      <c r="AY90" s="625"/>
      <c r="AZ90" s="625"/>
      <c r="BA90" s="625"/>
      <c r="BB90" s="625"/>
      <c r="BC90" s="625"/>
      <c r="BD90" s="625"/>
      <c r="BE90" s="627"/>
      <c r="BF90" s="627"/>
      <c r="BG90" s="627"/>
      <c r="BH90" s="627"/>
      <c r="BI90" s="627"/>
      <c r="BJ90" s="627"/>
      <c r="BK90" s="627"/>
      <c r="BL90" s="627"/>
      <c r="BM90" s="627"/>
      <c r="BN90" s="627"/>
      <c r="BO90" s="627"/>
      <c r="BP90" s="627"/>
      <c r="BQ90" s="627"/>
      <c r="BR90" s="627"/>
      <c r="BS90" s="627"/>
      <c r="BT90" s="627"/>
      <c r="BU90" s="627"/>
      <c r="BV90" s="627"/>
      <c r="BW90" s="627"/>
      <c r="BX90" s="627"/>
      <c r="BY90" s="627"/>
      <c r="BZ90" s="627"/>
      <c r="CA90" s="627"/>
      <c r="CB90" s="627"/>
      <c r="CC90" s="627"/>
      <c r="CD90" s="627"/>
      <c r="CE90" s="627"/>
      <c r="CF90" s="627"/>
      <c r="CG90" s="627"/>
      <c r="CH90" s="627"/>
      <c r="CI90" s="627"/>
      <c r="CJ90" s="627"/>
      <c r="CK90" s="627"/>
      <c r="CL90" s="627"/>
      <c r="CM90" s="627"/>
      <c r="CN90" s="627"/>
      <c r="CO90" s="627"/>
      <c r="CP90" s="627"/>
      <c r="CQ90" s="627"/>
      <c r="CR90" s="627"/>
    </row>
    <row r="91" spans="1:96">
      <c r="A91" s="625"/>
      <c r="B91" s="626"/>
      <c r="C91" s="625"/>
      <c r="D91" s="625"/>
      <c r="E91" s="625"/>
      <c r="F91" s="625"/>
      <c r="G91" s="625"/>
      <c r="H91" s="625"/>
      <c r="I91" s="625"/>
      <c r="J91" s="625"/>
      <c r="K91" s="625"/>
      <c r="L91" s="625"/>
      <c r="M91" s="625"/>
      <c r="N91" s="627"/>
      <c r="O91" s="627"/>
      <c r="P91" s="627"/>
      <c r="Q91" s="627"/>
      <c r="R91" s="627"/>
      <c r="S91" s="627"/>
      <c r="T91" s="627"/>
      <c r="U91" s="627"/>
      <c r="V91" s="627"/>
      <c r="W91" s="627"/>
      <c r="X91" s="627"/>
      <c r="Y91" s="625"/>
      <c r="Z91" s="625"/>
      <c r="AA91" s="625"/>
      <c r="AB91" s="625"/>
      <c r="AC91" s="625"/>
      <c r="AD91" s="625"/>
      <c r="AE91" s="625"/>
      <c r="AF91" s="625"/>
      <c r="AG91" s="627"/>
      <c r="AH91" s="627"/>
      <c r="AI91" s="627"/>
      <c r="AJ91" s="625"/>
      <c r="AK91" s="625"/>
      <c r="AL91" s="625"/>
      <c r="AM91" s="625"/>
      <c r="AN91" s="625"/>
      <c r="AO91" s="625"/>
      <c r="AP91" s="625"/>
      <c r="AQ91" s="625"/>
      <c r="AR91" s="625"/>
      <c r="AS91" s="625"/>
      <c r="AT91" s="625"/>
      <c r="AU91" s="625"/>
      <c r="AV91" s="625"/>
      <c r="AW91" s="625"/>
      <c r="AX91" s="625"/>
      <c r="AY91" s="625"/>
      <c r="AZ91" s="625"/>
      <c r="BA91" s="625"/>
      <c r="BB91" s="625"/>
      <c r="BC91" s="625"/>
      <c r="BD91" s="625"/>
      <c r="BE91" s="627"/>
      <c r="BF91" s="627"/>
      <c r="BG91" s="627"/>
      <c r="BH91" s="627"/>
      <c r="BI91" s="627"/>
      <c r="BJ91" s="627"/>
      <c r="BK91" s="627"/>
      <c r="BL91" s="627"/>
      <c r="BM91" s="627"/>
      <c r="BN91" s="627"/>
      <c r="BO91" s="627"/>
      <c r="BP91" s="627"/>
      <c r="BQ91" s="627"/>
      <c r="BR91" s="627"/>
      <c r="BS91" s="627"/>
      <c r="BT91" s="627"/>
      <c r="BU91" s="627"/>
      <c r="BV91" s="627"/>
      <c r="BW91" s="627"/>
      <c r="BX91" s="627"/>
      <c r="BY91" s="627"/>
      <c r="BZ91" s="627"/>
      <c r="CA91" s="627"/>
      <c r="CB91" s="627"/>
      <c r="CC91" s="627"/>
      <c r="CD91" s="627"/>
      <c r="CE91" s="627"/>
      <c r="CF91" s="627"/>
      <c r="CG91" s="627"/>
      <c r="CH91" s="627"/>
      <c r="CI91" s="627"/>
      <c r="CJ91" s="627"/>
      <c r="CK91" s="627"/>
      <c r="CL91" s="627"/>
      <c r="CM91" s="627"/>
      <c r="CN91" s="627"/>
      <c r="CO91" s="627"/>
      <c r="CP91" s="627"/>
      <c r="CQ91" s="627"/>
      <c r="CR91" s="627"/>
    </row>
    <row r="92" spans="1:96">
      <c r="A92" s="625"/>
      <c r="B92" s="626"/>
      <c r="C92" s="625"/>
      <c r="D92" s="625"/>
      <c r="E92" s="625"/>
      <c r="F92" s="625"/>
      <c r="G92" s="625"/>
      <c r="H92" s="625"/>
      <c r="I92" s="625"/>
      <c r="J92" s="625"/>
      <c r="K92" s="625"/>
      <c r="L92" s="625"/>
      <c r="M92" s="625"/>
      <c r="N92" s="627"/>
      <c r="O92" s="627"/>
      <c r="P92" s="627"/>
      <c r="Q92" s="627"/>
      <c r="R92" s="627"/>
      <c r="S92" s="627"/>
      <c r="T92" s="627"/>
      <c r="U92" s="627"/>
      <c r="V92" s="627"/>
      <c r="W92" s="627"/>
      <c r="X92" s="627"/>
      <c r="Y92" s="625"/>
      <c r="Z92" s="625"/>
      <c r="AA92" s="625"/>
      <c r="AB92" s="625"/>
      <c r="AC92" s="625"/>
      <c r="AD92" s="625"/>
      <c r="AE92" s="625"/>
      <c r="AF92" s="625"/>
      <c r="AG92" s="627"/>
      <c r="AH92" s="627"/>
      <c r="AI92" s="627"/>
      <c r="AJ92" s="625"/>
      <c r="AK92" s="625"/>
      <c r="AL92" s="625"/>
      <c r="AM92" s="625"/>
      <c r="AN92" s="625"/>
      <c r="AO92" s="625"/>
      <c r="AP92" s="625"/>
      <c r="AQ92" s="625"/>
      <c r="AR92" s="625"/>
      <c r="AS92" s="625"/>
      <c r="AT92" s="625"/>
      <c r="AU92" s="625"/>
      <c r="AV92" s="625"/>
      <c r="AW92" s="625"/>
      <c r="AX92" s="625"/>
      <c r="AY92" s="625"/>
      <c r="AZ92" s="625"/>
      <c r="BA92" s="625"/>
      <c r="BB92" s="625"/>
      <c r="BC92" s="625"/>
      <c r="BD92" s="625"/>
      <c r="BE92" s="627"/>
      <c r="BF92" s="627"/>
      <c r="BG92" s="627"/>
      <c r="BH92" s="627"/>
      <c r="BI92" s="627"/>
      <c r="BJ92" s="627"/>
      <c r="BK92" s="627"/>
      <c r="BL92" s="627"/>
      <c r="BM92" s="627"/>
      <c r="BN92" s="627"/>
      <c r="BO92" s="627"/>
      <c r="BP92" s="627"/>
      <c r="BQ92" s="627"/>
      <c r="BR92" s="627"/>
      <c r="BS92" s="627"/>
      <c r="BT92" s="627"/>
      <c r="BU92" s="627"/>
      <c r="BV92" s="627"/>
      <c r="BW92" s="627"/>
      <c r="BX92" s="627"/>
      <c r="BY92" s="627"/>
      <c r="BZ92" s="627"/>
      <c r="CA92" s="627"/>
      <c r="CB92" s="627"/>
      <c r="CC92" s="627"/>
      <c r="CD92" s="627"/>
      <c r="CE92" s="627"/>
      <c r="CF92" s="627"/>
      <c r="CG92" s="627"/>
      <c r="CH92" s="627"/>
      <c r="CI92" s="627"/>
      <c r="CJ92" s="627"/>
      <c r="CK92" s="627"/>
      <c r="CL92" s="627"/>
      <c r="CM92" s="627"/>
      <c r="CN92" s="627"/>
      <c r="CO92" s="627"/>
      <c r="CP92" s="627"/>
      <c r="CQ92" s="627"/>
      <c r="CR92" s="627"/>
    </row>
    <row r="93" spans="1:96">
      <c r="A93" s="625"/>
      <c r="B93" s="626"/>
      <c r="C93" s="625"/>
      <c r="D93" s="625"/>
      <c r="E93" s="625"/>
      <c r="F93" s="625"/>
      <c r="G93" s="625"/>
      <c r="H93" s="625"/>
      <c r="I93" s="625"/>
      <c r="J93" s="625"/>
      <c r="K93" s="625"/>
      <c r="L93" s="625"/>
      <c r="M93" s="625"/>
      <c r="N93" s="627"/>
      <c r="O93" s="627"/>
      <c r="P93" s="627"/>
      <c r="Q93" s="627"/>
      <c r="R93" s="627"/>
      <c r="S93" s="627"/>
      <c r="T93" s="627"/>
      <c r="U93" s="627"/>
      <c r="V93" s="627"/>
      <c r="W93" s="627"/>
      <c r="X93" s="627"/>
      <c r="Y93" s="625"/>
      <c r="Z93" s="625"/>
      <c r="AA93" s="625"/>
      <c r="AB93" s="625"/>
      <c r="AC93" s="625"/>
      <c r="AD93" s="625"/>
      <c r="AE93" s="625"/>
      <c r="AF93" s="625"/>
      <c r="AG93" s="627"/>
      <c r="AH93" s="627"/>
      <c r="AI93" s="627"/>
      <c r="AJ93" s="625"/>
      <c r="AK93" s="625"/>
      <c r="AL93" s="625"/>
      <c r="AM93" s="625"/>
      <c r="AN93" s="625"/>
      <c r="AO93" s="625"/>
      <c r="AP93" s="625"/>
      <c r="AQ93" s="625"/>
      <c r="AR93" s="625"/>
      <c r="AS93" s="625"/>
      <c r="AT93" s="625"/>
      <c r="AU93" s="625"/>
      <c r="AV93" s="625"/>
      <c r="AW93" s="625"/>
      <c r="AX93" s="625"/>
      <c r="AY93" s="625"/>
      <c r="AZ93" s="625"/>
      <c r="BA93" s="625"/>
      <c r="BB93" s="625"/>
      <c r="BC93" s="625"/>
      <c r="BD93" s="625"/>
      <c r="BE93" s="627"/>
      <c r="BF93" s="627"/>
      <c r="BG93" s="627"/>
      <c r="BH93" s="627"/>
      <c r="BI93" s="627"/>
      <c r="BJ93" s="627"/>
      <c r="BK93" s="627"/>
      <c r="BL93" s="627"/>
      <c r="BM93" s="627"/>
      <c r="BN93" s="627"/>
      <c r="BO93" s="627"/>
      <c r="BP93" s="627"/>
      <c r="BQ93" s="627"/>
      <c r="BR93" s="627"/>
      <c r="BS93" s="627"/>
      <c r="BT93" s="627"/>
      <c r="BU93" s="627"/>
      <c r="BV93" s="627"/>
      <c r="BW93" s="627"/>
      <c r="BX93" s="627"/>
      <c r="BY93" s="627"/>
      <c r="BZ93" s="627"/>
      <c r="CA93" s="627"/>
      <c r="CB93" s="627"/>
      <c r="CC93" s="627"/>
      <c r="CD93" s="627"/>
      <c r="CE93" s="627"/>
      <c r="CF93" s="627"/>
      <c r="CG93" s="627"/>
      <c r="CH93" s="627"/>
      <c r="CI93" s="627"/>
      <c r="CJ93" s="627"/>
      <c r="CK93" s="627"/>
      <c r="CL93" s="627"/>
      <c r="CM93" s="627"/>
      <c r="CN93" s="627"/>
      <c r="CO93" s="627"/>
      <c r="CP93" s="627"/>
      <c r="CQ93" s="627"/>
      <c r="CR93" s="627"/>
    </row>
    <row r="94" spans="1:96">
      <c r="A94" s="625"/>
      <c r="B94" s="626"/>
      <c r="C94" s="625"/>
      <c r="D94" s="625"/>
      <c r="E94" s="625"/>
      <c r="F94" s="625"/>
      <c r="G94" s="625"/>
      <c r="H94" s="625"/>
      <c r="I94" s="625"/>
      <c r="J94" s="625"/>
      <c r="K94" s="625"/>
      <c r="L94" s="625"/>
      <c r="M94" s="625"/>
      <c r="N94" s="627"/>
      <c r="O94" s="627"/>
      <c r="P94" s="627"/>
      <c r="Q94" s="627"/>
      <c r="R94" s="627"/>
      <c r="S94" s="627"/>
      <c r="T94" s="627"/>
      <c r="U94" s="627"/>
      <c r="V94" s="627"/>
      <c r="W94" s="627"/>
      <c r="X94" s="627"/>
      <c r="Y94" s="625"/>
      <c r="Z94" s="625"/>
      <c r="AA94" s="625"/>
      <c r="AB94" s="625"/>
      <c r="AC94" s="625"/>
      <c r="AD94" s="625"/>
      <c r="AE94" s="625"/>
      <c r="AF94" s="625"/>
      <c r="AG94" s="627"/>
      <c r="AH94" s="627"/>
      <c r="AI94" s="627"/>
      <c r="AJ94" s="625"/>
      <c r="AK94" s="625"/>
      <c r="AL94" s="625"/>
      <c r="AM94" s="625"/>
      <c r="AN94" s="625"/>
      <c r="AO94" s="625"/>
      <c r="AP94" s="625"/>
      <c r="AQ94" s="625"/>
      <c r="AR94" s="625"/>
      <c r="AS94" s="625"/>
      <c r="AT94" s="625"/>
      <c r="AU94" s="625"/>
      <c r="AV94" s="625"/>
      <c r="AW94" s="625"/>
      <c r="AX94" s="625"/>
      <c r="AY94" s="625"/>
      <c r="AZ94" s="625"/>
      <c r="BA94" s="625"/>
      <c r="BB94" s="625"/>
      <c r="BC94" s="625"/>
      <c r="BD94" s="625"/>
      <c r="BE94" s="627"/>
      <c r="BF94" s="627"/>
      <c r="BG94" s="627"/>
      <c r="BH94" s="627"/>
      <c r="BI94" s="627"/>
      <c r="BJ94" s="627"/>
      <c r="BK94" s="627"/>
      <c r="BL94" s="627"/>
      <c r="BM94" s="627"/>
      <c r="BN94" s="627"/>
      <c r="BO94" s="627"/>
      <c r="BP94" s="627"/>
      <c r="BQ94" s="627"/>
      <c r="BR94" s="627"/>
      <c r="BS94" s="627"/>
      <c r="BT94" s="627"/>
      <c r="BU94" s="627"/>
      <c r="BV94" s="627"/>
      <c r="BW94" s="627"/>
      <c r="BX94" s="627"/>
      <c r="BY94" s="627"/>
      <c r="BZ94" s="627"/>
      <c r="CA94" s="627"/>
      <c r="CB94" s="627"/>
      <c r="CC94" s="627"/>
      <c r="CD94" s="627"/>
      <c r="CE94" s="627"/>
      <c r="CF94" s="627"/>
      <c r="CG94" s="627"/>
      <c r="CH94" s="627"/>
      <c r="CI94" s="627"/>
      <c r="CJ94" s="627"/>
      <c r="CK94" s="627"/>
      <c r="CL94" s="627"/>
      <c r="CM94" s="627"/>
      <c r="CN94" s="627"/>
      <c r="CO94" s="627"/>
      <c r="CP94" s="627"/>
      <c r="CQ94" s="627"/>
      <c r="CR94" s="627"/>
    </row>
    <row r="95" spans="1:96">
      <c r="A95" s="625"/>
      <c r="B95" s="626"/>
      <c r="C95" s="625"/>
      <c r="D95" s="625"/>
      <c r="E95" s="625"/>
      <c r="F95" s="625"/>
      <c r="G95" s="625"/>
      <c r="H95" s="625"/>
      <c r="I95" s="625"/>
      <c r="J95" s="625"/>
      <c r="K95" s="625"/>
      <c r="L95" s="625"/>
      <c r="M95" s="625"/>
      <c r="N95" s="627"/>
      <c r="O95" s="627"/>
      <c r="P95" s="627"/>
      <c r="Q95" s="627"/>
      <c r="R95" s="627"/>
      <c r="S95" s="627"/>
      <c r="T95" s="627"/>
      <c r="U95" s="627"/>
      <c r="V95" s="627"/>
      <c r="W95" s="627"/>
      <c r="X95" s="627"/>
      <c r="Y95" s="625"/>
      <c r="Z95" s="625"/>
      <c r="AA95" s="625"/>
      <c r="AB95" s="625"/>
      <c r="AC95" s="625"/>
      <c r="AD95" s="625"/>
      <c r="AE95" s="625"/>
      <c r="AF95" s="625"/>
      <c r="AG95" s="627"/>
      <c r="AH95" s="627"/>
      <c r="AI95" s="627"/>
      <c r="AJ95" s="625"/>
      <c r="AK95" s="625"/>
      <c r="AL95" s="625"/>
      <c r="AM95" s="625"/>
      <c r="AN95" s="625"/>
      <c r="AO95" s="625"/>
      <c r="AP95" s="625"/>
      <c r="AQ95" s="625"/>
      <c r="AR95" s="625"/>
      <c r="AS95" s="625"/>
      <c r="AT95" s="625"/>
      <c r="AU95" s="625"/>
      <c r="AV95" s="625"/>
      <c r="AW95" s="625"/>
      <c r="AX95" s="625"/>
      <c r="AY95" s="625"/>
      <c r="AZ95" s="625"/>
      <c r="BA95" s="625"/>
      <c r="BB95" s="625"/>
      <c r="BC95" s="625"/>
      <c r="BD95" s="625"/>
      <c r="BE95" s="627"/>
      <c r="BF95" s="627"/>
      <c r="BG95" s="627"/>
      <c r="BH95" s="627"/>
      <c r="BI95" s="627"/>
      <c r="BJ95" s="627"/>
      <c r="BK95" s="627"/>
      <c r="BL95" s="627"/>
      <c r="BM95" s="627"/>
      <c r="BN95" s="627"/>
      <c r="BO95" s="627"/>
      <c r="BP95" s="627"/>
      <c r="BQ95" s="627"/>
      <c r="BR95" s="627"/>
      <c r="BS95" s="627"/>
      <c r="BT95" s="627"/>
      <c r="BU95" s="627"/>
      <c r="BV95" s="627"/>
      <c r="BW95" s="627"/>
      <c r="BX95" s="627"/>
      <c r="BY95" s="627"/>
      <c r="BZ95" s="627"/>
      <c r="CA95" s="627"/>
      <c r="CB95" s="627"/>
      <c r="CC95" s="627"/>
      <c r="CD95" s="627"/>
      <c r="CE95" s="627"/>
      <c r="CF95" s="627"/>
      <c r="CG95" s="627"/>
      <c r="CH95" s="627"/>
      <c r="CI95" s="627"/>
      <c r="CJ95" s="627"/>
      <c r="CK95" s="627"/>
      <c r="CL95" s="627"/>
      <c r="CM95" s="627"/>
      <c r="CN95" s="627"/>
      <c r="CO95" s="627"/>
      <c r="CP95" s="627"/>
      <c r="CQ95" s="627"/>
      <c r="CR95" s="627"/>
    </row>
    <row r="96" spans="1:96">
      <c r="A96" s="625"/>
      <c r="B96" s="626"/>
      <c r="C96" s="625"/>
      <c r="D96" s="625"/>
      <c r="E96" s="625"/>
      <c r="F96" s="625"/>
      <c r="G96" s="625"/>
      <c r="H96" s="625"/>
      <c r="I96" s="625"/>
      <c r="J96" s="625"/>
      <c r="K96" s="625"/>
      <c r="L96" s="625"/>
      <c r="M96" s="625"/>
      <c r="N96" s="627"/>
      <c r="O96" s="627"/>
      <c r="P96" s="627"/>
      <c r="Q96" s="627"/>
      <c r="R96" s="627"/>
      <c r="S96" s="627"/>
      <c r="T96" s="627"/>
      <c r="U96" s="627"/>
      <c r="V96" s="627"/>
      <c r="W96" s="627"/>
      <c r="X96" s="627"/>
      <c r="Y96" s="625"/>
      <c r="Z96" s="625"/>
      <c r="AA96" s="625"/>
      <c r="AB96" s="625"/>
      <c r="AC96" s="625"/>
      <c r="AD96" s="625"/>
      <c r="AE96" s="625"/>
      <c r="AF96" s="625"/>
      <c r="AG96" s="627"/>
      <c r="AH96" s="627"/>
      <c r="AI96" s="627"/>
      <c r="AJ96" s="625"/>
      <c r="AK96" s="625"/>
      <c r="AL96" s="625"/>
      <c r="AM96" s="625"/>
      <c r="AN96" s="625"/>
      <c r="AO96" s="625"/>
      <c r="AP96" s="625"/>
      <c r="AQ96" s="625"/>
      <c r="AR96" s="625"/>
      <c r="AS96" s="625"/>
      <c r="AT96" s="625"/>
      <c r="AU96" s="625"/>
      <c r="AV96" s="625"/>
      <c r="AW96" s="625"/>
      <c r="AX96" s="625"/>
      <c r="AY96" s="625"/>
      <c r="AZ96" s="625"/>
      <c r="BA96" s="625"/>
      <c r="BB96" s="625"/>
      <c r="BC96" s="625"/>
      <c r="BD96" s="625"/>
      <c r="BE96" s="627"/>
      <c r="BF96" s="627"/>
      <c r="BG96" s="627"/>
      <c r="BH96" s="627"/>
      <c r="BI96" s="627"/>
      <c r="BJ96" s="627"/>
      <c r="BK96" s="627"/>
      <c r="BL96" s="627"/>
      <c r="BM96" s="627"/>
      <c r="BN96" s="627"/>
      <c r="BO96" s="627"/>
      <c r="BP96" s="627"/>
      <c r="BQ96" s="627"/>
      <c r="BR96" s="627"/>
      <c r="BS96" s="627"/>
      <c r="BT96" s="627"/>
      <c r="BU96" s="627"/>
      <c r="BV96" s="627"/>
      <c r="BW96" s="627"/>
      <c r="BX96" s="627"/>
      <c r="BY96" s="627"/>
      <c r="BZ96" s="627"/>
      <c r="CA96" s="627"/>
      <c r="CB96" s="627"/>
      <c r="CC96" s="627"/>
      <c r="CD96" s="627"/>
      <c r="CE96" s="627"/>
      <c r="CF96" s="627"/>
      <c r="CG96" s="627"/>
      <c r="CH96" s="627"/>
      <c r="CI96" s="627"/>
      <c r="CJ96" s="627"/>
      <c r="CK96" s="627"/>
      <c r="CL96" s="627"/>
      <c r="CM96" s="627"/>
      <c r="CN96" s="627"/>
      <c r="CO96" s="627"/>
      <c r="CP96" s="627"/>
      <c r="CQ96" s="627"/>
      <c r="CR96" s="627"/>
    </row>
    <row r="97" spans="1:96">
      <c r="A97" s="625"/>
      <c r="B97" s="626"/>
      <c r="C97" s="625"/>
      <c r="D97" s="625"/>
      <c r="E97" s="625"/>
      <c r="F97" s="625"/>
      <c r="G97" s="625"/>
      <c r="H97" s="625"/>
      <c r="I97" s="625"/>
      <c r="J97" s="625"/>
      <c r="K97" s="625"/>
      <c r="L97" s="625"/>
      <c r="M97" s="625"/>
      <c r="N97" s="627"/>
      <c r="O97" s="627"/>
      <c r="P97" s="627"/>
      <c r="Q97" s="627"/>
      <c r="R97" s="627"/>
      <c r="S97" s="627"/>
      <c r="T97" s="627"/>
      <c r="U97" s="627"/>
      <c r="V97" s="627"/>
      <c r="W97" s="627"/>
      <c r="X97" s="627"/>
      <c r="Y97" s="625"/>
      <c r="Z97" s="625"/>
      <c r="AA97" s="625"/>
      <c r="AB97" s="625"/>
      <c r="AC97" s="625"/>
      <c r="AD97" s="625"/>
      <c r="AE97" s="625"/>
      <c r="AF97" s="625"/>
      <c r="AG97" s="627"/>
      <c r="AH97" s="627"/>
      <c r="AI97" s="627"/>
      <c r="AJ97" s="625"/>
      <c r="AK97" s="625"/>
      <c r="AL97" s="625"/>
      <c r="AM97" s="625"/>
      <c r="AN97" s="625"/>
      <c r="AO97" s="625"/>
      <c r="AP97" s="625"/>
      <c r="AQ97" s="625"/>
      <c r="AR97" s="625"/>
      <c r="AS97" s="625"/>
      <c r="AT97" s="625"/>
      <c r="AU97" s="625"/>
      <c r="AV97" s="625"/>
      <c r="AW97" s="625"/>
      <c r="AX97" s="625"/>
      <c r="AY97" s="625"/>
      <c r="AZ97" s="625"/>
      <c r="BA97" s="625"/>
      <c r="BB97" s="625"/>
      <c r="BC97" s="625"/>
      <c r="BD97" s="625"/>
      <c r="BE97" s="627"/>
      <c r="BF97" s="627"/>
      <c r="BG97" s="627"/>
      <c r="BH97" s="627"/>
      <c r="BI97" s="627"/>
      <c r="BJ97" s="627"/>
      <c r="BK97" s="627"/>
      <c r="BL97" s="627"/>
      <c r="BM97" s="627"/>
      <c r="BN97" s="627"/>
      <c r="BO97" s="627"/>
      <c r="BP97" s="627"/>
      <c r="BQ97" s="627"/>
      <c r="BR97" s="627"/>
      <c r="BS97" s="627"/>
      <c r="BT97" s="627"/>
      <c r="BU97" s="627"/>
      <c r="BV97" s="627"/>
      <c r="BW97" s="627"/>
      <c r="BX97" s="627"/>
      <c r="BY97" s="627"/>
      <c r="BZ97" s="627"/>
      <c r="CA97" s="627"/>
      <c r="CB97" s="627"/>
      <c r="CC97" s="627"/>
      <c r="CD97" s="627"/>
      <c r="CE97" s="627"/>
      <c r="CF97" s="627"/>
      <c r="CG97" s="627"/>
      <c r="CH97" s="627"/>
      <c r="CI97" s="627"/>
      <c r="CJ97" s="627"/>
      <c r="CK97" s="627"/>
      <c r="CL97" s="627"/>
      <c r="CM97" s="627"/>
      <c r="CN97" s="627"/>
      <c r="CO97" s="627"/>
      <c r="CP97" s="627"/>
      <c r="CQ97" s="627"/>
      <c r="CR97" s="627"/>
    </row>
    <row r="98" spans="1:96">
      <c r="A98" s="625"/>
      <c r="B98" s="626"/>
      <c r="C98" s="625"/>
      <c r="D98" s="625"/>
      <c r="E98" s="625"/>
      <c r="F98" s="625"/>
      <c r="G98" s="625"/>
      <c r="H98" s="625"/>
      <c r="I98" s="625"/>
      <c r="J98" s="625"/>
      <c r="K98" s="625"/>
      <c r="L98" s="625"/>
      <c r="M98" s="625"/>
      <c r="N98" s="627"/>
      <c r="O98" s="627"/>
      <c r="P98" s="627"/>
      <c r="Q98" s="627"/>
      <c r="R98" s="627"/>
      <c r="S98" s="627"/>
      <c r="T98" s="627"/>
      <c r="U98" s="627"/>
      <c r="V98" s="627"/>
      <c r="W98" s="627"/>
      <c r="X98" s="627"/>
      <c r="Y98" s="625"/>
      <c r="Z98" s="625"/>
      <c r="AA98" s="625"/>
      <c r="AB98" s="625"/>
      <c r="AC98" s="625"/>
      <c r="AD98" s="625"/>
      <c r="AE98" s="625"/>
      <c r="AF98" s="625"/>
      <c r="AG98" s="627"/>
      <c r="AH98" s="627"/>
      <c r="AI98" s="627"/>
      <c r="AJ98" s="625"/>
      <c r="AK98" s="625"/>
      <c r="AL98" s="625"/>
      <c r="AM98" s="625"/>
      <c r="AN98" s="625"/>
      <c r="AO98" s="625"/>
      <c r="AP98" s="625"/>
      <c r="AQ98" s="625"/>
      <c r="AR98" s="625"/>
      <c r="AS98" s="625"/>
      <c r="AT98" s="625"/>
      <c r="AU98" s="625"/>
      <c r="AV98" s="625"/>
      <c r="AW98" s="625"/>
      <c r="AX98" s="625"/>
      <c r="AY98" s="625"/>
      <c r="AZ98" s="625"/>
      <c r="BA98" s="625"/>
      <c r="BB98" s="625"/>
      <c r="BC98" s="625"/>
      <c r="BD98" s="625"/>
      <c r="BE98" s="627"/>
      <c r="BF98" s="627"/>
      <c r="BG98" s="627"/>
      <c r="BH98" s="627"/>
      <c r="BI98" s="627"/>
      <c r="BJ98" s="627"/>
      <c r="BK98" s="627"/>
      <c r="BL98" s="627"/>
      <c r="BM98" s="627"/>
      <c r="BN98" s="627"/>
      <c r="BO98" s="627"/>
      <c r="BP98" s="627"/>
      <c r="BQ98" s="627"/>
      <c r="BR98" s="627"/>
      <c r="BS98" s="627"/>
      <c r="BT98" s="627"/>
      <c r="BU98" s="627"/>
      <c r="BV98" s="627"/>
      <c r="BW98" s="627"/>
      <c r="BX98" s="627"/>
      <c r="BY98" s="627"/>
      <c r="BZ98" s="627"/>
      <c r="CA98" s="627"/>
      <c r="CB98" s="627"/>
      <c r="CC98" s="627"/>
      <c r="CD98" s="627"/>
      <c r="CE98" s="627"/>
      <c r="CF98" s="627"/>
      <c r="CG98" s="627"/>
      <c r="CH98" s="627"/>
      <c r="CI98" s="627"/>
      <c r="CJ98" s="627"/>
      <c r="CK98" s="627"/>
      <c r="CL98" s="627"/>
      <c r="CM98" s="627"/>
      <c r="CN98" s="627"/>
      <c r="CO98" s="627"/>
      <c r="CP98" s="627"/>
      <c r="CQ98" s="627"/>
      <c r="CR98" s="627"/>
    </row>
    <row r="99" spans="1:96">
      <c r="A99" s="625"/>
      <c r="B99" s="626"/>
      <c r="C99" s="625"/>
      <c r="D99" s="625"/>
      <c r="E99" s="625"/>
      <c r="F99" s="625"/>
      <c r="G99" s="625"/>
      <c r="H99" s="625"/>
      <c r="I99" s="625"/>
      <c r="J99" s="625"/>
      <c r="K99" s="625"/>
      <c r="L99" s="625"/>
      <c r="M99" s="625"/>
      <c r="N99" s="627"/>
      <c r="O99" s="627"/>
      <c r="P99" s="627"/>
      <c r="Q99" s="627"/>
      <c r="R99" s="627"/>
      <c r="S99" s="627"/>
      <c r="T99" s="627"/>
      <c r="U99" s="627"/>
      <c r="V99" s="627"/>
      <c r="W99" s="627"/>
      <c r="X99" s="627"/>
      <c r="Y99" s="625"/>
      <c r="Z99" s="625"/>
      <c r="AA99" s="625"/>
      <c r="AB99" s="625"/>
      <c r="AC99" s="625"/>
      <c r="AD99" s="625"/>
      <c r="AE99" s="625"/>
      <c r="AF99" s="625"/>
      <c r="AG99" s="627"/>
      <c r="AH99" s="627"/>
      <c r="AI99" s="627"/>
      <c r="AJ99" s="625"/>
      <c r="AK99" s="625"/>
      <c r="AL99" s="625"/>
      <c r="AM99" s="625"/>
      <c r="AN99" s="625"/>
      <c r="AO99" s="625"/>
      <c r="AP99" s="625"/>
      <c r="AQ99" s="625"/>
      <c r="AR99" s="625"/>
      <c r="AS99" s="625"/>
      <c r="AT99" s="625"/>
      <c r="AU99" s="625"/>
      <c r="AV99" s="625"/>
      <c r="AW99" s="625"/>
      <c r="AX99" s="625"/>
      <c r="AY99" s="625"/>
      <c r="AZ99" s="625"/>
      <c r="BA99" s="625"/>
      <c r="BB99" s="625"/>
      <c r="BC99" s="625"/>
      <c r="BD99" s="625"/>
      <c r="BE99" s="627"/>
      <c r="BF99" s="627"/>
      <c r="BG99" s="627"/>
      <c r="BH99" s="627"/>
      <c r="BI99" s="627"/>
      <c r="BJ99" s="627"/>
      <c r="BK99" s="627"/>
      <c r="BL99" s="627"/>
      <c r="BM99" s="627"/>
      <c r="BN99" s="627"/>
      <c r="BO99" s="627"/>
      <c r="BP99" s="627"/>
      <c r="BQ99" s="627"/>
      <c r="BR99" s="627"/>
      <c r="BS99" s="627"/>
      <c r="BT99" s="627"/>
      <c r="BU99" s="627"/>
      <c r="BV99" s="627"/>
      <c r="BW99" s="627"/>
      <c r="BX99" s="627"/>
      <c r="BY99" s="627"/>
      <c r="BZ99" s="627"/>
      <c r="CA99" s="627"/>
      <c r="CB99" s="627"/>
      <c r="CC99" s="627"/>
      <c r="CD99" s="627"/>
      <c r="CE99" s="627"/>
      <c r="CF99" s="627"/>
      <c r="CG99" s="627"/>
      <c r="CH99" s="627"/>
      <c r="CI99" s="627"/>
      <c r="CJ99" s="627"/>
      <c r="CK99" s="627"/>
      <c r="CL99" s="627"/>
      <c r="CM99" s="627"/>
      <c r="CN99" s="627"/>
      <c r="CO99" s="627"/>
      <c r="CP99" s="627"/>
      <c r="CQ99" s="627"/>
      <c r="CR99" s="627"/>
    </row>
    <row r="100" spans="1:96">
      <c r="A100" s="625"/>
      <c r="B100" s="626"/>
      <c r="C100" s="625"/>
      <c r="D100" s="625"/>
      <c r="E100" s="625"/>
      <c r="F100" s="625"/>
      <c r="G100" s="625"/>
      <c r="H100" s="625"/>
      <c r="I100" s="625"/>
      <c r="J100" s="625"/>
      <c r="K100" s="625"/>
      <c r="L100" s="625"/>
      <c r="M100" s="625"/>
      <c r="N100" s="627"/>
      <c r="O100" s="627"/>
      <c r="P100" s="627"/>
      <c r="Q100" s="627"/>
      <c r="R100" s="627"/>
      <c r="S100" s="627"/>
      <c r="T100" s="627"/>
      <c r="U100" s="627"/>
      <c r="V100" s="627"/>
      <c r="W100" s="627"/>
      <c r="X100" s="627"/>
      <c r="Y100" s="625"/>
      <c r="Z100" s="625"/>
      <c r="AA100" s="625"/>
      <c r="AB100" s="625"/>
      <c r="AC100" s="625"/>
      <c r="AD100" s="625"/>
      <c r="AE100" s="625"/>
      <c r="AF100" s="625"/>
      <c r="AG100" s="627"/>
      <c r="AH100" s="627"/>
      <c r="AI100" s="627"/>
      <c r="AJ100" s="625"/>
      <c r="AK100" s="625"/>
      <c r="AL100" s="625"/>
      <c r="AM100" s="625"/>
      <c r="AN100" s="625"/>
      <c r="AO100" s="625"/>
      <c r="AP100" s="625"/>
      <c r="AQ100" s="625"/>
      <c r="AR100" s="625"/>
      <c r="AS100" s="625"/>
      <c r="AT100" s="625"/>
      <c r="AU100" s="625"/>
      <c r="AV100" s="625"/>
      <c r="AW100" s="625"/>
      <c r="AX100" s="625"/>
      <c r="AY100" s="625"/>
      <c r="AZ100" s="625"/>
      <c r="BA100" s="625"/>
      <c r="BB100" s="625"/>
      <c r="BC100" s="625"/>
      <c r="BD100" s="625"/>
      <c r="BE100" s="627"/>
      <c r="BF100" s="627"/>
      <c r="BG100" s="627"/>
      <c r="BH100" s="627"/>
      <c r="BI100" s="627"/>
      <c r="BJ100" s="627"/>
      <c r="BK100" s="627"/>
      <c r="BL100" s="627"/>
      <c r="BM100" s="627"/>
      <c r="BN100" s="627"/>
      <c r="BO100" s="627"/>
      <c r="BP100" s="627"/>
      <c r="BQ100" s="627"/>
      <c r="BR100" s="627"/>
      <c r="BS100" s="627"/>
      <c r="BT100" s="627"/>
      <c r="BU100" s="627"/>
      <c r="BV100" s="627"/>
      <c r="BW100" s="627"/>
      <c r="BX100" s="627"/>
      <c r="BY100" s="627"/>
      <c r="BZ100" s="627"/>
      <c r="CA100" s="627"/>
      <c r="CB100" s="627"/>
      <c r="CC100" s="627"/>
      <c r="CD100" s="627"/>
      <c r="CE100" s="627"/>
      <c r="CF100" s="627"/>
      <c r="CG100" s="627"/>
      <c r="CH100" s="627"/>
      <c r="CI100" s="627"/>
      <c r="CJ100" s="627"/>
      <c r="CK100" s="627"/>
      <c r="CL100" s="627"/>
      <c r="CM100" s="627"/>
      <c r="CN100" s="627"/>
      <c r="CO100" s="627"/>
      <c r="CP100" s="627"/>
      <c r="CQ100" s="627"/>
      <c r="CR100" s="627"/>
    </row>
    <row r="101" spans="1:96">
      <c r="A101" s="625"/>
      <c r="B101" s="626"/>
      <c r="C101" s="625"/>
      <c r="D101" s="625"/>
      <c r="E101" s="625"/>
      <c r="F101" s="625"/>
      <c r="G101" s="625"/>
      <c r="H101" s="625"/>
      <c r="I101" s="625"/>
      <c r="J101" s="625"/>
      <c r="K101" s="625"/>
      <c r="L101" s="625"/>
      <c r="M101" s="625"/>
      <c r="N101" s="627"/>
      <c r="O101" s="627"/>
      <c r="P101" s="627"/>
      <c r="Q101" s="627"/>
      <c r="R101" s="627"/>
      <c r="S101" s="627"/>
      <c r="T101" s="627"/>
      <c r="U101" s="627"/>
      <c r="V101" s="627"/>
      <c r="W101" s="627"/>
      <c r="X101" s="627"/>
      <c r="Y101" s="625"/>
      <c r="Z101" s="625"/>
      <c r="AA101" s="625"/>
      <c r="AB101" s="625"/>
      <c r="AC101" s="625"/>
      <c r="AD101" s="625"/>
      <c r="AE101" s="625"/>
      <c r="AF101" s="625"/>
      <c r="AG101" s="627"/>
      <c r="AH101" s="627"/>
      <c r="AI101" s="627"/>
      <c r="AJ101" s="625"/>
      <c r="AK101" s="625"/>
      <c r="AL101" s="625"/>
      <c r="AM101" s="625"/>
      <c r="AN101" s="625"/>
      <c r="AO101" s="625"/>
      <c r="AP101" s="625"/>
      <c r="AQ101" s="625"/>
      <c r="AR101" s="625"/>
      <c r="AS101" s="625"/>
      <c r="AT101" s="625"/>
      <c r="AU101" s="625"/>
      <c r="AV101" s="625"/>
      <c r="AW101" s="625"/>
      <c r="AX101" s="625"/>
      <c r="AY101" s="625"/>
      <c r="AZ101" s="625"/>
      <c r="BA101" s="625"/>
      <c r="BB101" s="625"/>
      <c r="BC101" s="625"/>
      <c r="BD101" s="625"/>
      <c r="BE101" s="627"/>
      <c r="BF101" s="627"/>
      <c r="BG101" s="627"/>
      <c r="BH101" s="627"/>
      <c r="BI101" s="627"/>
      <c r="BJ101" s="627"/>
      <c r="BK101" s="627"/>
      <c r="BL101" s="627"/>
      <c r="BM101" s="627"/>
      <c r="BN101" s="627"/>
      <c r="BO101" s="627"/>
      <c r="BP101" s="627"/>
      <c r="BQ101" s="627"/>
      <c r="BR101" s="627"/>
      <c r="BS101" s="627"/>
      <c r="BT101" s="627"/>
      <c r="BU101" s="627"/>
      <c r="BV101" s="627"/>
      <c r="BW101" s="627"/>
      <c r="BX101" s="627"/>
      <c r="BY101" s="627"/>
      <c r="BZ101" s="627"/>
      <c r="CA101" s="627"/>
      <c r="CB101" s="627"/>
      <c r="CC101" s="627"/>
      <c r="CD101" s="627"/>
      <c r="CE101" s="627"/>
      <c r="CF101" s="627"/>
      <c r="CG101" s="627"/>
      <c r="CH101" s="627"/>
      <c r="CI101" s="627"/>
      <c r="CJ101" s="627"/>
      <c r="CK101" s="627"/>
      <c r="CL101" s="627"/>
      <c r="CM101" s="627"/>
      <c r="CN101" s="627"/>
      <c r="CO101" s="627"/>
      <c r="CP101" s="627"/>
      <c r="CQ101" s="627"/>
      <c r="CR101" s="627"/>
    </row>
    <row r="102" spans="1:96" hidden="1">
      <c r="A102" s="619" t="s">
        <v>29</v>
      </c>
      <c r="B102" s="397">
        <v>1</v>
      </c>
      <c r="C102" s="625"/>
      <c r="D102" s="625"/>
      <c r="E102" s="625"/>
      <c r="F102" s="625"/>
      <c r="G102" s="625"/>
      <c r="H102" s="625"/>
      <c r="I102" s="625"/>
      <c r="J102" s="625"/>
      <c r="K102" s="625"/>
      <c r="L102" s="625"/>
      <c r="M102" s="625"/>
      <c r="N102" s="627"/>
      <c r="O102" s="627"/>
      <c r="P102" s="627"/>
      <c r="Q102" s="627"/>
      <c r="R102" s="627"/>
      <c r="S102" s="627"/>
      <c r="T102" s="627"/>
      <c r="U102" s="627"/>
      <c r="V102" s="627"/>
      <c r="W102" s="627"/>
      <c r="X102" s="627"/>
      <c r="Y102" s="625"/>
      <c r="Z102" s="625"/>
      <c r="AA102" s="625"/>
      <c r="AB102" s="625"/>
      <c r="AC102" s="625"/>
      <c r="AD102" s="625"/>
      <c r="AE102" s="625"/>
      <c r="AF102" s="625"/>
      <c r="AG102" s="627"/>
      <c r="AH102" s="627"/>
      <c r="AI102" s="627"/>
      <c r="AJ102" s="625"/>
      <c r="AK102" s="625"/>
      <c r="AL102" s="625"/>
      <c r="AM102" s="625"/>
      <c r="AN102" s="625"/>
      <c r="AO102" s="625"/>
      <c r="AP102" s="625"/>
      <c r="AQ102" s="625"/>
      <c r="AR102" s="625"/>
      <c r="AS102" s="625"/>
      <c r="AT102" s="625"/>
      <c r="AU102" s="625"/>
      <c r="AV102" s="625"/>
      <c r="AW102" s="625"/>
      <c r="AX102" s="625"/>
      <c r="AY102" s="625"/>
      <c r="AZ102" s="625"/>
      <c r="BA102" s="625"/>
      <c r="BB102" s="625"/>
      <c r="BC102" s="625"/>
      <c r="BD102" s="625"/>
      <c r="BE102" s="627"/>
      <c r="BF102" s="627"/>
      <c r="BG102" s="627"/>
      <c r="BH102" s="627"/>
      <c r="BI102" s="627"/>
      <c r="BJ102" s="627"/>
      <c r="BK102" s="627"/>
      <c r="BL102" s="627"/>
      <c r="BM102" s="627"/>
      <c r="BN102" s="627"/>
      <c r="BO102" s="627"/>
      <c r="BP102" s="627"/>
      <c r="BQ102" s="627"/>
      <c r="BR102" s="627"/>
      <c r="BS102" s="627"/>
      <c r="BT102" s="627"/>
      <c r="BU102" s="627"/>
      <c r="BV102" s="627"/>
      <c r="BW102" s="627"/>
      <c r="BX102" s="627"/>
      <c r="BY102" s="627"/>
      <c r="BZ102" s="627"/>
      <c r="CA102" s="627"/>
      <c r="CB102" s="627"/>
      <c r="CC102" s="627"/>
      <c r="CD102" s="627"/>
      <c r="CE102" s="627"/>
      <c r="CF102" s="627"/>
      <c r="CG102" s="627"/>
      <c r="CH102" s="627"/>
      <c r="CI102" s="627"/>
      <c r="CJ102" s="627"/>
      <c r="CK102" s="627"/>
      <c r="CL102" s="627"/>
      <c r="CM102" s="627"/>
      <c r="CN102" s="627"/>
      <c r="CO102" s="627"/>
      <c r="CP102" s="627"/>
      <c r="CQ102" s="627"/>
      <c r="CR102" s="627"/>
    </row>
    <row r="103" spans="1:96" hidden="1">
      <c r="A103" s="619" t="s">
        <v>30</v>
      </c>
      <c r="B103" s="397">
        <v>2</v>
      </c>
      <c r="C103" s="625"/>
      <c r="D103" s="625"/>
      <c r="E103" s="625"/>
      <c r="F103" s="625"/>
      <c r="G103" s="625"/>
      <c r="H103" s="625"/>
      <c r="I103" s="625"/>
      <c r="J103" s="625"/>
      <c r="K103" s="625"/>
      <c r="L103" s="625"/>
      <c r="M103" s="625"/>
      <c r="N103" s="627"/>
      <c r="O103" s="627"/>
      <c r="P103" s="627"/>
      <c r="Q103" s="627"/>
      <c r="R103" s="627"/>
      <c r="S103" s="627"/>
      <c r="T103" s="627"/>
      <c r="U103" s="627"/>
      <c r="V103" s="627"/>
      <c r="W103" s="627"/>
      <c r="X103" s="627"/>
      <c r="Y103" s="625"/>
      <c r="Z103" s="625"/>
      <c r="AA103" s="625"/>
      <c r="AB103" s="625"/>
      <c r="AC103" s="625"/>
      <c r="AD103" s="625"/>
      <c r="AE103" s="625"/>
      <c r="AF103" s="625"/>
      <c r="AG103" s="627"/>
      <c r="AH103" s="627"/>
      <c r="AI103" s="627"/>
      <c r="AJ103" s="625"/>
      <c r="AK103" s="625"/>
      <c r="AL103" s="625"/>
      <c r="AM103" s="625"/>
      <c r="AN103" s="625"/>
      <c r="AO103" s="625"/>
      <c r="AP103" s="625"/>
      <c r="AQ103" s="625"/>
      <c r="AR103" s="625"/>
      <c r="AS103" s="625"/>
      <c r="AT103" s="625"/>
      <c r="AU103" s="625"/>
      <c r="AV103" s="625"/>
      <c r="AW103" s="625"/>
      <c r="AX103" s="625"/>
      <c r="AY103" s="625"/>
      <c r="AZ103" s="625"/>
      <c r="BA103" s="625"/>
      <c r="BB103" s="625"/>
      <c r="BC103" s="625"/>
      <c r="BD103" s="625"/>
      <c r="BE103" s="627"/>
      <c r="BF103" s="627"/>
      <c r="BG103" s="627"/>
      <c r="BH103" s="627"/>
      <c r="BI103" s="627"/>
      <c r="BJ103" s="627"/>
      <c r="BK103" s="627"/>
      <c r="BL103" s="627"/>
      <c r="BM103" s="627"/>
      <c r="BN103" s="627"/>
      <c r="BO103" s="627"/>
      <c r="BP103" s="627"/>
      <c r="BQ103" s="627"/>
      <c r="BR103" s="627"/>
      <c r="BS103" s="627"/>
      <c r="BT103" s="627"/>
      <c r="BU103" s="627"/>
      <c r="BV103" s="627"/>
      <c r="BW103" s="627"/>
      <c r="BX103" s="627"/>
      <c r="BY103" s="627"/>
      <c r="BZ103" s="627"/>
      <c r="CA103" s="627"/>
      <c r="CB103" s="627"/>
      <c r="CC103" s="627"/>
      <c r="CD103" s="627"/>
      <c r="CE103" s="627"/>
      <c r="CF103" s="627"/>
      <c r="CG103" s="627"/>
      <c r="CH103" s="627"/>
      <c r="CI103" s="627"/>
      <c r="CJ103" s="627"/>
      <c r="CK103" s="627"/>
      <c r="CL103" s="627"/>
      <c r="CM103" s="627"/>
      <c r="CN103" s="627"/>
      <c r="CO103" s="627"/>
      <c r="CP103" s="627"/>
      <c r="CQ103" s="627"/>
      <c r="CR103" s="627"/>
    </row>
    <row r="104" spans="1:96" hidden="1">
      <c r="A104" s="619" t="s">
        <v>31</v>
      </c>
      <c r="B104" s="397">
        <v>3</v>
      </c>
      <c r="C104" s="625"/>
      <c r="D104" s="625"/>
      <c r="E104" s="625"/>
      <c r="F104" s="625"/>
      <c r="G104" s="625"/>
      <c r="H104" s="625"/>
      <c r="I104" s="625"/>
      <c r="J104" s="625"/>
      <c r="K104" s="625"/>
      <c r="L104" s="625"/>
      <c r="M104" s="625"/>
      <c r="N104" s="627"/>
      <c r="O104" s="627"/>
      <c r="P104" s="627"/>
      <c r="Q104" s="627"/>
      <c r="R104" s="627"/>
      <c r="S104" s="627"/>
      <c r="T104" s="627"/>
      <c r="U104" s="627"/>
      <c r="V104" s="627"/>
      <c r="W104" s="627"/>
      <c r="X104" s="627"/>
      <c r="Y104" s="625"/>
      <c r="Z104" s="625"/>
      <c r="AA104" s="625"/>
      <c r="AB104" s="625"/>
      <c r="AC104" s="625"/>
      <c r="AD104" s="625"/>
      <c r="AE104" s="625"/>
      <c r="AF104" s="625"/>
      <c r="AG104" s="627"/>
      <c r="AH104" s="627"/>
      <c r="AI104" s="627"/>
      <c r="AJ104" s="625"/>
      <c r="AK104" s="625"/>
      <c r="AL104" s="625"/>
      <c r="AM104" s="625"/>
      <c r="AN104" s="625"/>
      <c r="AO104" s="625"/>
      <c r="AP104" s="625"/>
      <c r="AQ104" s="625"/>
      <c r="AR104" s="625"/>
      <c r="AS104" s="625"/>
      <c r="AT104" s="625"/>
      <c r="AU104" s="625"/>
      <c r="AV104" s="625"/>
      <c r="AW104" s="625"/>
      <c r="AX104" s="625"/>
      <c r="AY104" s="625"/>
      <c r="AZ104" s="625"/>
      <c r="BA104" s="625"/>
      <c r="BB104" s="625"/>
      <c r="BC104" s="625"/>
      <c r="BD104" s="625"/>
      <c r="BE104" s="627"/>
      <c r="BF104" s="627"/>
      <c r="BG104" s="627"/>
      <c r="BH104" s="627"/>
      <c r="BI104" s="627"/>
      <c r="BJ104" s="627"/>
      <c r="BK104" s="627"/>
      <c r="BL104" s="627"/>
      <c r="BM104" s="627"/>
      <c r="BN104" s="627"/>
      <c r="BO104" s="627"/>
      <c r="BP104" s="627"/>
      <c r="BQ104" s="627"/>
      <c r="BR104" s="627"/>
      <c r="BS104" s="627"/>
      <c r="BT104" s="627"/>
      <c r="BU104" s="627"/>
      <c r="BV104" s="627"/>
      <c r="BW104" s="627"/>
      <c r="BX104" s="627"/>
      <c r="BY104" s="627"/>
      <c r="BZ104" s="627"/>
      <c r="CA104" s="627"/>
      <c r="CB104" s="627"/>
      <c r="CC104" s="627"/>
      <c r="CD104" s="627"/>
      <c r="CE104" s="627"/>
      <c r="CF104" s="627"/>
      <c r="CG104" s="627"/>
      <c r="CH104" s="627"/>
      <c r="CI104" s="627"/>
      <c r="CJ104" s="627"/>
      <c r="CK104" s="627"/>
      <c r="CL104" s="627"/>
      <c r="CM104" s="627"/>
      <c r="CN104" s="627"/>
      <c r="CO104" s="627"/>
      <c r="CP104" s="627"/>
      <c r="CQ104" s="627"/>
      <c r="CR104" s="627"/>
    </row>
    <row r="105" spans="1:96" hidden="1">
      <c r="A105" s="619" t="s">
        <v>32</v>
      </c>
      <c r="B105" s="397">
        <v>4</v>
      </c>
      <c r="C105" s="625"/>
      <c r="D105" s="625"/>
      <c r="E105" s="625"/>
      <c r="F105" s="625"/>
      <c r="G105" s="625"/>
      <c r="H105" s="625"/>
      <c r="I105" s="625"/>
      <c r="J105" s="625"/>
      <c r="K105" s="625"/>
      <c r="L105" s="625"/>
      <c r="M105" s="625"/>
      <c r="N105" s="627"/>
      <c r="O105" s="627"/>
      <c r="P105" s="627"/>
      <c r="Q105" s="627"/>
      <c r="R105" s="627"/>
      <c r="S105" s="627"/>
      <c r="T105" s="627"/>
      <c r="U105" s="627"/>
      <c r="V105" s="627"/>
      <c r="W105" s="627"/>
      <c r="X105" s="627"/>
      <c r="Y105" s="625"/>
      <c r="Z105" s="625"/>
      <c r="AA105" s="625"/>
      <c r="AB105" s="625"/>
      <c r="AC105" s="625"/>
      <c r="AD105" s="625"/>
      <c r="AE105" s="625"/>
      <c r="AF105" s="625"/>
      <c r="AG105" s="627"/>
      <c r="AH105" s="627"/>
      <c r="AI105" s="627"/>
      <c r="AJ105" s="625"/>
      <c r="AK105" s="625"/>
      <c r="AL105" s="625"/>
      <c r="AM105" s="625"/>
      <c r="AN105" s="625"/>
      <c r="AO105" s="625"/>
      <c r="AP105" s="625"/>
      <c r="AQ105" s="625"/>
      <c r="AR105" s="625"/>
      <c r="AS105" s="625"/>
      <c r="AT105" s="625"/>
      <c r="AU105" s="625"/>
      <c r="AV105" s="625"/>
      <c r="AW105" s="625"/>
      <c r="AX105" s="625"/>
      <c r="AY105" s="625"/>
      <c r="AZ105" s="625"/>
      <c r="BA105" s="625"/>
      <c r="BB105" s="625"/>
      <c r="BC105" s="625"/>
      <c r="BD105" s="625"/>
      <c r="BE105" s="627"/>
      <c r="BF105" s="627"/>
      <c r="BG105" s="627"/>
      <c r="BH105" s="627"/>
      <c r="BI105" s="627"/>
      <c r="BJ105" s="627"/>
      <c r="BK105" s="627"/>
      <c r="BL105" s="627"/>
      <c r="BM105" s="627"/>
      <c r="BN105" s="627"/>
      <c r="BO105" s="627"/>
      <c r="BP105" s="627"/>
      <c r="BQ105" s="627"/>
      <c r="BR105" s="627"/>
      <c r="BS105" s="627"/>
      <c r="BT105" s="627"/>
      <c r="BU105" s="627"/>
      <c r="BV105" s="627"/>
      <c r="BW105" s="627"/>
      <c r="BX105" s="627"/>
      <c r="BY105" s="627"/>
      <c r="BZ105" s="627"/>
      <c r="CA105" s="627"/>
      <c r="CB105" s="627"/>
      <c r="CC105" s="627"/>
      <c r="CD105" s="627"/>
      <c r="CE105" s="627"/>
      <c r="CF105" s="627"/>
      <c r="CG105" s="627"/>
      <c r="CH105" s="627"/>
      <c r="CI105" s="627"/>
      <c r="CJ105" s="627"/>
      <c r="CK105" s="627"/>
      <c r="CL105" s="627"/>
      <c r="CM105" s="627"/>
      <c r="CN105" s="627"/>
      <c r="CO105" s="627"/>
      <c r="CP105" s="627"/>
      <c r="CQ105" s="627"/>
      <c r="CR105" s="627"/>
    </row>
    <row r="106" spans="1:96" hidden="1">
      <c r="A106" s="619" t="s">
        <v>34</v>
      </c>
      <c r="B106" s="397">
        <v>5</v>
      </c>
      <c r="C106" s="625"/>
      <c r="D106" s="625"/>
      <c r="E106" s="625"/>
      <c r="F106" s="625"/>
      <c r="G106" s="625"/>
      <c r="H106" s="625"/>
      <c r="I106" s="625"/>
      <c r="J106" s="625"/>
      <c r="K106" s="625"/>
      <c r="L106" s="625"/>
      <c r="M106" s="625"/>
      <c r="N106" s="627"/>
      <c r="O106" s="627"/>
      <c r="P106" s="627"/>
      <c r="Q106" s="627"/>
      <c r="R106" s="627"/>
      <c r="S106" s="627"/>
      <c r="T106" s="627"/>
      <c r="U106" s="627"/>
      <c r="V106" s="627"/>
      <c r="W106" s="627"/>
      <c r="X106" s="627"/>
      <c r="Y106" s="625"/>
      <c r="Z106" s="625"/>
      <c r="AA106" s="625"/>
      <c r="AB106" s="625"/>
      <c r="AC106" s="625"/>
      <c r="AD106" s="625"/>
      <c r="AE106" s="625"/>
      <c r="AF106" s="625"/>
      <c r="AG106" s="627"/>
      <c r="AH106" s="627"/>
      <c r="AI106" s="627"/>
      <c r="AJ106" s="625"/>
      <c r="AK106" s="625"/>
      <c r="AL106" s="625"/>
      <c r="AM106" s="625"/>
      <c r="AN106" s="625"/>
      <c r="AO106" s="625"/>
      <c r="AP106" s="625"/>
      <c r="AQ106" s="625"/>
      <c r="AR106" s="625"/>
      <c r="AS106" s="625"/>
      <c r="AT106" s="625"/>
      <c r="AU106" s="625"/>
      <c r="AV106" s="625"/>
      <c r="AW106" s="625"/>
      <c r="AX106" s="625"/>
      <c r="AY106" s="625"/>
      <c r="AZ106" s="625"/>
      <c r="BA106" s="625"/>
      <c r="BB106" s="625"/>
      <c r="BC106" s="625"/>
      <c r="BD106" s="625"/>
      <c r="BE106" s="627"/>
      <c r="BF106" s="627"/>
      <c r="BG106" s="627"/>
      <c r="BH106" s="627"/>
      <c r="BI106" s="627"/>
      <c r="BJ106" s="627"/>
      <c r="BK106" s="627"/>
      <c r="BL106" s="627"/>
      <c r="BM106" s="627"/>
      <c r="BN106" s="627"/>
      <c r="BO106" s="627"/>
      <c r="BP106" s="627"/>
      <c r="BQ106" s="627"/>
      <c r="BR106" s="627"/>
      <c r="BS106" s="627"/>
      <c r="BT106" s="627"/>
      <c r="BU106" s="627"/>
      <c r="BV106" s="627"/>
      <c r="BW106" s="627"/>
      <c r="BX106" s="627"/>
      <c r="BY106" s="627"/>
      <c r="BZ106" s="627"/>
      <c r="CA106" s="627"/>
      <c r="CB106" s="627"/>
      <c r="CC106" s="627"/>
      <c r="CD106" s="627"/>
      <c r="CE106" s="627"/>
      <c r="CF106" s="627"/>
      <c r="CG106" s="627"/>
      <c r="CH106" s="627"/>
      <c r="CI106" s="627"/>
      <c r="CJ106" s="627"/>
      <c r="CK106" s="627"/>
      <c r="CL106" s="627"/>
      <c r="CM106" s="627"/>
      <c r="CN106" s="627"/>
      <c r="CO106" s="627"/>
      <c r="CP106" s="627"/>
      <c r="CQ106" s="627"/>
      <c r="CR106" s="627"/>
    </row>
    <row r="107" spans="1:96" hidden="1">
      <c r="A107" s="619"/>
      <c r="B107" s="619"/>
      <c r="C107" s="625"/>
      <c r="D107" s="625"/>
      <c r="E107" s="625"/>
      <c r="F107" s="625"/>
      <c r="G107" s="625"/>
      <c r="H107" s="625"/>
      <c r="I107" s="625"/>
      <c r="J107" s="625"/>
      <c r="K107" s="625"/>
      <c r="L107" s="625"/>
      <c r="M107" s="625"/>
      <c r="N107" s="627"/>
      <c r="O107" s="627"/>
      <c r="P107" s="627"/>
      <c r="Q107" s="627"/>
      <c r="R107" s="627"/>
      <c r="S107" s="627"/>
      <c r="T107" s="627"/>
      <c r="U107" s="627"/>
      <c r="V107" s="627"/>
      <c r="W107" s="627"/>
      <c r="X107" s="627"/>
      <c r="Y107" s="625"/>
      <c r="Z107" s="625"/>
      <c r="AA107" s="625"/>
      <c r="AB107" s="625"/>
      <c r="AC107" s="625"/>
      <c r="AD107" s="625"/>
      <c r="AE107" s="625"/>
      <c r="AF107" s="625"/>
      <c r="AG107" s="627"/>
      <c r="AH107" s="627"/>
      <c r="AI107" s="627"/>
      <c r="AJ107" s="625"/>
      <c r="AK107" s="625"/>
      <c r="AL107" s="625"/>
      <c r="AM107" s="625"/>
      <c r="AN107" s="625"/>
      <c r="AO107" s="625"/>
      <c r="AP107" s="625"/>
      <c r="AQ107" s="625"/>
      <c r="AR107" s="625"/>
      <c r="AS107" s="625"/>
      <c r="AT107" s="625"/>
      <c r="AU107" s="625"/>
      <c r="AV107" s="625"/>
      <c r="AW107" s="625"/>
      <c r="AX107" s="625"/>
      <c r="AY107" s="625"/>
      <c r="AZ107" s="625"/>
      <c r="BA107" s="625"/>
      <c r="BB107" s="625"/>
      <c r="BC107" s="625"/>
      <c r="BD107" s="625"/>
      <c r="BE107" s="627"/>
      <c r="BF107" s="627"/>
      <c r="BG107" s="627"/>
      <c r="BH107" s="627"/>
      <c r="BI107" s="627"/>
      <c r="BJ107" s="627"/>
      <c r="BK107" s="627"/>
      <c r="BL107" s="627"/>
      <c r="BM107" s="627"/>
      <c r="BN107" s="627"/>
      <c r="BO107" s="627"/>
      <c r="BP107" s="627"/>
      <c r="BQ107" s="627"/>
      <c r="BR107" s="627"/>
      <c r="BS107" s="627"/>
      <c r="BT107" s="627"/>
      <c r="BU107" s="627"/>
      <c r="BV107" s="627"/>
      <c r="BW107" s="627"/>
      <c r="BX107" s="627"/>
      <c r="BY107" s="627"/>
      <c r="BZ107" s="627"/>
      <c r="CA107" s="627"/>
      <c r="CB107" s="627"/>
      <c r="CC107" s="627"/>
      <c r="CD107" s="627"/>
      <c r="CE107" s="627"/>
      <c r="CF107" s="627"/>
      <c r="CG107" s="627"/>
      <c r="CH107" s="627"/>
      <c r="CI107" s="627"/>
      <c r="CJ107" s="627"/>
      <c r="CK107" s="627"/>
      <c r="CL107" s="627"/>
      <c r="CM107" s="627"/>
      <c r="CN107" s="627"/>
      <c r="CO107" s="627"/>
      <c r="CP107" s="627"/>
      <c r="CQ107" s="627"/>
      <c r="CR107" s="627"/>
    </row>
    <row r="108" spans="1:96" hidden="1">
      <c r="A108" s="619"/>
      <c r="B108" s="619"/>
      <c r="C108" s="625"/>
      <c r="D108" s="625"/>
      <c r="E108" s="625"/>
      <c r="F108" s="625"/>
      <c r="G108" s="625"/>
      <c r="H108" s="625"/>
      <c r="I108" s="625"/>
      <c r="J108" s="625"/>
      <c r="K108" s="625"/>
      <c r="L108" s="625"/>
      <c r="M108" s="625"/>
      <c r="N108" s="627"/>
      <c r="O108" s="627"/>
      <c r="P108" s="627"/>
      <c r="Q108" s="627"/>
      <c r="R108" s="627"/>
      <c r="S108" s="627"/>
      <c r="T108" s="627"/>
      <c r="U108" s="627"/>
      <c r="V108" s="627"/>
      <c r="W108" s="627"/>
      <c r="X108" s="627"/>
      <c r="Y108" s="625"/>
      <c r="Z108" s="625"/>
      <c r="AA108" s="625"/>
      <c r="AB108" s="625"/>
      <c r="AC108" s="625"/>
      <c r="AD108" s="625"/>
      <c r="AE108" s="625"/>
      <c r="AF108" s="625"/>
      <c r="AG108" s="627"/>
      <c r="AH108" s="627"/>
      <c r="AI108" s="627"/>
      <c r="AJ108" s="625"/>
      <c r="AK108" s="625"/>
      <c r="AL108" s="625"/>
      <c r="AM108" s="625"/>
      <c r="AN108" s="625"/>
      <c r="AO108" s="625"/>
      <c r="AP108" s="625"/>
      <c r="AQ108" s="625"/>
      <c r="AR108" s="625"/>
      <c r="AS108" s="625"/>
      <c r="AT108" s="625"/>
      <c r="AU108" s="625"/>
      <c r="AV108" s="625"/>
      <c r="AW108" s="625"/>
      <c r="AX108" s="625"/>
      <c r="AY108" s="625"/>
      <c r="AZ108" s="625"/>
      <c r="BA108" s="625"/>
      <c r="BB108" s="625"/>
      <c r="BC108" s="625"/>
      <c r="BD108" s="625"/>
      <c r="BE108" s="627"/>
      <c r="BF108" s="627"/>
      <c r="BG108" s="627"/>
      <c r="BH108" s="627"/>
      <c r="BI108" s="627"/>
      <c r="BJ108" s="627"/>
      <c r="BK108" s="627"/>
      <c r="BL108" s="627"/>
      <c r="BM108" s="627"/>
      <c r="BN108" s="627"/>
      <c r="BO108" s="627"/>
      <c r="BP108" s="627"/>
      <c r="BQ108" s="627"/>
      <c r="BR108" s="627"/>
      <c r="BS108" s="627"/>
      <c r="BT108" s="627"/>
      <c r="BU108" s="627"/>
      <c r="BV108" s="627"/>
      <c r="BW108" s="627"/>
      <c r="BX108" s="627"/>
      <c r="BY108" s="627"/>
      <c r="BZ108" s="627"/>
      <c r="CA108" s="627"/>
      <c r="CB108" s="627"/>
      <c r="CC108" s="627"/>
      <c r="CD108" s="627"/>
      <c r="CE108" s="627"/>
      <c r="CF108" s="627"/>
      <c r="CG108" s="627"/>
      <c r="CH108" s="627"/>
      <c r="CI108" s="627"/>
      <c r="CJ108" s="627"/>
      <c r="CK108" s="627"/>
      <c r="CL108" s="627"/>
      <c r="CM108" s="627"/>
      <c r="CN108" s="627"/>
      <c r="CO108" s="627"/>
      <c r="CP108" s="627"/>
      <c r="CQ108" s="627"/>
      <c r="CR108" s="627"/>
    </row>
    <row r="109" spans="1:96" hidden="1">
      <c r="A109" s="619"/>
      <c r="B109" s="619"/>
      <c r="C109" s="625"/>
      <c r="D109" s="625"/>
      <c r="E109" s="625"/>
      <c r="F109" s="625"/>
      <c r="G109" s="625"/>
      <c r="H109" s="625"/>
      <c r="I109" s="625"/>
      <c r="J109" s="625"/>
      <c r="K109" s="625"/>
      <c r="L109" s="625"/>
      <c r="M109" s="625"/>
      <c r="N109" s="627"/>
      <c r="O109" s="627"/>
      <c r="P109" s="627"/>
      <c r="Q109" s="627"/>
      <c r="R109" s="627"/>
      <c r="S109" s="627"/>
      <c r="T109" s="627"/>
      <c r="U109" s="627"/>
      <c r="V109" s="627"/>
      <c r="W109" s="627"/>
      <c r="X109" s="627"/>
      <c r="Y109" s="625"/>
      <c r="Z109" s="625"/>
      <c r="AA109" s="625"/>
      <c r="AB109" s="625"/>
      <c r="AC109" s="625"/>
      <c r="AD109" s="625"/>
      <c r="AE109" s="625"/>
      <c r="AF109" s="625"/>
      <c r="AG109" s="627"/>
      <c r="AH109" s="627"/>
      <c r="AI109" s="627"/>
      <c r="AJ109" s="625"/>
      <c r="AK109" s="625"/>
      <c r="AL109" s="625"/>
      <c r="AM109" s="625"/>
      <c r="AN109" s="625"/>
      <c r="AO109" s="625"/>
      <c r="AP109" s="625"/>
      <c r="AQ109" s="625"/>
      <c r="AR109" s="625"/>
      <c r="AS109" s="625"/>
      <c r="AT109" s="625"/>
      <c r="AU109" s="625"/>
      <c r="AV109" s="625"/>
      <c r="AW109" s="625"/>
      <c r="AX109" s="625"/>
      <c r="AY109" s="625"/>
      <c r="AZ109" s="625"/>
      <c r="BA109" s="625"/>
      <c r="BB109" s="625"/>
      <c r="BC109" s="625"/>
      <c r="BD109" s="625"/>
      <c r="BE109" s="627"/>
      <c r="BF109" s="627"/>
      <c r="BG109" s="627"/>
      <c r="BH109" s="627"/>
      <c r="BI109" s="627"/>
      <c r="BJ109" s="627"/>
      <c r="BK109" s="627"/>
      <c r="BL109" s="627"/>
      <c r="BM109" s="627"/>
      <c r="BN109" s="627"/>
      <c r="BO109" s="627"/>
      <c r="BP109" s="627"/>
      <c r="BQ109" s="627"/>
      <c r="BR109" s="627"/>
      <c r="BS109" s="627"/>
      <c r="BT109" s="627"/>
      <c r="BU109" s="627"/>
      <c r="BV109" s="627"/>
      <c r="BW109" s="627"/>
      <c r="BX109" s="627"/>
      <c r="BY109" s="627"/>
      <c r="BZ109" s="627"/>
      <c r="CA109" s="627"/>
      <c r="CB109" s="627"/>
      <c r="CC109" s="627"/>
      <c r="CD109" s="627"/>
      <c r="CE109" s="627"/>
      <c r="CF109" s="627"/>
      <c r="CG109" s="627"/>
      <c r="CH109" s="627"/>
      <c r="CI109" s="627"/>
      <c r="CJ109" s="627"/>
      <c r="CK109" s="627"/>
      <c r="CL109" s="627"/>
      <c r="CM109" s="627"/>
      <c r="CN109" s="627"/>
      <c r="CO109" s="627"/>
      <c r="CP109" s="627"/>
      <c r="CQ109" s="627"/>
      <c r="CR109" s="627"/>
    </row>
    <row r="110" spans="1:96" hidden="1">
      <c r="A110" s="619">
        <v>0</v>
      </c>
      <c r="B110" s="619" t="s">
        <v>29</v>
      </c>
      <c r="C110" s="625"/>
      <c r="D110" s="625"/>
      <c r="E110" s="625"/>
      <c r="F110" s="625"/>
      <c r="G110" s="625"/>
      <c r="H110" s="625"/>
      <c r="I110" s="625"/>
      <c r="J110" s="625"/>
      <c r="K110" s="625"/>
      <c r="L110" s="625"/>
      <c r="M110" s="625"/>
      <c r="N110" s="627"/>
      <c r="O110" s="627"/>
      <c r="P110" s="627"/>
      <c r="Q110" s="627"/>
      <c r="R110" s="627"/>
      <c r="S110" s="627"/>
      <c r="T110" s="627"/>
      <c r="U110" s="627"/>
      <c r="V110" s="627"/>
      <c r="W110" s="627"/>
      <c r="X110" s="627"/>
      <c r="Y110" s="625"/>
      <c r="Z110" s="625"/>
      <c r="AA110" s="625"/>
      <c r="AB110" s="625"/>
      <c r="AC110" s="625"/>
      <c r="AD110" s="625"/>
      <c r="AE110" s="625"/>
      <c r="AF110" s="625"/>
      <c r="AG110" s="627"/>
      <c r="AH110" s="627"/>
      <c r="AI110" s="627"/>
      <c r="AJ110" s="625"/>
      <c r="AK110" s="625"/>
      <c r="AL110" s="625"/>
      <c r="AM110" s="625"/>
      <c r="AN110" s="625"/>
      <c r="AO110" s="625"/>
      <c r="AP110" s="625"/>
      <c r="AQ110" s="625"/>
      <c r="AR110" s="625"/>
      <c r="AS110" s="625"/>
      <c r="AT110" s="625"/>
      <c r="AU110" s="625"/>
      <c r="AV110" s="625"/>
      <c r="AW110" s="625"/>
      <c r="AX110" s="625"/>
      <c r="AY110" s="625"/>
      <c r="AZ110" s="625"/>
      <c r="BA110" s="625"/>
      <c r="BB110" s="625"/>
      <c r="BC110" s="625"/>
      <c r="BD110" s="625"/>
      <c r="BE110" s="627"/>
      <c r="BF110" s="627"/>
      <c r="BG110" s="627"/>
      <c r="BH110" s="627"/>
      <c r="BI110" s="627"/>
      <c r="BJ110" s="627"/>
      <c r="BK110" s="627"/>
      <c r="BL110" s="627"/>
      <c r="BM110" s="627"/>
      <c r="BN110" s="627"/>
      <c r="BO110" s="627"/>
      <c r="BP110" s="627"/>
      <c r="BQ110" s="627"/>
      <c r="BR110" s="627"/>
      <c r="BS110" s="627"/>
      <c r="BT110" s="627"/>
      <c r="BU110" s="627"/>
      <c r="BV110" s="627"/>
      <c r="BW110" s="627"/>
      <c r="BX110" s="627"/>
      <c r="BY110" s="627"/>
      <c r="BZ110" s="627"/>
      <c r="CA110" s="627"/>
      <c r="CB110" s="627"/>
      <c r="CC110" s="627"/>
      <c r="CD110" s="627"/>
      <c r="CE110" s="627"/>
      <c r="CF110" s="627"/>
      <c r="CG110" s="627"/>
      <c r="CH110" s="627"/>
      <c r="CI110" s="627"/>
      <c r="CJ110" s="627"/>
      <c r="CK110" s="627"/>
      <c r="CL110" s="627"/>
      <c r="CM110" s="627"/>
      <c r="CN110" s="627"/>
      <c r="CO110" s="627"/>
      <c r="CP110" s="627"/>
      <c r="CQ110" s="627"/>
      <c r="CR110" s="627"/>
    </row>
    <row r="111" spans="1:96" hidden="1">
      <c r="A111" s="619">
        <v>7</v>
      </c>
      <c r="B111" s="619" t="s">
        <v>30</v>
      </c>
      <c r="C111" s="625"/>
      <c r="D111" s="625"/>
      <c r="E111" s="625"/>
      <c r="F111" s="625"/>
      <c r="G111" s="625"/>
      <c r="H111" s="625"/>
      <c r="I111" s="625"/>
      <c r="J111" s="625"/>
      <c r="K111" s="625"/>
      <c r="L111" s="625"/>
      <c r="M111" s="625"/>
      <c r="N111" s="627"/>
      <c r="O111" s="627"/>
      <c r="P111" s="627"/>
      <c r="Q111" s="627"/>
      <c r="R111" s="627"/>
      <c r="S111" s="627"/>
      <c r="T111" s="627"/>
      <c r="U111" s="627"/>
      <c r="V111" s="627"/>
      <c r="W111" s="627"/>
      <c r="X111" s="627"/>
      <c r="Y111" s="625"/>
      <c r="Z111" s="625"/>
      <c r="AA111" s="625"/>
      <c r="AB111" s="625"/>
      <c r="AC111" s="625"/>
      <c r="AD111" s="625"/>
      <c r="AE111" s="625"/>
      <c r="AF111" s="625"/>
      <c r="AG111" s="627"/>
      <c r="AH111" s="627"/>
      <c r="AI111" s="627"/>
      <c r="AJ111" s="625"/>
      <c r="AK111" s="625"/>
      <c r="AL111" s="625"/>
      <c r="AM111" s="625"/>
      <c r="AN111" s="625"/>
      <c r="AO111" s="625"/>
      <c r="AP111" s="625"/>
      <c r="AQ111" s="625"/>
      <c r="AR111" s="625"/>
      <c r="AS111" s="625"/>
      <c r="AT111" s="625"/>
      <c r="AU111" s="625"/>
      <c r="AV111" s="625"/>
      <c r="AW111" s="625"/>
      <c r="AX111" s="625"/>
      <c r="AY111" s="625"/>
      <c r="AZ111" s="625"/>
      <c r="BA111" s="625"/>
      <c r="BB111" s="625"/>
      <c r="BC111" s="625"/>
      <c r="BD111" s="625"/>
      <c r="BE111" s="627"/>
      <c r="BF111" s="627"/>
      <c r="BG111" s="627"/>
      <c r="BH111" s="627"/>
      <c r="BI111" s="627"/>
      <c r="BJ111" s="627"/>
      <c r="BK111" s="627"/>
      <c r="BL111" s="627"/>
      <c r="BM111" s="627"/>
      <c r="BN111" s="627"/>
      <c r="BO111" s="627"/>
      <c r="BP111" s="627"/>
      <c r="BQ111" s="627"/>
      <c r="BR111" s="627"/>
      <c r="BS111" s="627"/>
      <c r="BT111" s="627"/>
      <c r="BU111" s="627"/>
      <c r="BV111" s="627"/>
      <c r="BW111" s="627"/>
      <c r="BX111" s="627"/>
      <c r="BY111" s="627"/>
      <c r="BZ111" s="627"/>
      <c r="CA111" s="627"/>
      <c r="CB111" s="627"/>
      <c r="CC111" s="627"/>
      <c r="CD111" s="627"/>
      <c r="CE111" s="627"/>
      <c r="CF111" s="627"/>
      <c r="CG111" s="627"/>
      <c r="CH111" s="627"/>
      <c r="CI111" s="627"/>
      <c r="CJ111" s="627"/>
      <c r="CK111" s="627"/>
      <c r="CL111" s="627"/>
      <c r="CM111" s="627"/>
      <c r="CN111" s="627"/>
      <c r="CO111" s="627"/>
      <c r="CP111" s="627"/>
      <c r="CQ111" s="627"/>
      <c r="CR111" s="627"/>
    </row>
    <row r="112" spans="1:96" hidden="1">
      <c r="A112" s="619">
        <v>11</v>
      </c>
      <c r="B112" s="619" t="s">
        <v>31</v>
      </c>
      <c r="C112" s="625"/>
      <c r="D112" s="625"/>
      <c r="E112" s="625"/>
      <c r="F112" s="625"/>
      <c r="G112" s="625"/>
      <c r="H112" s="625"/>
      <c r="I112" s="625"/>
      <c r="J112" s="625"/>
      <c r="K112" s="625"/>
      <c r="L112" s="625"/>
      <c r="M112" s="625"/>
      <c r="N112" s="627"/>
      <c r="O112" s="627"/>
      <c r="P112" s="627"/>
      <c r="Q112" s="627"/>
      <c r="R112" s="627"/>
      <c r="S112" s="627"/>
      <c r="T112" s="627"/>
      <c r="U112" s="627"/>
      <c r="V112" s="627"/>
      <c r="W112" s="627"/>
      <c r="X112" s="627"/>
      <c r="Y112" s="625"/>
      <c r="Z112" s="625"/>
      <c r="AA112" s="625"/>
      <c r="AB112" s="625"/>
      <c r="AC112" s="625"/>
      <c r="AD112" s="625"/>
      <c r="AE112" s="625"/>
      <c r="AF112" s="625"/>
      <c r="AG112" s="627"/>
      <c r="AH112" s="627"/>
      <c r="AI112" s="627"/>
      <c r="AJ112" s="625"/>
      <c r="AK112" s="625"/>
      <c r="AL112" s="625"/>
      <c r="AM112" s="625"/>
      <c r="AN112" s="625"/>
      <c r="AO112" s="625"/>
      <c r="AP112" s="625"/>
      <c r="AQ112" s="625"/>
      <c r="AR112" s="625"/>
      <c r="AS112" s="625"/>
      <c r="AT112" s="625"/>
      <c r="AU112" s="625"/>
      <c r="AV112" s="625"/>
      <c r="AW112" s="625"/>
      <c r="AX112" s="625"/>
      <c r="AY112" s="625"/>
      <c r="AZ112" s="625"/>
      <c r="BA112" s="625"/>
      <c r="BB112" s="625"/>
      <c r="BC112" s="625"/>
      <c r="BD112" s="625"/>
      <c r="BE112" s="627"/>
      <c r="BF112" s="627"/>
      <c r="BG112" s="627"/>
      <c r="BH112" s="627"/>
      <c r="BI112" s="627"/>
      <c r="BJ112" s="627"/>
      <c r="BK112" s="627"/>
      <c r="BL112" s="627"/>
      <c r="BM112" s="627"/>
      <c r="BN112" s="627"/>
      <c r="BO112" s="627"/>
      <c r="BP112" s="627"/>
      <c r="BQ112" s="627"/>
      <c r="BR112" s="627"/>
      <c r="BS112" s="627"/>
      <c r="BT112" s="627"/>
      <c r="BU112" s="627"/>
      <c r="BV112" s="627"/>
      <c r="BW112" s="627"/>
      <c r="BX112" s="627"/>
      <c r="BY112" s="627"/>
      <c r="BZ112" s="627"/>
      <c r="CA112" s="627"/>
      <c r="CB112" s="627"/>
      <c r="CC112" s="627"/>
      <c r="CD112" s="627"/>
      <c r="CE112" s="627"/>
      <c r="CF112" s="627"/>
      <c r="CG112" s="627"/>
      <c r="CH112" s="627"/>
      <c r="CI112" s="627"/>
      <c r="CJ112" s="627"/>
      <c r="CK112" s="627"/>
      <c r="CL112" s="627"/>
      <c r="CM112" s="627"/>
      <c r="CN112" s="627"/>
      <c r="CO112" s="627"/>
      <c r="CP112" s="627"/>
      <c r="CQ112" s="627"/>
      <c r="CR112" s="627"/>
    </row>
    <row r="113" spans="1:96" hidden="1">
      <c r="A113" s="619">
        <v>15</v>
      </c>
      <c r="B113" s="619" t="s">
        <v>32</v>
      </c>
      <c r="C113" s="625"/>
      <c r="D113" s="625"/>
      <c r="E113" s="625"/>
      <c r="F113" s="625"/>
      <c r="G113" s="625"/>
      <c r="H113" s="625"/>
      <c r="I113" s="625"/>
      <c r="J113" s="625"/>
      <c r="K113" s="625"/>
      <c r="L113" s="625"/>
      <c r="M113" s="625"/>
      <c r="N113" s="627"/>
      <c r="O113" s="627"/>
      <c r="P113" s="627"/>
      <c r="Q113" s="627"/>
      <c r="R113" s="627"/>
      <c r="S113" s="627"/>
      <c r="T113" s="627"/>
      <c r="U113" s="627"/>
      <c r="V113" s="627"/>
      <c r="W113" s="627"/>
      <c r="X113" s="627"/>
      <c r="Y113" s="625"/>
      <c r="Z113" s="625"/>
      <c r="AA113" s="625"/>
      <c r="AB113" s="625"/>
      <c r="AC113" s="625"/>
      <c r="AD113" s="625"/>
      <c r="AE113" s="625"/>
      <c r="AF113" s="625"/>
      <c r="AG113" s="627"/>
      <c r="AH113" s="627"/>
      <c r="AI113" s="627"/>
      <c r="AJ113" s="625"/>
      <c r="AK113" s="625"/>
      <c r="AL113" s="625"/>
      <c r="AM113" s="625"/>
      <c r="AN113" s="625"/>
      <c r="AO113" s="625"/>
      <c r="AP113" s="625"/>
      <c r="AQ113" s="625"/>
      <c r="AR113" s="625"/>
      <c r="AS113" s="625"/>
      <c r="AT113" s="625"/>
      <c r="AU113" s="625"/>
      <c r="AV113" s="625"/>
      <c r="AW113" s="625"/>
      <c r="AX113" s="625"/>
      <c r="AY113" s="625"/>
      <c r="AZ113" s="625"/>
      <c r="BA113" s="625"/>
      <c r="BB113" s="625"/>
      <c r="BC113" s="625"/>
      <c r="BD113" s="625"/>
      <c r="BE113" s="627"/>
      <c r="BF113" s="627"/>
      <c r="BG113" s="627"/>
      <c r="BH113" s="627"/>
      <c r="BI113" s="627"/>
      <c r="BJ113" s="627"/>
      <c r="BK113" s="627"/>
      <c r="BL113" s="627"/>
      <c r="BM113" s="627"/>
      <c r="BN113" s="627"/>
      <c r="BO113" s="627"/>
      <c r="BP113" s="627"/>
      <c r="BQ113" s="627"/>
      <c r="BR113" s="627"/>
      <c r="BS113" s="627"/>
      <c r="BT113" s="627"/>
      <c r="BU113" s="627"/>
      <c r="BV113" s="627"/>
      <c r="BW113" s="627"/>
      <c r="BX113" s="627"/>
      <c r="BY113" s="627"/>
      <c r="BZ113" s="627"/>
      <c r="CA113" s="627"/>
      <c r="CB113" s="627"/>
      <c r="CC113" s="627"/>
      <c r="CD113" s="627"/>
      <c r="CE113" s="627"/>
      <c r="CF113" s="627"/>
      <c r="CG113" s="627"/>
      <c r="CH113" s="627"/>
      <c r="CI113" s="627"/>
      <c r="CJ113" s="627"/>
      <c r="CK113" s="627"/>
      <c r="CL113" s="627"/>
      <c r="CM113" s="627"/>
      <c r="CN113" s="627"/>
      <c r="CO113" s="627"/>
      <c r="CP113" s="627"/>
      <c r="CQ113" s="627"/>
      <c r="CR113" s="627"/>
    </row>
    <row r="114" spans="1:96" hidden="1">
      <c r="A114" s="619">
        <v>18</v>
      </c>
      <c r="B114" s="619" t="s">
        <v>34</v>
      </c>
      <c r="C114" s="625"/>
      <c r="D114" s="625"/>
      <c r="E114" s="625"/>
      <c r="F114" s="625"/>
      <c r="G114" s="625"/>
      <c r="H114" s="625"/>
      <c r="I114" s="625"/>
      <c r="J114" s="625"/>
      <c r="K114" s="625"/>
      <c r="L114" s="625"/>
      <c r="M114" s="625"/>
      <c r="N114" s="627"/>
      <c r="O114" s="627"/>
      <c r="P114" s="627"/>
      <c r="Q114" s="627"/>
      <c r="R114" s="627"/>
      <c r="S114" s="627"/>
      <c r="T114" s="627"/>
      <c r="U114" s="627"/>
      <c r="V114" s="627"/>
      <c r="W114" s="627"/>
      <c r="X114" s="627"/>
      <c r="Y114" s="625"/>
      <c r="Z114" s="625"/>
      <c r="AA114" s="625"/>
      <c r="AB114" s="625"/>
      <c r="AC114" s="625"/>
      <c r="AD114" s="625"/>
      <c r="AE114" s="625"/>
      <c r="AF114" s="625"/>
      <c r="AG114" s="627"/>
      <c r="AH114" s="627"/>
      <c r="AI114" s="627"/>
      <c r="AJ114" s="625"/>
      <c r="AK114" s="625"/>
      <c r="AL114" s="625"/>
      <c r="AM114" s="625"/>
      <c r="AN114" s="625"/>
      <c r="AO114" s="625"/>
      <c r="AP114" s="625"/>
      <c r="AQ114" s="625"/>
      <c r="AR114" s="625"/>
      <c r="AS114" s="625"/>
      <c r="AT114" s="625"/>
      <c r="AU114" s="625"/>
      <c r="AV114" s="625"/>
      <c r="AW114" s="625"/>
      <c r="AX114" s="625"/>
      <c r="AY114" s="625"/>
      <c r="AZ114" s="625"/>
      <c r="BA114" s="625"/>
      <c r="BB114" s="625"/>
      <c r="BC114" s="625"/>
      <c r="BD114" s="625"/>
      <c r="BE114" s="627"/>
      <c r="BF114" s="627"/>
      <c r="BG114" s="627"/>
      <c r="BH114" s="627"/>
      <c r="BI114" s="627"/>
      <c r="BJ114" s="627"/>
      <c r="BK114" s="627"/>
      <c r="BL114" s="627"/>
      <c r="BM114" s="627"/>
      <c r="BN114" s="627"/>
      <c r="BO114" s="627"/>
      <c r="BP114" s="627"/>
      <c r="BQ114" s="627"/>
      <c r="BR114" s="627"/>
      <c r="BS114" s="627"/>
      <c r="BT114" s="627"/>
      <c r="BU114" s="627"/>
      <c r="BV114" s="627"/>
      <c r="BW114" s="627"/>
      <c r="BX114" s="627"/>
      <c r="BY114" s="627"/>
      <c r="BZ114" s="627"/>
      <c r="CA114" s="627"/>
      <c r="CB114" s="627"/>
      <c r="CC114" s="627"/>
      <c r="CD114" s="627"/>
      <c r="CE114" s="627"/>
      <c r="CF114" s="627"/>
      <c r="CG114" s="627"/>
      <c r="CH114" s="627"/>
      <c r="CI114" s="627"/>
      <c r="CJ114" s="627"/>
      <c r="CK114" s="627"/>
      <c r="CL114" s="627"/>
      <c r="CM114" s="627"/>
      <c r="CN114" s="627"/>
      <c r="CO114" s="627"/>
      <c r="CP114" s="627"/>
      <c r="CQ114" s="627"/>
      <c r="CR114" s="627"/>
    </row>
    <row r="115" spans="1:96">
      <c r="A115" s="625"/>
      <c r="B115" s="626"/>
      <c r="C115" s="625"/>
      <c r="D115" s="625"/>
      <c r="E115" s="625"/>
      <c r="F115" s="625"/>
      <c r="G115" s="625"/>
      <c r="H115" s="625"/>
      <c r="I115" s="625"/>
      <c r="J115" s="625"/>
      <c r="K115" s="625"/>
      <c r="L115" s="625"/>
      <c r="M115" s="625"/>
      <c r="N115" s="627"/>
      <c r="O115" s="627"/>
      <c r="P115" s="627"/>
      <c r="Q115" s="627"/>
      <c r="R115" s="627"/>
      <c r="S115" s="627"/>
      <c r="T115" s="627"/>
      <c r="U115" s="627"/>
      <c r="V115" s="627"/>
      <c r="W115" s="627"/>
      <c r="X115" s="627"/>
      <c r="Y115" s="625"/>
      <c r="Z115" s="625"/>
      <c r="AA115" s="625"/>
      <c r="AB115" s="625"/>
      <c r="AC115" s="625"/>
      <c r="AD115" s="625"/>
      <c r="AE115" s="625"/>
      <c r="AF115" s="625"/>
      <c r="AG115" s="627"/>
      <c r="AH115" s="627"/>
      <c r="AI115" s="627"/>
      <c r="AJ115" s="625"/>
      <c r="AK115" s="625"/>
      <c r="AL115" s="625"/>
      <c r="AM115" s="625"/>
      <c r="AN115" s="625"/>
      <c r="AO115" s="625"/>
      <c r="AP115" s="625"/>
      <c r="AQ115" s="625"/>
      <c r="AR115" s="625"/>
      <c r="AS115" s="625"/>
      <c r="AT115" s="625"/>
      <c r="AU115" s="625"/>
      <c r="AV115" s="625"/>
      <c r="AW115" s="625"/>
      <c r="AX115" s="625"/>
      <c r="AY115" s="625"/>
      <c r="AZ115" s="625"/>
      <c r="BA115" s="625"/>
      <c r="BB115" s="625"/>
      <c r="BC115" s="625"/>
      <c r="BD115" s="625"/>
      <c r="BE115" s="627"/>
      <c r="BF115" s="627"/>
      <c r="BG115" s="627"/>
      <c r="BH115" s="627"/>
      <c r="BI115" s="627"/>
      <c r="BJ115" s="627"/>
      <c r="BK115" s="627"/>
      <c r="BL115" s="627"/>
      <c r="BM115" s="627"/>
      <c r="BN115" s="627"/>
      <c r="BO115" s="627"/>
      <c r="BP115" s="627"/>
      <c r="BQ115" s="627"/>
      <c r="BR115" s="627"/>
      <c r="BS115" s="627"/>
      <c r="BT115" s="627"/>
      <c r="BU115" s="627"/>
      <c r="BV115" s="627"/>
      <c r="BW115" s="627"/>
      <c r="BX115" s="627"/>
      <c r="BY115" s="627"/>
      <c r="BZ115" s="627"/>
      <c r="CA115" s="627"/>
      <c r="CB115" s="627"/>
      <c r="CC115" s="627"/>
      <c r="CD115" s="627"/>
      <c r="CE115" s="627"/>
      <c r="CF115" s="627"/>
      <c r="CG115" s="627"/>
      <c r="CH115" s="627"/>
      <c r="CI115" s="627"/>
      <c r="CJ115" s="627"/>
      <c r="CK115" s="627"/>
      <c r="CL115" s="627"/>
      <c r="CM115" s="627"/>
      <c r="CN115" s="627"/>
      <c r="CO115" s="627"/>
      <c r="CP115" s="627"/>
      <c r="CQ115" s="627"/>
      <c r="CR115" s="627"/>
    </row>
    <row r="116" spans="1:96">
      <c r="A116" s="625"/>
      <c r="B116" s="626"/>
      <c r="C116" s="625"/>
      <c r="D116" s="625"/>
      <c r="E116" s="625"/>
      <c r="F116" s="625"/>
      <c r="G116" s="625"/>
      <c r="H116" s="625"/>
      <c r="I116" s="625"/>
      <c r="J116" s="625"/>
      <c r="K116" s="625"/>
      <c r="L116" s="625"/>
      <c r="M116" s="625"/>
      <c r="N116" s="627"/>
      <c r="O116" s="627"/>
      <c r="P116" s="627"/>
      <c r="Q116" s="627"/>
      <c r="R116" s="627"/>
      <c r="S116" s="627"/>
      <c r="T116" s="627"/>
      <c r="U116" s="627"/>
      <c r="V116" s="627"/>
      <c r="W116" s="627"/>
      <c r="X116" s="627"/>
      <c r="Y116" s="625"/>
      <c r="Z116" s="625"/>
      <c r="AA116" s="625"/>
      <c r="AB116" s="625"/>
      <c r="AC116" s="625"/>
      <c r="AD116" s="625"/>
      <c r="AE116" s="625"/>
      <c r="AF116" s="625"/>
      <c r="AG116" s="627"/>
      <c r="AH116" s="627"/>
      <c r="AI116" s="627"/>
      <c r="AJ116" s="625"/>
      <c r="AK116" s="625"/>
      <c r="AL116" s="625"/>
      <c r="AM116" s="625"/>
      <c r="AN116" s="625"/>
      <c r="AO116" s="625"/>
      <c r="AP116" s="625"/>
      <c r="AQ116" s="625"/>
      <c r="AR116" s="625"/>
      <c r="AS116" s="625"/>
      <c r="AT116" s="625"/>
      <c r="AU116" s="625"/>
      <c r="AV116" s="625"/>
      <c r="AW116" s="625"/>
      <c r="AX116" s="625"/>
      <c r="AY116" s="625"/>
      <c r="AZ116" s="625"/>
      <c r="BA116" s="625"/>
      <c r="BB116" s="625"/>
      <c r="BC116" s="625"/>
      <c r="BD116" s="625"/>
      <c r="BE116" s="627"/>
      <c r="BF116" s="627"/>
      <c r="BG116" s="627"/>
      <c r="BH116" s="627"/>
      <c r="BI116" s="627"/>
      <c r="BJ116" s="627"/>
      <c r="BK116" s="627"/>
      <c r="BL116" s="627"/>
      <c r="BM116" s="627"/>
      <c r="BN116" s="627"/>
      <c r="BO116" s="627"/>
      <c r="BP116" s="627"/>
      <c r="BQ116" s="627"/>
      <c r="BR116" s="627"/>
      <c r="BS116" s="627"/>
      <c r="BT116" s="627"/>
      <c r="BU116" s="627"/>
      <c r="BV116" s="627"/>
      <c r="BW116" s="627"/>
      <c r="BX116" s="627"/>
      <c r="BY116" s="627"/>
      <c r="BZ116" s="627"/>
      <c r="CA116" s="627"/>
      <c r="CB116" s="627"/>
      <c r="CC116" s="627"/>
      <c r="CD116" s="627"/>
      <c r="CE116" s="627"/>
      <c r="CF116" s="627"/>
      <c r="CG116" s="627"/>
      <c r="CH116" s="627"/>
      <c r="CI116" s="627"/>
      <c r="CJ116" s="627"/>
      <c r="CK116" s="627"/>
      <c r="CL116" s="627"/>
      <c r="CM116" s="627"/>
      <c r="CN116" s="627"/>
      <c r="CO116" s="627"/>
      <c r="CP116" s="627"/>
      <c r="CQ116" s="627"/>
      <c r="CR116" s="627"/>
    </row>
    <row r="117" spans="1:96">
      <c r="A117" s="625"/>
      <c r="B117" s="626"/>
      <c r="C117" s="625"/>
      <c r="D117" s="625"/>
      <c r="E117" s="625"/>
      <c r="F117" s="625"/>
      <c r="G117" s="625"/>
      <c r="H117" s="625"/>
      <c r="I117" s="625"/>
      <c r="J117" s="625"/>
      <c r="K117" s="625"/>
      <c r="L117" s="625"/>
      <c r="M117" s="625"/>
      <c r="N117" s="627"/>
      <c r="O117" s="627"/>
      <c r="P117" s="627"/>
      <c r="Q117" s="627"/>
      <c r="R117" s="627"/>
      <c r="S117" s="627"/>
      <c r="T117" s="627"/>
      <c r="U117" s="627"/>
      <c r="V117" s="627"/>
      <c r="W117" s="627"/>
      <c r="X117" s="627"/>
      <c r="Y117" s="625"/>
      <c r="Z117" s="625"/>
      <c r="AA117" s="625"/>
      <c r="AB117" s="625"/>
      <c r="AC117" s="625"/>
      <c r="AD117" s="625"/>
      <c r="AE117" s="625"/>
      <c r="AF117" s="625"/>
      <c r="AG117" s="627"/>
      <c r="AH117" s="627"/>
      <c r="AI117" s="627"/>
      <c r="AJ117" s="625"/>
      <c r="AK117" s="625"/>
      <c r="AL117" s="625"/>
      <c r="AM117" s="625"/>
      <c r="AN117" s="625"/>
      <c r="AO117" s="625"/>
      <c r="AP117" s="625"/>
      <c r="AQ117" s="625"/>
      <c r="AR117" s="625"/>
      <c r="AS117" s="625"/>
      <c r="AT117" s="625"/>
      <c r="AU117" s="625"/>
      <c r="AV117" s="625"/>
      <c r="AW117" s="625"/>
      <c r="AX117" s="625"/>
      <c r="AY117" s="625"/>
      <c r="AZ117" s="625"/>
      <c r="BA117" s="625"/>
      <c r="BB117" s="625"/>
      <c r="BC117" s="625"/>
      <c r="BD117" s="625"/>
      <c r="BE117" s="627"/>
      <c r="BF117" s="627"/>
      <c r="BG117" s="627"/>
      <c r="BH117" s="627"/>
      <c r="BI117" s="627"/>
      <c r="BJ117" s="627"/>
      <c r="BK117" s="627"/>
      <c r="BL117" s="627"/>
      <c r="BM117" s="627"/>
      <c r="BN117" s="627"/>
      <c r="BO117" s="627"/>
      <c r="BP117" s="627"/>
      <c r="BQ117" s="627"/>
      <c r="BR117" s="627"/>
      <c r="BS117" s="627"/>
      <c r="BT117" s="627"/>
      <c r="BU117" s="627"/>
      <c r="BV117" s="627"/>
      <c r="BW117" s="627"/>
      <c r="BX117" s="627"/>
      <c r="BY117" s="627"/>
      <c r="BZ117" s="627"/>
      <c r="CA117" s="627"/>
      <c r="CB117" s="627"/>
      <c r="CC117" s="627"/>
      <c r="CD117" s="627"/>
      <c r="CE117" s="627"/>
      <c r="CF117" s="627"/>
      <c r="CG117" s="627"/>
      <c r="CH117" s="627"/>
      <c r="CI117" s="627"/>
      <c r="CJ117" s="627"/>
      <c r="CK117" s="627"/>
      <c r="CL117" s="627"/>
      <c r="CM117" s="627"/>
      <c r="CN117" s="627"/>
      <c r="CO117" s="627"/>
      <c r="CP117" s="627"/>
      <c r="CQ117" s="627"/>
      <c r="CR117" s="627"/>
    </row>
    <row r="118" spans="1:96">
      <c r="A118" s="625"/>
      <c r="B118" s="626"/>
      <c r="C118" s="625"/>
      <c r="D118" s="625"/>
      <c r="E118" s="625"/>
      <c r="F118" s="625"/>
      <c r="G118" s="625"/>
      <c r="H118" s="625"/>
      <c r="I118" s="625"/>
      <c r="J118" s="625"/>
      <c r="K118" s="625"/>
      <c r="L118" s="625"/>
      <c r="M118" s="625"/>
      <c r="N118" s="627"/>
      <c r="O118" s="627"/>
      <c r="P118" s="627"/>
      <c r="Q118" s="627"/>
      <c r="R118" s="627"/>
      <c r="S118" s="627"/>
      <c r="T118" s="627"/>
      <c r="U118" s="627"/>
      <c r="V118" s="627"/>
      <c r="W118" s="627"/>
      <c r="X118" s="627"/>
      <c r="Y118" s="625"/>
      <c r="Z118" s="625"/>
      <c r="AA118" s="625"/>
      <c r="AB118" s="625"/>
      <c r="AC118" s="625"/>
      <c r="AD118" s="625"/>
      <c r="AE118" s="625"/>
      <c r="AF118" s="625"/>
      <c r="AG118" s="627"/>
      <c r="AH118" s="627"/>
      <c r="AI118" s="627"/>
      <c r="AJ118" s="625"/>
      <c r="AK118" s="625"/>
      <c r="AL118" s="625"/>
      <c r="AM118" s="625"/>
      <c r="AN118" s="625"/>
      <c r="AO118" s="625"/>
      <c r="AP118" s="625"/>
      <c r="AQ118" s="625"/>
      <c r="AR118" s="625"/>
      <c r="AS118" s="625"/>
      <c r="AT118" s="625"/>
      <c r="AU118" s="625"/>
      <c r="AV118" s="625"/>
      <c r="AW118" s="625"/>
      <c r="AX118" s="625"/>
      <c r="AY118" s="625"/>
      <c r="AZ118" s="625"/>
      <c r="BA118" s="625"/>
      <c r="BB118" s="625"/>
      <c r="BC118" s="625"/>
      <c r="BD118" s="625"/>
      <c r="BE118" s="627"/>
      <c r="BF118" s="627"/>
      <c r="BG118" s="627"/>
      <c r="BH118" s="627"/>
      <c r="BI118" s="627"/>
      <c r="BJ118" s="627"/>
      <c r="BK118" s="627"/>
      <c r="BL118" s="627"/>
      <c r="BM118" s="627"/>
      <c r="BN118" s="627"/>
      <c r="BO118" s="627"/>
      <c r="BP118" s="627"/>
      <c r="BQ118" s="627"/>
      <c r="BR118" s="627"/>
      <c r="BS118" s="627"/>
      <c r="BT118" s="627"/>
      <c r="BU118" s="627"/>
      <c r="BV118" s="627"/>
      <c r="BW118" s="627"/>
      <c r="BX118" s="627"/>
      <c r="BY118" s="627"/>
      <c r="BZ118" s="627"/>
      <c r="CA118" s="627"/>
      <c r="CB118" s="627"/>
      <c r="CC118" s="627"/>
      <c r="CD118" s="627"/>
      <c r="CE118" s="627"/>
      <c r="CF118" s="627"/>
      <c r="CG118" s="627"/>
      <c r="CH118" s="627"/>
      <c r="CI118" s="627"/>
      <c r="CJ118" s="627"/>
      <c r="CK118" s="627"/>
      <c r="CL118" s="627"/>
      <c r="CM118" s="627"/>
      <c r="CN118" s="627"/>
      <c r="CO118" s="627"/>
      <c r="CP118" s="627"/>
      <c r="CQ118" s="627"/>
      <c r="CR118" s="627"/>
    </row>
    <row r="119" spans="1:96">
      <c r="A119" s="625"/>
      <c r="B119" s="626"/>
      <c r="C119" s="625"/>
      <c r="D119" s="625"/>
      <c r="E119" s="625"/>
      <c r="F119" s="625"/>
      <c r="G119" s="625"/>
      <c r="H119" s="625"/>
      <c r="I119" s="625"/>
      <c r="J119" s="625"/>
      <c r="K119" s="625"/>
      <c r="L119" s="625"/>
      <c r="M119" s="625"/>
      <c r="N119" s="627"/>
      <c r="O119" s="627"/>
      <c r="P119" s="627"/>
      <c r="Q119" s="627"/>
      <c r="R119" s="627"/>
      <c r="S119" s="627"/>
      <c r="T119" s="627"/>
      <c r="U119" s="627"/>
      <c r="V119" s="627"/>
      <c r="W119" s="627"/>
      <c r="X119" s="627"/>
      <c r="Y119" s="625"/>
      <c r="Z119" s="625"/>
      <c r="AA119" s="625"/>
      <c r="AB119" s="625"/>
      <c r="AC119" s="625"/>
      <c r="AD119" s="625"/>
      <c r="AE119" s="625"/>
      <c r="AF119" s="625"/>
      <c r="AG119" s="627"/>
      <c r="AH119" s="627"/>
      <c r="AI119" s="627"/>
      <c r="AJ119" s="625"/>
      <c r="AK119" s="625"/>
      <c r="AL119" s="625"/>
      <c r="AM119" s="625"/>
      <c r="AN119" s="625"/>
      <c r="AO119" s="625"/>
      <c r="AP119" s="625"/>
      <c r="AQ119" s="625"/>
      <c r="AR119" s="625"/>
      <c r="AS119" s="625"/>
      <c r="AT119" s="625"/>
      <c r="AU119" s="625"/>
      <c r="AV119" s="625"/>
      <c r="AW119" s="625"/>
      <c r="AX119" s="625"/>
      <c r="AY119" s="625"/>
      <c r="AZ119" s="625"/>
      <c r="BA119" s="625"/>
      <c r="BB119" s="625"/>
      <c r="BC119" s="625"/>
      <c r="BD119" s="625"/>
      <c r="BE119" s="627"/>
      <c r="BF119" s="627"/>
      <c r="BG119" s="627"/>
      <c r="BH119" s="627"/>
      <c r="BI119" s="627"/>
      <c r="BJ119" s="627"/>
      <c r="BK119" s="627"/>
      <c r="BL119" s="627"/>
      <c r="BM119" s="627"/>
      <c r="BN119" s="627"/>
      <c r="BO119" s="627"/>
      <c r="BP119" s="627"/>
      <c r="BQ119" s="627"/>
      <c r="BR119" s="627"/>
      <c r="BS119" s="627"/>
      <c r="BT119" s="627"/>
      <c r="BU119" s="627"/>
      <c r="BV119" s="627"/>
      <c r="BW119" s="627"/>
      <c r="BX119" s="627"/>
      <c r="BY119" s="627"/>
      <c r="BZ119" s="627"/>
      <c r="CA119" s="627"/>
      <c r="CB119" s="627"/>
      <c r="CC119" s="627"/>
      <c r="CD119" s="627"/>
      <c r="CE119" s="627"/>
      <c r="CF119" s="627"/>
      <c r="CG119" s="627"/>
      <c r="CH119" s="627"/>
      <c r="CI119" s="627"/>
      <c r="CJ119" s="627"/>
      <c r="CK119" s="627"/>
      <c r="CL119" s="627"/>
      <c r="CM119" s="627"/>
      <c r="CN119" s="627"/>
      <c r="CO119" s="627"/>
      <c r="CP119" s="627"/>
      <c r="CQ119" s="627"/>
      <c r="CR119" s="627"/>
    </row>
    <row r="120" spans="1:96">
      <c r="A120" s="625"/>
      <c r="B120" s="626"/>
      <c r="C120" s="625"/>
      <c r="D120" s="625"/>
      <c r="E120" s="625"/>
      <c r="F120" s="625"/>
      <c r="G120" s="625"/>
      <c r="H120" s="625"/>
      <c r="I120" s="625"/>
      <c r="J120" s="625"/>
      <c r="K120" s="625"/>
      <c r="L120" s="625"/>
      <c r="M120" s="625"/>
      <c r="N120" s="627"/>
      <c r="O120" s="627"/>
      <c r="P120" s="627"/>
      <c r="Q120" s="627"/>
      <c r="R120" s="627"/>
      <c r="S120" s="627"/>
      <c r="T120" s="627"/>
      <c r="U120" s="627"/>
      <c r="V120" s="627"/>
      <c r="W120" s="627"/>
      <c r="X120" s="627"/>
      <c r="Y120" s="625"/>
      <c r="Z120" s="625"/>
      <c r="AA120" s="625"/>
      <c r="AB120" s="625"/>
      <c r="AC120" s="625"/>
      <c r="AD120" s="625"/>
      <c r="AE120" s="625"/>
      <c r="AF120" s="625"/>
      <c r="AG120" s="627"/>
      <c r="AH120" s="627"/>
      <c r="AI120" s="627"/>
      <c r="AJ120" s="625"/>
      <c r="AK120" s="625"/>
      <c r="AL120" s="625"/>
      <c r="AM120" s="625"/>
      <c r="AN120" s="625"/>
      <c r="AO120" s="625"/>
      <c r="AP120" s="625"/>
      <c r="AQ120" s="625"/>
      <c r="AR120" s="625"/>
      <c r="AS120" s="625"/>
      <c r="AT120" s="625"/>
      <c r="AU120" s="625"/>
      <c r="AV120" s="625"/>
      <c r="AW120" s="625"/>
      <c r="AX120" s="625"/>
      <c r="AY120" s="625"/>
      <c r="AZ120" s="625"/>
      <c r="BA120" s="625"/>
      <c r="BB120" s="625"/>
      <c r="BC120" s="625"/>
      <c r="BD120" s="625"/>
      <c r="BE120" s="627"/>
      <c r="BF120" s="627"/>
      <c r="BG120" s="627"/>
      <c r="BH120" s="627"/>
      <c r="BI120" s="627"/>
      <c r="BJ120" s="627"/>
      <c r="BK120" s="627"/>
      <c r="BL120" s="627"/>
      <c r="BM120" s="627"/>
      <c r="BN120" s="627"/>
      <c r="BO120" s="627"/>
      <c r="BP120" s="627"/>
      <c r="BQ120" s="627"/>
      <c r="BR120" s="627"/>
      <c r="BS120" s="627"/>
      <c r="BT120" s="627"/>
      <c r="BU120" s="627"/>
      <c r="BV120" s="627"/>
      <c r="BW120" s="627"/>
      <c r="BX120" s="627"/>
      <c r="BY120" s="627"/>
      <c r="BZ120" s="627"/>
      <c r="CA120" s="627"/>
      <c r="CB120" s="627"/>
      <c r="CC120" s="627"/>
      <c r="CD120" s="627"/>
      <c r="CE120" s="627"/>
      <c r="CF120" s="627"/>
      <c r="CG120" s="627"/>
      <c r="CH120" s="627"/>
      <c r="CI120" s="627"/>
      <c r="CJ120" s="627"/>
      <c r="CK120" s="627"/>
      <c r="CL120" s="627"/>
      <c r="CM120" s="627"/>
      <c r="CN120" s="627"/>
      <c r="CO120" s="627"/>
      <c r="CP120" s="627"/>
      <c r="CQ120" s="627"/>
      <c r="CR120" s="627"/>
    </row>
    <row r="121" spans="1:96">
      <c r="A121" s="625"/>
      <c r="B121" s="626"/>
      <c r="C121" s="625"/>
      <c r="D121" s="625"/>
      <c r="E121" s="625"/>
      <c r="F121" s="625"/>
      <c r="G121" s="625"/>
      <c r="H121" s="625"/>
      <c r="I121" s="625"/>
      <c r="J121" s="625"/>
      <c r="K121" s="625"/>
      <c r="L121" s="625"/>
      <c r="M121" s="625"/>
      <c r="N121" s="627"/>
      <c r="O121" s="627"/>
      <c r="P121" s="627"/>
      <c r="Q121" s="627"/>
      <c r="R121" s="627"/>
      <c r="S121" s="627"/>
      <c r="T121" s="627"/>
      <c r="U121" s="627"/>
      <c r="V121" s="627"/>
      <c r="W121" s="627"/>
      <c r="X121" s="627"/>
      <c r="Y121" s="625"/>
      <c r="Z121" s="625"/>
      <c r="AA121" s="625"/>
      <c r="AB121" s="625"/>
      <c r="AC121" s="625"/>
      <c r="AD121" s="625"/>
      <c r="AE121" s="625"/>
      <c r="AF121" s="625"/>
      <c r="AG121" s="627"/>
      <c r="AH121" s="627"/>
      <c r="AI121" s="627"/>
      <c r="AJ121" s="625"/>
      <c r="AK121" s="625"/>
      <c r="AL121" s="625"/>
      <c r="AM121" s="625"/>
      <c r="AN121" s="625"/>
      <c r="AO121" s="625"/>
      <c r="AP121" s="625"/>
      <c r="AQ121" s="625"/>
      <c r="AR121" s="625"/>
      <c r="AS121" s="625"/>
      <c r="AT121" s="625"/>
      <c r="AU121" s="625"/>
      <c r="AV121" s="625"/>
      <c r="AW121" s="625"/>
      <c r="AX121" s="625"/>
      <c r="AY121" s="625"/>
      <c r="AZ121" s="625"/>
      <c r="BA121" s="625"/>
      <c r="BB121" s="625"/>
      <c r="BC121" s="625"/>
      <c r="BD121" s="625"/>
      <c r="BE121" s="627"/>
      <c r="BF121" s="627"/>
      <c r="BG121" s="627"/>
      <c r="BH121" s="627"/>
      <c r="BI121" s="627"/>
      <c r="BJ121" s="627"/>
      <c r="BK121" s="627"/>
      <c r="BL121" s="627"/>
      <c r="BM121" s="627"/>
      <c r="BN121" s="627"/>
      <c r="BO121" s="627"/>
      <c r="BP121" s="627"/>
      <c r="BQ121" s="627"/>
      <c r="BR121" s="627"/>
      <c r="BS121" s="627"/>
      <c r="BT121" s="627"/>
      <c r="BU121" s="627"/>
      <c r="BV121" s="627"/>
      <c r="BW121" s="627"/>
      <c r="BX121" s="627"/>
      <c r="BY121" s="627"/>
      <c r="BZ121" s="627"/>
      <c r="CA121" s="627"/>
      <c r="CB121" s="627"/>
      <c r="CC121" s="627"/>
      <c r="CD121" s="627"/>
      <c r="CE121" s="627"/>
      <c r="CF121" s="627"/>
      <c r="CG121" s="627"/>
      <c r="CH121" s="627"/>
      <c r="CI121" s="627"/>
      <c r="CJ121" s="627"/>
      <c r="CK121" s="627"/>
      <c r="CL121" s="627"/>
      <c r="CM121" s="627"/>
      <c r="CN121" s="627"/>
      <c r="CO121" s="627"/>
      <c r="CP121" s="627"/>
      <c r="CQ121" s="627"/>
      <c r="CR121" s="627"/>
    </row>
    <row r="122" spans="1:96">
      <c r="A122" s="625"/>
      <c r="B122" s="626"/>
      <c r="C122" s="625"/>
      <c r="D122" s="625"/>
      <c r="E122" s="625"/>
      <c r="F122" s="625"/>
      <c r="G122" s="625"/>
      <c r="H122" s="625"/>
      <c r="I122" s="625"/>
      <c r="J122" s="625"/>
      <c r="K122" s="625"/>
      <c r="L122" s="625"/>
      <c r="M122" s="625"/>
      <c r="N122" s="627"/>
      <c r="O122" s="627"/>
      <c r="P122" s="627"/>
      <c r="Q122" s="627"/>
      <c r="R122" s="627"/>
      <c r="S122" s="627"/>
      <c r="T122" s="627"/>
      <c r="U122" s="627"/>
      <c r="V122" s="627"/>
      <c r="W122" s="627"/>
      <c r="X122" s="627"/>
      <c r="Y122" s="625"/>
      <c r="Z122" s="625"/>
      <c r="AA122" s="625"/>
      <c r="AB122" s="625"/>
      <c r="AC122" s="625"/>
      <c r="AD122" s="625"/>
      <c r="AE122" s="625"/>
      <c r="AF122" s="625"/>
      <c r="AG122" s="627"/>
      <c r="AH122" s="627"/>
      <c r="AI122" s="627"/>
      <c r="AJ122" s="625"/>
      <c r="AK122" s="625"/>
      <c r="AL122" s="625"/>
      <c r="AM122" s="625"/>
      <c r="AN122" s="625"/>
      <c r="AO122" s="625"/>
      <c r="AP122" s="625"/>
      <c r="AQ122" s="625"/>
      <c r="AR122" s="625"/>
      <c r="AS122" s="625"/>
      <c r="AT122" s="625"/>
      <c r="AU122" s="625"/>
      <c r="AV122" s="625"/>
      <c r="AW122" s="625"/>
      <c r="AX122" s="625"/>
      <c r="AY122" s="625"/>
      <c r="AZ122" s="625"/>
      <c r="BA122" s="625"/>
      <c r="BB122" s="625"/>
      <c r="BC122" s="625"/>
      <c r="BD122" s="625"/>
      <c r="BE122" s="627"/>
      <c r="BF122" s="627"/>
      <c r="BG122" s="627"/>
      <c r="BH122" s="627"/>
      <c r="BI122" s="627"/>
      <c r="BJ122" s="627"/>
      <c r="BK122" s="627"/>
      <c r="BL122" s="627"/>
      <c r="BM122" s="627"/>
      <c r="BN122" s="627"/>
      <c r="BO122" s="627"/>
      <c r="BP122" s="627"/>
      <c r="BQ122" s="627"/>
      <c r="BR122" s="627"/>
      <c r="BS122" s="627"/>
      <c r="BT122" s="627"/>
      <c r="BU122" s="627"/>
      <c r="BV122" s="627"/>
      <c r="BW122" s="627"/>
      <c r="BX122" s="627"/>
      <c r="BY122" s="627"/>
      <c r="BZ122" s="627"/>
      <c r="CA122" s="627"/>
      <c r="CB122" s="627"/>
      <c r="CC122" s="627"/>
      <c r="CD122" s="627"/>
      <c r="CE122" s="627"/>
      <c r="CF122" s="627"/>
      <c r="CG122" s="627"/>
      <c r="CH122" s="627"/>
      <c r="CI122" s="627"/>
      <c r="CJ122" s="627"/>
      <c r="CK122" s="627"/>
      <c r="CL122" s="627"/>
      <c r="CM122" s="627"/>
      <c r="CN122" s="627"/>
      <c r="CO122" s="627"/>
      <c r="CP122" s="627"/>
      <c r="CQ122" s="627"/>
      <c r="CR122" s="627"/>
    </row>
    <row r="123" spans="1:96">
      <c r="A123" s="625"/>
      <c r="B123" s="626"/>
      <c r="C123" s="625"/>
      <c r="D123" s="625"/>
      <c r="E123" s="625"/>
      <c r="F123" s="625"/>
      <c r="G123" s="625"/>
      <c r="H123" s="625"/>
      <c r="I123" s="625"/>
      <c r="J123" s="625"/>
      <c r="K123" s="625"/>
      <c r="L123" s="625"/>
      <c r="M123" s="625"/>
      <c r="N123" s="627"/>
      <c r="O123" s="627"/>
      <c r="P123" s="627"/>
      <c r="Q123" s="627"/>
      <c r="R123" s="627"/>
      <c r="S123" s="627"/>
      <c r="T123" s="627"/>
      <c r="U123" s="627"/>
      <c r="V123" s="627"/>
      <c r="W123" s="627"/>
      <c r="X123" s="627"/>
      <c r="Y123" s="625"/>
      <c r="Z123" s="625"/>
      <c r="AA123" s="625"/>
      <c r="AB123" s="625"/>
      <c r="AC123" s="625"/>
      <c r="AD123" s="625"/>
      <c r="AE123" s="625"/>
      <c r="AF123" s="625"/>
      <c r="AG123" s="627"/>
      <c r="AH123" s="627"/>
      <c r="AI123" s="627"/>
      <c r="AJ123" s="625"/>
      <c r="AK123" s="625"/>
      <c r="AL123" s="625"/>
      <c r="AM123" s="625"/>
      <c r="AN123" s="625"/>
      <c r="AO123" s="625"/>
      <c r="AP123" s="625"/>
      <c r="AQ123" s="625"/>
      <c r="AR123" s="625"/>
      <c r="AS123" s="625"/>
      <c r="AT123" s="625"/>
      <c r="AU123" s="625"/>
      <c r="AV123" s="625"/>
      <c r="AW123" s="625"/>
      <c r="AX123" s="625"/>
      <c r="AY123" s="625"/>
      <c r="AZ123" s="625"/>
      <c r="BA123" s="625"/>
      <c r="BB123" s="625"/>
      <c r="BC123" s="625"/>
      <c r="BD123" s="625"/>
      <c r="BE123" s="627"/>
      <c r="BF123" s="627"/>
      <c r="BG123" s="627"/>
      <c r="BH123" s="627"/>
      <c r="BI123" s="627"/>
      <c r="BJ123" s="627"/>
      <c r="BK123" s="627"/>
      <c r="BL123" s="627"/>
      <c r="BM123" s="627"/>
      <c r="BN123" s="627"/>
      <c r="BO123" s="627"/>
      <c r="BP123" s="627"/>
      <c r="BQ123" s="627"/>
      <c r="BR123" s="627"/>
      <c r="BS123" s="627"/>
      <c r="BT123" s="627"/>
      <c r="BU123" s="627"/>
      <c r="BV123" s="627"/>
      <c r="BW123" s="627"/>
      <c r="BX123" s="627"/>
      <c r="BY123" s="627"/>
      <c r="BZ123" s="627"/>
      <c r="CA123" s="627"/>
      <c r="CB123" s="627"/>
      <c r="CC123" s="627"/>
      <c r="CD123" s="627"/>
      <c r="CE123" s="627"/>
      <c r="CF123" s="627"/>
      <c r="CG123" s="627"/>
      <c r="CH123" s="627"/>
      <c r="CI123" s="627"/>
      <c r="CJ123" s="627"/>
      <c r="CK123" s="627"/>
      <c r="CL123" s="627"/>
      <c r="CM123" s="627"/>
      <c r="CN123" s="627"/>
      <c r="CO123" s="627"/>
      <c r="CP123" s="627"/>
      <c r="CQ123" s="627"/>
      <c r="CR123" s="627"/>
    </row>
    <row r="124" spans="1:96">
      <c r="A124" s="625"/>
      <c r="B124" s="626"/>
      <c r="C124" s="625"/>
      <c r="D124" s="625"/>
      <c r="E124" s="625"/>
      <c r="F124" s="625"/>
      <c r="G124" s="625"/>
      <c r="H124" s="625"/>
      <c r="I124" s="625"/>
      <c r="J124" s="625"/>
      <c r="K124" s="625"/>
      <c r="L124" s="625"/>
      <c r="M124" s="625"/>
      <c r="N124" s="627"/>
      <c r="O124" s="627"/>
      <c r="P124" s="627"/>
      <c r="Q124" s="627"/>
      <c r="R124" s="627"/>
      <c r="S124" s="627"/>
      <c r="T124" s="627"/>
      <c r="U124" s="627"/>
      <c r="V124" s="627"/>
      <c r="W124" s="627"/>
      <c r="X124" s="627"/>
      <c r="Y124" s="625"/>
      <c r="Z124" s="625"/>
      <c r="AA124" s="625"/>
      <c r="AB124" s="625"/>
      <c r="AC124" s="625"/>
      <c r="AD124" s="625"/>
      <c r="AE124" s="625"/>
      <c r="AF124" s="625"/>
      <c r="AG124" s="627"/>
      <c r="AH124" s="627"/>
      <c r="AI124" s="627"/>
      <c r="AJ124" s="625"/>
      <c r="AK124" s="625"/>
      <c r="AL124" s="625"/>
      <c r="AM124" s="625"/>
      <c r="AN124" s="625"/>
      <c r="AO124" s="625"/>
      <c r="AP124" s="625"/>
      <c r="AQ124" s="625"/>
      <c r="AR124" s="625"/>
      <c r="AS124" s="625"/>
      <c r="AT124" s="625"/>
      <c r="AU124" s="625"/>
      <c r="AV124" s="625"/>
      <c r="AW124" s="625"/>
      <c r="AX124" s="625"/>
      <c r="AY124" s="625"/>
      <c r="AZ124" s="625"/>
      <c r="BA124" s="625"/>
      <c r="BB124" s="625"/>
      <c r="BC124" s="625"/>
      <c r="BD124" s="625"/>
      <c r="BE124" s="627"/>
      <c r="BF124" s="627"/>
      <c r="BG124" s="627"/>
      <c r="BH124" s="627"/>
      <c r="BI124" s="627"/>
      <c r="BJ124" s="627"/>
      <c r="BK124" s="627"/>
      <c r="BL124" s="627"/>
      <c r="BM124" s="627"/>
      <c r="BN124" s="627"/>
      <c r="BO124" s="627"/>
      <c r="BP124" s="627"/>
      <c r="BQ124" s="627"/>
      <c r="BR124" s="627"/>
      <c r="BS124" s="627"/>
      <c r="BT124" s="627"/>
      <c r="BU124" s="627"/>
      <c r="BV124" s="627"/>
      <c r="BW124" s="627"/>
      <c r="BX124" s="627"/>
      <c r="BY124" s="627"/>
      <c r="BZ124" s="627"/>
      <c r="CA124" s="627"/>
      <c r="CB124" s="627"/>
      <c r="CC124" s="627"/>
      <c r="CD124" s="627"/>
      <c r="CE124" s="627"/>
      <c r="CF124" s="627"/>
      <c r="CG124" s="627"/>
      <c r="CH124" s="627"/>
      <c r="CI124" s="627"/>
      <c r="CJ124" s="627"/>
      <c r="CK124" s="627"/>
      <c r="CL124" s="627"/>
      <c r="CM124" s="627"/>
      <c r="CN124" s="627"/>
      <c r="CO124" s="627"/>
      <c r="CP124" s="627"/>
      <c r="CQ124" s="627"/>
      <c r="CR124" s="627"/>
    </row>
    <row r="125" spans="1:96">
      <c r="A125" s="625"/>
      <c r="B125" s="626"/>
      <c r="C125" s="625"/>
      <c r="D125" s="625"/>
      <c r="E125" s="625"/>
      <c r="F125" s="625"/>
      <c r="G125" s="625"/>
      <c r="H125" s="625"/>
      <c r="I125" s="625"/>
      <c r="J125" s="625"/>
      <c r="K125" s="625"/>
      <c r="L125" s="625"/>
      <c r="M125" s="625"/>
      <c r="N125" s="627"/>
      <c r="O125" s="627"/>
      <c r="P125" s="627"/>
      <c r="Q125" s="627"/>
      <c r="R125" s="627"/>
      <c r="S125" s="627"/>
      <c r="T125" s="627"/>
      <c r="U125" s="627"/>
      <c r="V125" s="627"/>
      <c r="W125" s="627"/>
      <c r="X125" s="627"/>
      <c r="Y125" s="625"/>
      <c r="Z125" s="625"/>
      <c r="AA125" s="625"/>
      <c r="AB125" s="625"/>
      <c r="AC125" s="625"/>
      <c r="AD125" s="625"/>
      <c r="AE125" s="625"/>
      <c r="AF125" s="625"/>
      <c r="AG125" s="627"/>
      <c r="AH125" s="627"/>
      <c r="AI125" s="627"/>
      <c r="AJ125" s="625"/>
      <c r="AK125" s="625"/>
      <c r="AL125" s="625"/>
      <c r="AM125" s="625"/>
      <c r="AN125" s="625"/>
      <c r="AO125" s="625"/>
      <c r="AP125" s="625"/>
      <c r="AQ125" s="625"/>
      <c r="AR125" s="625"/>
      <c r="AS125" s="625"/>
      <c r="AT125" s="625"/>
      <c r="AU125" s="625"/>
      <c r="AV125" s="625"/>
      <c r="AW125" s="625"/>
      <c r="AX125" s="625"/>
      <c r="AY125" s="625"/>
      <c r="AZ125" s="625"/>
      <c r="BA125" s="625"/>
      <c r="BB125" s="625"/>
      <c r="BC125" s="625"/>
      <c r="BD125" s="625"/>
      <c r="BE125" s="627"/>
      <c r="BF125" s="627"/>
      <c r="BG125" s="627"/>
      <c r="BH125" s="627"/>
      <c r="BI125" s="627"/>
      <c r="BJ125" s="627"/>
      <c r="BK125" s="627"/>
      <c r="BL125" s="627"/>
      <c r="BM125" s="627"/>
      <c r="BN125" s="627"/>
      <c r="BO125" s="627"/>
      <c r="BP125" s="627"/>
      <c r="BQ125" s="627"/>
      <c r="BR125" s="627"/>
      <c r="BS125" s="627"/>
      <c r="BT125" s="627"/>
      <c r="BU125" s="627"/>
      <c r="BV125" s="627"/>
      <c r="BW125" s="627"/>
      <c r="BX125" s="627"/>
      <c r="BY125" s="627"/>
      <c r="BZ125" s="627"/>
      <c r="CA125" s="627"/>
      <c r="CB125" s="627"/>
      <c r="CC125" s="627"/>
      <c r="CD125" s="627"/>
      <c r="CE125" s="627"/>
      <c r="CF125" s="627"/>
      <c r="CG125" s="627"/>
      <c r="CH125" s="627"/>
      <c r="CI125" s="627"/>
      <c r="CJ125" s="627"/>
      <c r="CK125" s="627"/>
      <c r="CL125" s="627"/>
      <c r="CM125" s="627"/>
      <c r="CN125" s="627"/>
      <c r="CO125" s="627"/>
      <c r="CP125" s="627"/>
      <c r="CQ125" s="627"/>
      <c r="CR125" s="627"/>
    </row>
    <row r="126" spans="1:96">
      <c r="A126" s="625"/>
      <c r="B126" s="626"/>
      <c r="C126" s="625"/>
      <c r="D126" s="625"/>
      <c r="E126" s="625"/>
      <c r="F126" s="625"/>
      <c r="G126" s="625"/>
      <c r="H126" s="625"/>
      <c r="I126" s="625"/>
      <c r="J126" s="625"/>
      <c r="K126" s="625"/>
      <c r="L126" s="625"/>
      <c r="M126" s="625"/>
      <c r="N126" s="627"/>
      <c r="O126" s="627"/>
      <c r="P126" s="627"/>
      <c r="Q126" s="627"/>
      <c r="R126" s="627"/>
      <c r="S126" s="627"/>
      <c r="T126" s="627"/>
      <c r="U126" s="627"/>
      <c r="V126" s="627"/>
      <c r="W126" s="627"/>
      <c r="X126" s="627"/>
      <c r="Y126" s="625"/>
      <c r="Z126" s="625"/>
      <c r="AA126" s="625"/>
      <c r="AB126" s="625"/>
      <c r="AC126" s="625"/>
      <c r="AD126" s="625"/>
      <c r="AE126" s="625"/>
      <c r="AF126" s="625"/>
      <c r="AG126" s="627"/>
      <c r="AH126" s="627"/>
      <c r="AI126" s="627"/>
      <c r="AJ126" s="625"/>
      <c r="AK126" s="625"/>
      <c r="AL126" s="625"/>
      <c r="AM126" s="625"/>
      <c r="AN126" s="625"/>
      <c r="AO126" s="625"/>
      <c r="AP126" s="625"/>
      <c r="AQ126" s="625"/>
      <c r="AR126" s="625"/>
      <c r="AS126" s="625"/>
      <c r="AT126" s="625"/>
      <c r="AU126" s="625"/>
      <c r="AV126" s="625"/>
      <c r="AW126" s="625"/>
      <c r="AX126" s="625"/>
      <c r="AY126" s="625"/>
      <c r="AZ126" s="625"/>
      <c r="BA126" s="625"/>
      <c r="BB126" s="625"/>
      <c r="BC126" s="625"/>
      <c r="BD126" s="625"/>
      <c r="BE126" s="627"/>
      <c r="BF126" s="627"/>
      <c r="BG126" s="627"/>
      <c r="BH126" s="627"/>
      <c r="BI126" s="627"/>
      <c r="BJ126" s="627"/>
      <c r="BK126" s="627"/>
      <c r="BL126" s="627"/>
      <c r="BM126" s="627"/>
      <c r="BN126" s="627"/>
      <c r="BO126" s="627"/>
      <c r="BP126" s="627"/>
      <c r="BQ126" s="627"/>
      <c r="BR126" s="627"/>
      <c r="BS126" s="627"/>
      <c r="BT126" s="627"/>
      <c r="BU126" s="627"/>
      <c r="BV126" s="627"/>
      <c r="BW126" s="627"/>
      <c r="BX126" s="627"/>
      <c r="BY126" s="627"/>
      <c r="BZ126" s="627"/>
      <c r="CA126" s="627"/>
      <c r="CB126" s="627"/>
      <c r="CC126" s="627"/>
      <c r="CD126" s="627"/>
      <c r="CE126" s="627"/>
      <c r="CF126" s="627"/>
      <c r="CG126" s="627"/>
      <c r="CH126" s="627"/>
      <c r="CI126" s="627"/>
      <c r="CJ126" s="627"/>
      <c r="CK126" s="627"/>
      <c r="CL126" s="627"/>
      <c r="CM126" s="627"/>
      <c r="CN126" s="627"/>
      <c r="CO126" s="627"/>
      <c r="CP126" s="627"/>
      <c r="CQ126" s="627"/>
      <c r="CR126" s="627"/>
    </row>
    <row r="127" spans="1:96">
      <c r="A127" s="625"/>
      <c r="B127" s="626"/>
      <c r="C127" s="625"/>
      <c r="D127" s="625"/>
      <c r="E127" s="625"/>
      <c r="F127" s="625"/>
      <c r="G127" s="625"/>
      <c r="H127" s="625"/>
      <c r="I127" s="625"/>
      <c r="J127" s="625"/>
      <c r="K127" s="625"/>
      <c r="L127" s="625"/>
      <c r="M127" s="625"/>
      <c r="N127" s="627"/>
      <c r="O127" s="627"/>
      <c r="P127" s="627"/>
      <c r="Q127" s="627"/>
      <c r="R127" s="627"/>
      <c r="S127" s="627"/>
      <c r="T127" s="627"/>
      <c r="U127" s="627"/>
      <c r="V127" s="627"/>
      <c r="W127" s="627"/>
      <c r="X127" s="627"/>
      <c r="Y127" s="625"/>
      <c r="Z127" s="625"/>
      <c r="AA127" s="625"/>
      <c r="AB127" s="625"/>
      <c r="AC127" s="625"/>
      <c r="AD127" s="625"/>
      <c r="AE127" s="625"/>
      <c r="AF127" s="625"/>
      <c r="AG127" s="627"/>
      <c r="AH127" s="627"/>
      <c r="AI127" s="627"/>
      <c r="AJ127" s="625"/>
      <c r="AK127" s="625"/>
      <c r="AL127" s="625"/>
      <c r="AM127" s="625"/>
      <c r="AN127" s="625"/>
      <c r="AO127" s="625"/>
      <c r="AP127" s="625"/>
      <c r="AQ127" s="625"/>
      <c r="AR127" s="625"/>
      <c r="AS127" s="625"/>
      <c r="AT127" s="625"/>
      <c r="AU127" s="625"/>
      <c r="AV127" s="625"/>
      <c r="AW127" s="625"/>
      <c r="AX127" s="625"/>
      <c r="AY127" s="625"/>
      <c r="AZ127" s="625"/>
      <c r="BA127" s="625"/>
      <c r="BB127" s="625"/>
      <c r="BC127" s="625"/>
      <c r="BD127" s="625"/>
      <c r="BE127" s="627"/>
      <c r="BF127" s="627"/>
      <c r="BG127" s="627"/>
      <c r="BH127" s="627"/>
      <c r="BI127" s="627"/>
      <c r="BJ127" s="627"/>
      <c r="BK127" s="627"/>
      <c r="BL127" s="627"/>
      <c r="BM127" s="627"/>
      <c r="BN127" s="627"/>
      <c r="BO127" s="627"/>
      <c r="BP127" s="627"/>
      <c r="BQ127" s="627"/>
      <c r="BR127" s="627"/>
      <c r="BS127" s="627"/>
      <c r="BT127" s="627"/>
      <c r="BU127" s="627"/>
      <c r="BV127" s="627"/>
      <c r="BW127" s="627"/>
      <c r="BX127" s="627"/>
      <c r="BY127" s="627"/>
      <c r="BZ127" s="627"/>
      <c r="CA127" s="627"/>
      <c r="CB127" s="627"/>
      <c r="CC127" s="627"/>
      <c r="CD127" s="627"/>
      <c r="CE127" s="627"/>
      <c r="CF127" s="627"/>
      <c r="CG127" s="627"/>
      <c r="CH127" s="627"/>
      <c r="CI127" s="627"/>
      <c r="CJ127" s="627"/>
      <c r="CK127" s="627"/>
      <c r="CL127" s="627"/>
      <c r="CM127" s="627"/>
      <c r="CN127" s="627"/>
      <c r="CO127" s="627"/>
      <c r="CP127" s="627"/>
      <c r="CQ127" s="627"/>
      <c r="CR127" s="627"/>
    </row>
    <row r="128" spans="1:96">
      <c r="A128" s="625"/>
      <c r="B128" s="626"/>
      <c r="C128" s="625"/>
      <c r="D128" s="625"/>
      <c r="E128" s="625"/>
      <c r="F128" s="625"/>
      <c r="G128" s="625"/>
      <c r="H128" s="625"/>
      <c r="I128" s="625"/>
      <c r="J128" s="625"/>
      <c r="K128" s="625"/>
      <c r="L128" s="625"/>
      <c r="M128" s="625"/>
      <c r="N128" s="627"/>
      <c r="O128" s="627"/>
      <c r="P128" s="627"/>
      <c r="Q128" s="627"/>
      <c r="R128" s="627"/>
      <c r="S128" s="627"/>
      <c r="T128" s="627"/>
      <c r="U128" s="627"/>
      <c r="V128" s="627"/>
      <c r="W128" s="627"/>
      <c r="X128" s="627"/>
      <c r="Y128" s="625"/>
      <c r="Z128" s="625"/>
      <c r="AA128" s="625"/>
      <c r="AB128" s="625"/>
      <c r="AC128" s="625"/>
      <c r="AD128" s="625"/>
      <c r="AE128" s="625"/>
      <c r="AF128" s="625"/>
      <c r="AG128" s="627"/>
      <c r="AH128" s="627"/>
      <c r="AI128" s="627"/>
      <c r="AJ128" s="625"/>
      <c r="AK128" s="625"/>
      <c r="AL128" s="625"/>
      <c r="AM128" s="625"/>
      <c r="AN128" s="625"/>
      <c r="AO128" s="625"/>
      <c r="AP128" s="625"/>
      <c r="AQ128" s="625"/>
      <c r="AR128" s="625"/>
      <c r="AS128" s="625"/>
      <c r="AT128" s="625"/>
      <c r="AU128" s="625"/>
      <c r="AV128" s="625"/>
      <c r="AW128" s="625"/>
      <c r="AX128" s="625"/>
      <c r="AY128" s="625"/>
      <c r="AZ128" s="625"/>
      <c r="BA128" s="625"/>
      <c r="BB128" s="625"/>
      <c r="BC128" s="625"/>
      <c r="BD128" s="625"/>
      <c r="BE128" s="627"/>
      <c r="BF128" s="627"/>
      <c r="BG128" s="627"/>
      <c r="BH128" s="627"/>
      <c r="BI128" s="627"/>
      <c r="BJ128" s="627"/>
      <c r="BK128" s="627"/>
      <c r="BL128" s="627"/>
      <c r="BM128" s="627"/>
      <c r="BN128" s="627"/>
      <c r="BO128" s="627"/>
      <c r="BP128" s="627"/>
      <c r="BQ128" s="627"/>
      <c r="BR128" s="627"/>
      <c r="BS128" s="627"/>
      <c r="BT128" s="627"/>
      <c r="BU128" s="627"/>
      <c r="BV128" s="627"/>
      <c r="BW128" s="627"/>
      <c r="BX128" s="627"/>
      <c r="BY128" s="627"/>
      <c r="BZ128" s="627"/>
      <c r="CA128" s="627"/>
      <c r="CB128" s="627"/>
      <c r="CC128" s="627"/>
      <c r="CD128" s="627"/>
      <c r="CE128" s="627"/>
      <c r="CF128" s="627"/>
      <c r="CG128" s="627"/>
      <c r="CH128" s="627"/>
      <c r="CI128" s="627"/>
      <c r="CJ128" s="627"/>
      <c r="CK128" s="627"/>
      <c r="CL128" s="627"/>
      <c r="CM128" s="627"/>
      <c r="CN128" s="627"/>
      <c r="CO128" s="627"/>
      <c r="CP128" s="627"/>
      <c r="CQ128" s="627"/>
      <c r="CR128" s="627"/>
    </row>
    <row r="129" spans="1:96">
      <c r="A129" s="625"/>
      <c r="B129" s="626"/>
      <c r="C129" s="625"/>
      <c r="D129" s="625"/>
      <c r="E129" s="625"/>
      <c r="F129" s="625"/>
      <c r="G129" s="625"/>
      <c r="H129" s="625"/>
      <c r="I129" s="625"/>
      <c r="J129" s="625"/>
      <c r="K129" s="625"/>
      <c r="L129" s="625"/>
      <c r="M129" s="625"/>
      <c r="N129" s="627"/>
      <c r="O129" s="627"/>
      <c r="P129" s="627"/>
      <c r="Q129" s="627"/>
      <c r="R129" s="627"/>
      <c r="S129" s="627"/>
      <c r="T129" s="627"/>
      <c r="U129" s="627"/>
      <c r="V129" s="627"/>
      <c r="W129" s="627"/>
      <c r="X129" s="627"/>
      <c r="Y129" s="625"/>
      <c r="Z129" s="625"/>
      <c r="AA129" s="625"/>
      <c r="AB129" s="625"/>
      <c r="AC129" s="625"/>
      <c r="AD129" s="625"/>
      <c r="AE129" s="625"/>
      <c r="AF129" s="625"/>
      <c r="AG129" s="627"/>
      <c r="AH129" s="627"/>
      <c r="AI129" s="627"/>
      <c r="AJ129" s="625"/>
      <c r="AK129" s="625"/>
      <c r="AL129" s="625"/>
      <c r="AM129" s="625"/>
      <c r="AN129" s="625"/>
      <c r="AO129" s="625"/>
      <c r="AP129" s="625"/>
      <c r="AQ129" s="625"/>
      <c r="AR129" s="625"/>
      <c r="AS129" s="625"/>
      <c r="AT129" s="625"/>
      <c r="AU129" s="625"/>
      <c r="AV129" s="625"/>
      <c r="AW129" s="625"/>
      <c r="AX129" s="625"/>
      <c r="AY129" s="625"/>
      <c r="AZ129" s="625"/>
      <c r="BA129" s="625"/>
      <c r="BB129" s="625"/>
      <c r="BC129" s="625"/>
      <c r="BD129" s="625"/>
      <c r="BE129" s="627"/>
      <c r="BF129" s="627"/>
      <c r="BG129" s="627"/>
      <c r="BH129" s="627"/>
      <c r="BI129" s="627"/>
      <c r="BJ129" s="627"/>
      <c r="BK129" s="627"/>
      <c r="BL129" s="627"/>
      <c r="BM129" s="627"/>
      <c r="BN129" s="627"/>
      <c r="BO129" s="627"/>
      <c r="BP129" s="627"/>
      <c r="BQ129" s="627"/>
      <c r="BR129" s="627"/>
      <c r="BS129" s="627"/>
      <c r="BT129" s="627"/>
      <c r="BU129" s="627"/>
      <c r="BV129" s="627"/>
      <c r="BW129" s="627"/>
      <c r="BX129" s="627"/>
      <c r="BY129" s="627"/>
      <c r="BZ129" s="627"/>
      <c r="CA129" s="627"/>
      <c r="CB129" s="627"/>
      <c r="CC129" s="627"/>
      <c r="CD129" s="627"/>
      <c r="CE129" s="627"/>
      <c r="CF129" s="627"/>
      <c r="CG129" s="627"/>
      <c r="CH129" s="627"/>
      <c r="CI129" s="627"/>
      <c r="CJ129" s="627"/>
      <c r="CK129" s="627"/>
      <c r="CL129" s="627"/>
      <c r="CM129" s="627"/>
      <c r="CN129" s="627"/>
      <c r="CO129" s="627"/>
      <c r="CP129" s="627"/>
      <c r="CQ129" s="627"/>
      <c r="CR129" s="627"/>
    </row>
    <row r="130" spans="1:96">
      <c r="A130" s="625"/>
      <c r="B130" s="626"/>
      <c r="C130" s="625"/>
      <c r="D130" s="625"/>
      <c r="E130" s="625"/>
      <c r="F130" s="625"/>
      <c r="G130" s="625"/>
      <c r="H130" s="625"/>
      <c r="I130" s="625"/>
      <c r="J130" s="625"/>
      <c r="K130" s="625"/>
      <c r="L130" s="625"/>
      <c r="M130" s="625"/>
      <c r="N130" s="627"/>
      <c r="O130" s="627"/>
      <c r="P130" s="627"/>
      <c r="Q130" s="627"/>
      <c r="R130" s="627"/>
      <c r="S130" s="627"/>
      <c r="T130" s="627"/>
      <c r="U130" s="627"/>
      <c r="V130" s="627"/>
      <c r="W130" s="627"/>
      <c r="X130" s="627"/>
      <c r="Y130" s="625"/>
      <c r="Z130" s="625"/>
      <c r="AA130" s="625"/>
      <c r="AB130" s="625"/>
      <c r="AC130" s="625"/>
      <c r="AD130" s="625"/>
      <c r="AE130" s="625"/>
      <c r="AF130" s="625"/>
      <c r="AG130" s="627"/>
      <c r="AH130" s="627"/>
      <c r="AI130" s="627"/>
      <c r="AJ130" s="625"/>
      <c r="AK130" s="625"/>
      <c r="AL130" s="625"/>
      <c r="AM130" s="625"/>
      <c r="AN130" s="625"/>
      <c r="AO130" s="625"/>
      <c r="AP130" s="625"/>
      <c r="AQ130" s="625"/>
      <c r="AR130" s="625"/>
      <c r="AS130" s="625"/>
      <c r="AT130" s="625"/>
      <c r="AU130" s="625"/>
      <c r="AV130" s="625"/>
      <c r="AW130" s="625"/>
      <c r="AX130" s="625"/>
      <c r="AY130" s="625"/>
      <c r="AZ130" s="625"/>
      <c r="BA130" s="625"/>
      <c r="BB130" s="625"/>
      <c r="BC130" s="625"/>
      <c r="BD130" s="625"/>
      <c r="BE130" s="627"/>
      <c r="BF130" s="627"/>
      <c r="BG130" s="627"/>
      <c r="BH130" s="627"/>
      <c r="BI130" s="627"/>
      <c r="BJ130" s="627"/>
      <c r="BK130" s="627"/>
      <c r="BL130" s="627"/>
      <c r="BM130" s="627"/>
      <c r="BN130" s="627"/>
      <c r="BO130" s="627"/>
      <c r="BP130" s="627"/>
      <c r="BQ130" s="627"/>
      <c r="BR130" s="627"/>
      <c r="BS130" s="627"/>
      <c r="BT130" s="627"/>
      <c r="BU130" s="627"/>
      <c r="BV130" s="627"/>
      <c r="BW130" s="627"/>
      <c r="BX130" s="627"/>
      <c r="BY130" s="627"/>
      <c r="BZ130" s="627"/>
      <c r="CA130" s="627"/>
      <c r="CB130" s="627"/>
      <c r="CC130" s="627"/>
      <c r="CD130" s="627"/>
      <c r="CE130" s="627"/>
      <c r="CF130" s="627"/>
      <c r="CG130" s="627"/>
      <c r="CH130" s="627"/>
      <c r="CI130" s="627"/>
      <c r="CJ130" s="627"/>
      <c r="CK130" s="627"/>
      <c r="CL130" s="627"/>
      <c r="CM130" s="627"/>
      <c r="CN130" s="627"/>
      <c r="CO130" s="627"/>
      <c r="CP130" s="627"/>
      <c r="CQ130" s="627"/>
      <c r="CR130" s="627"/>
    </row>
    <row r="131" spans="1:96">
      <c r="A131" s="625"/>
      <c r="B131" s="626"/>
      <c r="C131" s="625"/>
      <c r="D131" s="625"/>
      <c r="E131" s="625"/>
      <c r="F131" s="625"/>
      <c r="G131" s="625"/>
      <c r="H131" s="625"/>
      <c r="I131" s="625"/>
      <c r="J131" s="625"/>
      <c r="K131" s="625"/>
      <c r="L131" s="625"/>
      <c r="M131" s="625"/>
      <c r="N131" s="627"/>
      <c r="O131" s="627"/>
      <c r="P131" s="627"/>
      <c r="Q131" s="627"/>
      <c r="R131" s="627"/>
      <c r="S131" s="627"/>
      <c r="T131" s="627"/>
      <c r="U131" s="627"/>
      <c r="V131" s="627"/>
      <c r="W131" s="627"/>
      <c r="X131" s="627"/>
      <c r="Y131" s="625"/>
      <c r="Z131" s="625"/>
      <c r="AA131" s="625"/>
      <c r="AB131" s="625"/>
      <c r="AC131" s="625"/>
      <c r="AD131" s="625"/>
      <c r="AE131" s="625"/>
      <c r="AF131" s="625"/>
      <c r="AG131" s="627"/>
      <c r="AH131" s="627"/>
      <c r="AI131" s="627"/>
      <c r="AJ131" s="625"/>
      <c r="AK131" s="625"/>
      <c r="AL131" s="625"/>
      <c r="AM131" s="625"/>
      <c r="AN131" s="625"/>
      <c r="AO131" s="625"/>
      <c r="AP131" s="625"/>
      <c r="AQ131" s="625"/>
      <c r="AR131" s="625"/>
      <c r="AS131" s="625"/>
      <c r="AT131" s="625"/>
      <c r="AU131" s="625"/>
      <c r="AV131" s="625"/>
      <c r="AW131" s="625"/>
      <c r="AX131" s="625"/>
      <c r="AY131" s="625"/>
      <c r="AZ131" s="625"/>
      <c r="BA131" s="625"/>
      <c r="BB131" s="625"/>
      <c r="BC131" s="625"/>
      <c r="BD131" s="625"/>
      <c r="BE131" s="627"/>
      <c r="BF131" s="627"/>
      <c r="BG131" s="627"/>
      <c r="BH131" s="627"/>
      <c r="BI131" s="627"/>
      <c r="BJ131" s="627"/>
      <c r="BK131" s="627"/>
      <c r="BL131" s="627"/>
      <c r="BM131" s="627"/>
      <c r="BN131" s="627"/>
      <c r="BO131" s="627"/>
      <c r="BP131" s="627"/>
      <c r="BQ131" s="627"/>
      <c r="BR131" s="627"/>
      <c r="BS131" s="627"/>
      <c r="BT131" s="627"/>
      <c r="BU131" s="627"/>
      <c r="BV131" s="627"/>
      <c r="BW131" s="627"/>
      <c r="BX131" s="627"/>
      <c r="BY131" s="627"/>
      <c r="BZ131" s="627"/>
      <c r="CA131" s="627"/>
      <c r="CB131" s="627"/>
      <c r="CC131" s="627"/>
      <c r="CD131" s="627"/>
      <c r="CE131" s="627"/>
      <c r="CF131" s="627"/>
      <c r="CG131" s="627"/>
      <c r="CH131" s="627"/>
      <c r="CI131" s="627"/>
      <c r="CJ131" s="627"/>
      <c r="CK131" s="627"/>
      <c r="CL131" s="627"/>
      <c r="CM131" s="627"/>
      <c r="CN131" s="627"/>
      <c r="CO131" s="627"/>
      <c r="CP131" s="627"/>
      <c r="CQ131" s="627"/>
      <c r="CR131" s="627"/>
    </row>
    <row r="132" spans="1:96">
      <c r="A132" s="625"/>
      <c r="B132" s="626"/>
      <c r="C132" s="625"/>
      <c r="D132" s="625"/>
      <c r="E132" s="625"/>
      <c r="F132" s="625"/>
      <c r="G132" s="625"/>
      <c r="H132" s="625"/>
      <c r="I132" s="625"/>
      <c r="J132" s="625"/>
      <c r="K132" s="625"/>
      <c r="L132" s="625"/>
      <c r="M132" s="625"/>
      <c r="N132" s="627"/>
      <c r="O132" s="627"/>
      <c r="P132" s="627"/>
      <c r="Q132" s="627"/>
      <c r="R132" s="627"/>
      <c r="S132" s="627"/>
      <c r="T132" s="627"/>
      <c r="U132" s="627"/>
      <c r="V132" s="627"/>
      <c r="W132" s="627"/>
      <c r="X132" s="627"/>
      <c r="Y132" s="625"/>
      <c r="Z132" s="625"/>
      <c r="AA132" s="625"/>
      <c r="AB132" s="625"/>
      <c r="AC132" s="625"/>
      <c r="AD132" s="625"/>
      <c r="AE132" s="625"/>
      <c r="AF132" s="625"/>
      <c r="AG132" s="627"/>
      <c r="AH132" s="627"/>
      <c r="AI132" s="627"/>
      <c r="AJ132" s="625"/>
      <c r="AK132" s="625"/>
      <c r="AL132" s="625"/>
      <c r="AM132" s="625"/>
      <c r="AN132" s="625"/>
      <c r="AO132" s="625"/>
      <c r="AP132" s="625"/>
      <c r="AQ132" s="625"/>
      <c r="AR132" s="625"/>
      <c r="AS132" s="625"/>
      <c r="AT132" s="625"/>
      <c r="AU132" s="625"/>
      <c r="AV132" s="625"/>
      <c r="AW132" s="625"/>
      <c r="AX132" s="625"/>
      <c r="AY132" s="625"/>
      <c r="AZ132" s="625"/>
      <c r="BA132" s="625"/>
      <c r="BB132" s="625"/>
      <c r="BC132" s="625"/>
      <c r="BD132" s="625"/>
      <c r="BE132" s="627"/>
      <c r="BF132" s="627"/>
      <c r="BG132" s="627"/>
      <c r="BH132" s="627"/>
      <c r="BI132" s="627"/>
      <c r="BJ132" s="627"/>
      <c r="BK132" s="627"/>
      <c r="BL132" s="627"/>
      <c r="BM132" s="627"/>
      <c r="BN132" s="627"/>
      <c r="BO132" s="627"/>
      <c r="BP132" s="627"/>
      <c r="BQ132" s="627"/>
      <c r="BR132" s="627"/>
      <c r="BS132" s="627"/>
      <c r="BT132" s="627"/>
      <c r="BU132" s="627"/>
      <c r="BV132" s="627"/>
      <c r="BW132" s="627"/>
      <c r="BX132" s="627"/>
      <c r="BY132" s="627"/>
      <c r="BZ132" s="627"/>
      <c r="CA132" s="627"/>
      <c r="CB132" s="627"/>
      <c r="CC132" s="627"/>
      <c r="CD132" s="627"/>
      <c r="CE132" s="627"/>
      <c r="CF132" s="627"/>
      <c r="CG132" s="627"/>
      <c r="CH132" s="627"/>
      <c r="CI132" s="627"/>
      <c r="CJ132" s="627"/>
      <c r="CK132" s="627"/>
      <c r="CL132" s="627"/>
      <c r="CM132" s="627"/>
      <c r="CN132" s="627"/>
      <c r="CO132" s="627"/>
      <c r="CP132" s="627"/>
      <c r="CQ132" s="627"/>
      <c r="CR132" s="627"/>
    </row>
    <row r="133" spans="1:96">
      <c r="A133" s="625"/>
      <c r="B133" s="626"/>
      <c r="C133" s="625"/>
      <c r="D133" s="625"/>
      <c r="E133" s="625"/>
      <c r="F133" s="625"/>
      <c r="G133" s="625"/>
      <c r="H133" s="625"/>
      <c r="I133" s="625"/>
      <c r="J133" s="625"/>
      <c r="K133" s="625"/>
      <c r="L133" s="625"/>
      <c r="M133" s="625"/>
      <c r="N133" s="627"/>
      <c r="O133" s="627"/>
      <c r="P133" s="627"/>
      <c r="Q133" s="627"/>
      <c r="R133" s="627"/>
      <c r="S133" s="627"/>
      <c r="T133" s="627"/>
      <c r="U133" s="627"/>
      <c r="V133" s="627"/>
      <c r="W133" s="627"/>
      <c r="X133" s="627"/>
      <c r="Y133" s="625"/>
      <c r="Z133" s="625"/>
      <c r="AA133" s="625"/>
      <c r="AB133" s="625"/>
      <c r="AC133" s="625"/>
      <c r="AD133" s="625"/>
      <c r="AE133" s="625"/>
      <c r="AF133" s="625"/>
      <c r="AG133" s="627"/>
      <c r="AH133" s="627"/>
      <c r="AI133" s="627"/>
      <c r="AJ133" s="625"/>
      <c r="AK133" s="625"/>
      <c r="AL133" s="625"/>
      <c r="AM133" s="625"/>
      <c r="AN133" s="625"/>
      <c r="AO133" s="625"/>
      <c r="AP133" s="625"/>
      <c r="AQ133" s="625"/>
      <c r="AR133" s="625"/>
      <c r="AS133" s="625"/>
      <c r="AT133" s="625"/>
      <c r="AU133" s="625"/>
      <c r="AV133" s="625"/>
      <c r="AW133" s="625"/>
      <c r="AX133" s="625"/>
      <c r="AY133" s="625"/>
      <c r="AZ133" s="625"/>
      <c r="BA133" s="625"/>
      <c r="BB133" s="625"/>
      <c r="BC133" s="625"/>
      <c r="BD133" s="625"/>
      <c r="BE133" s="627"/>
      <c r="BF133" s="627"/>
      <c r="BG133" s="627"/>
      <c r="BH133" s="627"/>
      <c r="BI133" s="627"/>
      <c r="BJ133" s="627"/>
      <c r="BK133" s="627"/>
      <c r="BL133" s="627"/>
      <c r="BM133" s="627"/>
      <c r="BN133" s="627"/>
      <c r="BO133" s="627"/>
      <c r="BP133" s="627"/>
      <c r="BQ133" s="627"/>
      <c r="BR133" s="627"/>
      <c r="BS133" s="627"/>
      <c r="BT133" s="627"/>
      <c r="BU133" s="627"/>
      <c r="BV133" s="627"/>
      <c r="BW133" s="627"/>
      <c r="BX133" s="627"/>
      <c r="BY133" s="627"/>
      <c r="BZ133" s="627"/>
      <c r="CA133" s="627"/>
      <c r="CB133" s="627"/>
      <c r="CC133" s="627"/>
      <c r="CD133" s="627"/>
      <c r="CE133" s="627"/>
      <c r="CF133" s="627"/>
      <c r="CG133" s="627"/>
      <c r="CH133" s="627"/>
      <c r="CI133" s="627"/>
      <c r="CJ133" s="627"/>
      <c r="CK133" s="627"/>
      <c r="CL133" s="627"/>
      <c r="CM133" s="627"/>
      <c r="CN133" s="627"/>
      <c r="CO133" s="627"/>
      <c r="CP133" s="627"/>
      <c r="CQ133" s="627"/>
      <c r="CR133" s="627"/>
    </row>
    <row r="134" spans="1:96">
      <c r="A134" s="625"/>
      <c r="B134" s="626"/>
      <c r="C134" s="625"/>
      <c r="D134" s="625"/>
      <c r="E134" s="625"/>
      <c r="F134" s="625"/>
      <c r="G134" s="625"/>
      <c r="H134" s="625"/>
      <c r="I134" s="625"/>
      <c r="J134" s="625"/>
      <c r="K134" s="625"/>
      <c r="L134" s="625"/>
      <c r="M134" s="625"/>
      <c r="N134" s="627"/>
      <c r="O134" s="627"/>
      <c r="P134" s="627"/>
      <c r="Q134" s="627"/>
      <c r="R134" s="627"/>
      <c r="S134" s="627"/>
      <c r="T134" s="627"/>
      <c r="U134" s="627"/>
      <c r="V134" s="627"/>
      <c r="W134" s="627"/>
      <c r="X134" s="627"/>
      <c r="Y134" s="625"/>
      <c r="Z134" s="625"/>
      <c r="AA134" s="625"/>
      <c r="AB134" s="625"/>
      <c r="AC134" s="625"/>
      <c r="AD134" s="625"/>
      <c r="AE134" s="625"/>
      <c r="AF134" s="625"/>
      <c r="AG134" s="627"/>
      <c r="AH134" s="627"/>
      <c r="AI134" s="627"/>
      <c r="AJ134" s="625"/>
      <c r="AK134" s="625"/>
      <c r="AL134" s="625"/>
      <c r="AM134" s="625"/>
      <c r="AN134" s="625"/>
      <c r="AO134" s="625"/>
      <c r="AP134" s="625"/>
      <c r="AQ134" s="625"/>
      <c r="AR134" s="625"/>
      <c r="AS134" s="625"/>
      <c r="AT134" s="625"/>
      <c r="AU134" s="625"/>
      <c r="AV134" s="625"/>
      <c r="AW134" s="625"/>
      <c r="AX134" s="625"/>
      <c r="AY134" s="625"/>
      <c r="AZ134" s="625"/>
      <c r="BA134" s="625"/>
      <c r="BB134" s="625"/>
      <c r="BC134" s="625"/>
      <c r="BD134" s="625"/>
      <c r="BE134" s="627"/>
      <c r="BF134" s="627"/>
      <c r="BG134" s="627"/>
      <c r="BH134" s="627"/>
      <c r="BI134" s="627"/>
      <c r="BJ134" s="627"/>
      <c r="BK134" s="627"/>
      <c r="BL134" s="627"/>
      <c r="BM134" s="627"/>
      <c r="BN134" s="627"/>
      <c r="BO134" s="627"/>
      <c r="BP134" s="627"/>
      <c r="BQ134" s="627"/>
      <c r="BR134" s="627"/>
      <c r="BS134" s="627"/>
      <c r="BT134" s="627"/>
      <c r="BU134" s="627"/>
      <c r="BV134" s="627"/>
      <c r="BW134" s="627"/>
      <c r="BX134" s="627"/>
      <c r="BY134" s="627"/>
      <c r="BZ134" s="627"/>
      <c r="CA134" s="627"/>
      <c r="CB134" s="627"/>
      <c r="CC134" s="627"/>
      <c r="CD134" s="627"/>
      <c r="CE134" s="627"/>
      <c r="CF134" s="627"/>
      <c r="CG134" s="627"/>
      <c r="CH134" s="627"/>
      <c r="CI134" s="627"/>
      <c r="CJ134" s="627"/>
      <c r="CK134" s="627"/>
      <c r="CL134" s="627"/>
      <c r="CM134" s="627"/>
      <c r="CN134" s="627"/>
      <c r="CO134" s="627"/>
      <c r="CP134" s="627"/>
      <c r="CQ134" s="627"/>
      <c r="CR134" s="627"/>
    </row>
    <row r="135" spans="1:96">
      <c r="A135" s="625"/>
      <c r="B135" s="626"/>
      <c r="C135" s="625"/>
      <c r="D135" s="625"/>
      <c r="E135" s="625"/>
      <c r="F135" s="625"/>
      <c r="G135" s="625"/>
      <c r="H135" s="625"/>
      <c r="I135" s="625"/>
      <c r="J135" s="625"/>
      <c r="K135" s="625"/>
      <c r="L135" s="625"/>
      <c r="M135" s="625"/>
      <c r="N135" s="627"/>
      <c r="O135" s="627"/>
      <c r="P135" s="627"/>
      <c r="Q135" s="627"/>
      <c r="R135" s="627"/>
      <c r="S135" s="627"/>
      <c r="T135" s="627"/>
      <c r="U135" s="627"/>
      <c r="V135" s="627"/>
      <c r="W135" s="627"/>
      <c r="X135" s="627"/>
      <c r="Y135" s="625"/>
      <c r="Z135" s="625"/>
      <c r="AA135" s="625"/>
      <c r="AB135" s="625"/>
      <c r="AC135" s="625"/>
      <c r="AD135" s="625"/>
      <c r="AE135" s="625"/>
      <c r="AF135" s="625"/>
      <c r="AG135" s="627"/>
      <c r="AH135" s="627"/>
      <c r="AI135" s="627"/>
      <c r="AJ135" s="625"/>
      <c r="AK135" s="625"/>
      <c r="AL135" s="625"/>
      <c r="AM135" s="625"/>
      <c r="AN135" s="625"/>
      <c r="AO135" s="625"/>
      <c r="AP135" s="625"/>
      <c r="AQ135" s="625"/>
      <c r="AR135" s="625"/>
      <c r="AS135" s="625"/>
      <c r="AT135" s="625"/>
      <c r="AU135" s="625"/>
      <c r="AV135" s="625"/>
      <c r="AW135" s="625"/>
      <c r="AX135" s="625"/>
      <c r="AY135" s="625"/>
      <c r="AZ135" s="625"/>
      <c r="BA135" s="625"/>
      <c r="BB135" s="625"/>
      <c r="BC135" s="625"/>
      <c r="BD135" s="625"/>
      <c r="BE135" s="627"/>
      <c r="BF135" s="627"/>
      <c r="BG135" s="627"/>
      <c r="BH135" s="627"/>
      <c r="BI135" s="627"/>
      <c r="BJ135" s="627"/>
      <c r="BK135" s="627"/>
      <c r="BL135" s="627"/>
      <c r="BM135" s="627"/>
      <c r="BN135" s="627"/>
      <c r="BO135" s="627"/>
      <c r="BP135" s="627"/>
      <c r="BQ135" s="627"/>
      <c r="BR135" s="627"/>
      <c r="BS135" s="627"/>
      <c r="BT135" s="627"/>
      <c r="BU135" s="627"/>
      <c r="BV135" s="627"/>
      <c r="BW135" s="627"/>
      <c r="BX135" s="627"/>
      <c r="BY135" s="627"/>
      <c r="BZ135" s="627"/>
      <c r="CA135" s="627"/>
      <c r="CB135" s="627"/>
      <c r="CC135" s="627"/>
      <c r="CD135" s="627"/>
      <c r="CE135" s="627"/>
      <c r="CF135" s="627"/>
      <c r="CG135" s="627"/>
      <c r="CH135" s="627"/>
      <c r="CI135" s="627"/>
      <c r="CJ135" s="627"/>
      <c r="CK135" s="627"/>
      <c r="CL135" s="627"/>
      <c r="CM135" s="627"/>
      <c r="CN135" s="627"/>
      <c r="CO135" s="627"/>
      <c r="CP135" s="627"/>
      <c r="CQ135" s="627"/>
      <c r="CR135" s="627"/>
    </row>
    <row r="136" spans="1:96">
      <c r="A136" s="625"/>
      <c r="B136" s="626"/>
      <c r="C136" s="625"/>
      <c r="D136" s="625"/>
      <c r="E136" s="625"/>
      <c r="F136" s="625"/>
      <c r="G136" s="625"/>
      <c r="H136" s="625"/>
      <c r="I136" s="625"/>
      <c r="J136" s="625"/>
      <c r="K136" s="625"/>
      <c r="L136" s="625"/>
      <c r="M136" s="625"/>
      <c r="N136" s="627"/>
      <c r="O136" s="627"/>
      <c r="P136" s="627"/>
      <c r="Q136" s="627"/>
      <c r="R136" s="627"/>
      <c r="S136" s="627"/>
      <c r="T136" s="627"/>
      <c r="U136" s="627"/>
      <c r="V136" s="627"/>
      <c r="W136" s="627"/>
      <c r="X136" s="627"/>
      <c r="Y136" s="625"/>
      <c r="Z136" s="625"/>
      <c r="AA136" s="625"/>
      <c r="AB136" s="625"/>
      <c r="AC136" s="625"/>
      <c r="AD136" s="625"/>
      <c r="AE136" s="625"/>
      <c r="AF136" s="625"/>
      <c r="AG136" s="627"/>
      <c r="AH136" s="627"/>
      <c r="AI136" s="627"/>
      <c r="AJ136" s="625"/>
      <c r="AK136" s="625"/>
      <c r="AL136" s="625"/>
      <c r="AM136" s="625"/>
      <c r="AN136" s="625"/>
      <c r="AO136" s="625"/>
      <c r="AP136" s="625"/>
      <c r="AQ136" s="625"/>
      <c r="AR136" s="625"/>
      <c r="AS136" s="625"/>
      <c r="AT136" s="625"/>
      <c r="AU136" s="625"/>
      <c r="AV136" s="625"/>
      <c r="AW136" s="625"/>
      <c r="AX136" s="625"/>
      <c r="AY136" s="625"/>
      <c r="AZ136" s="625"/>
      <c r="BA136" s="625"/>
      <c r="BB136" s="625"/>
      <c r="BC136" s="625"/>
      <c r="BD136" s="625"/>
      <c r="BE136" s="627"/>
      <c r="BF136" s="627"/>
      <c r="BG136" s="627"/>
      <c r="BH136" s="627"/>
      <c r="BI136" s="627"/>
      <c r="BJ136" s="627"/>
      <c r="BK136" s="627"/>
      <c r="BL136" s="627"/>
      <c r="BM136" s="627"/>
      <c r="BN136" s="627"/>
      <c r="BO136" s="627"/>
      <c r="BP136" s="627"/>
      <c r="BQ136" s="627"/>
      <c r="BR136" s="627"/>
      <c r="BS136" s="627"/>
      <c r="BT136" s="627"/>
      <c r="BU136" s="627"/>
      <c r="BV136" s="627"/>
      <c r="BW136" s="627"/>
      <c r="BX136" s="627"/>
      <c r="BY136" s="627"/>
      <c r="BZ136" s="627"/>
      <c r="CA136" s="627"/>
      <c r="CB136" s="627"/>
      <c r="CC136" s="627"/>
      <c r="CD136" s="627"/>
      <c r="CE136" s="627"/>
      <c r="CF136" s="627"/>
      <c r="CG136" s="627"/>
      <c r="CH136" s="627"/>
      <c r="CI136" s="627"/>
      <c r="CJ136" s="627"/>
      <c r="CK136" s="627"/>
      <c r="CL136" s="627"/>
      <c r="CM136" s="627"/>
      <c r="CN136" s="627"/>
      <c r="CO136" s="627"/>
      <c r="CP136" s="627"/>
      <c r="CQ136" s="627"/>
      <c r="CR136" s="627"/>
    </row>
    <row r="137" spans="1:96">
      <c r="A137" s="625"/>
      <c r="B137" s="626"/>
      <c r="C137" s="625"/>
      <c r="D137" s="625"/>
      <c r="E137" s="625"/>
      <c r="F137" s="625"/>
      <c r="G137" s="625"/>
      <c r="H137" s="625"/>
      <c r="I137" s="625"/>
      <c r="J137" s="625"/>
      <c r="K137" s="625"/>
      <c r="L137" s="625"/>
      <c r="M137" s="625"/>
      <c r="N137" s="627"/>
      <c r="O137" s="627"/>
      <c r="P137" s="627"/>
      <c r="Q137" s="627"/>
      <c r="R137" s="627"/>
      <c r="S137" s="627"/>
      <c r="T137" s="627"/>
      <c r="U137" s="627"/>
      <c r="V137" s="627"/>
      <c r="W137" s="627"/>
      <c r="X137" s="627"/>
      <c r="Y137" s="625"/>
      <c r="Z137" s="625"/>
      <c r="AA137" s="625"/>
      <c r="AB137" s="625"/>
      <c r="AC137" s="625"/>
      <c r="AD137" s="625"/>
      <c r="AE137" s="625"/>
      <c r="AF137" s="625"/>
      <c r="AG137" s="627"/>
      <c r="AH137" s="627"/>
      <c r="AI137" s="627"/>
      <c r="AJ137" s="625"/>
      <c r="AK137" s="625"/>
      <c r="AL137" s="625"/>
      <c r="AM137" s="625"/>
      <c r="AN137" s="625"/>
      <c r="AO137" s="625"/>
      <c r="AP137" s="625"/>
      <c r="AQ137" s="625"/>
      <c r="AR137" s="625"/>
      <c r="AS137" s="625"/>
      <c r="AT137" s="625"/>
      <c r="AU137" s="625"/>
      <c r="AV137" s="625"/>
      <c r="AW137" s="625"/>
      <c r="AX137" s="625"/>
      <c r="AY137" s="625"/>
      <c r="AZ137" s="625"/>
      <c r="BA137" s="625"/>
      <c r="BB137" s="625"/>
      <c r="BC137" s="625"/>
      <c r="BD137" s="625"/>
      <c r="BE137" s="627"/>
      <c r="BF137" s="627"/>
      <c r="BG137" s="627"/>
      <c r="BH137" s="627"/>
      <c r="BI137" s="627"/>
      <c r="BJ137" s="627"/>
      <c r="BK137" s="627"/>
      <c r="BL137" s="627"/>
      <c r="BM137" s="627"/>
      <c r="BN137" s="627"/>
      <c r="BO137" s="627"/>
      <c r="BP137" s="627"/>
      <c r="BQ137" s="627"/>
      <c r="BR137" s="627"/>
      <c r="BS137" s="627"/>
      <c r="BT137" s="627"/>
      <c r="BU137" s="627"/>
      <c r="BV137" s="627"/>
      <c r="BW137" s="627"/>
      <c r="BX137" s="627"/>
      <c r="BY137" s="627"/>
      <c r="BZ137" s="627"/>
      <c r="CA137" s="627"/>
      <c r="CB137" s="627"/>
      <c r="CC137" s="627"/>
      <c r="CD137" s="627"/>
      <c r="CE137" s="627"/>
      <c r="CF137" s="627"/>
      <c r="CG137" s="627"/>
      <c r="CH137" s="627"/>
      <c r="CI137" s="627"/>
      <c r="CJ137" s="627"/>
      <c r="CK137" s="627"/>
      <c r="CL137" s="627"/>
      <c r="CM137" s="627"/>
      <c r="CN137" s="627"/>
      <c r="CO137" s="627"/>
      <c r="CP137" s="627"/>
      <c r="CQ137" s="627"/>
      <c r="CR137" s="627"/>
    </row>
    <row r="138" spans="1:96">
      <c r="A138" s="625"/>
      <c r="B138" s="626"/>
      <c r="C138" s="625"/>
      <c r="D138" s="625"/>
      <c r="E138" s="625"/>
      <c r="F138" s="625"/>
      <c r="G138" s="625"/>
      <c r="H138" s="625"/>
      <c r="I138" s="625"/>
      <c r="J138" s="625"/>
      <c r="K138" s="625"/>
      <c r="L138" s="625"/>
      <c r="M138" s="625"/>
      <c r="N138" s="627"/>
      <c r="O138" s="627"/>
      <c r="P138" s="627"/>
      <c r="Q138" s="627"/>
      <c r="R138" s="627"/>
      <c r="S138" s="627"/>
      <c r="T138" s="627"/>
      <c r="U138" s="627"/>
      <c r="V138" s="627"/>
      <c r="W138" s="627"/>
      <c r="X138" s="627"/>
      <c r="Y138" s="625"/>
      <c r="Z138" s="625"/>
      <c r="AA138" s="625"/>
      <c r="AB138" s="625"/>
      <c r="AC138" s="625"/>
      <c r="AD138" s="625"/>
      <c r="AE138" s="625"/>
      <c r="AF138" s="625"/>
      <c r="AG138" s="627"/>
      <c r="AH138" s="627"/>
      <c r="AI138" s="627"/>
      <c r="AJ138" s="625"/>
      <c r="AK138" s="625"/>
      <c r="AL138" s="625"/>
      <c r="AM138" s="625"/>
      <c r="AN138" s="625"/>
      <c r="AO138" s="625"/>
      <c r="AP138" s="625"/>
      <c r="AQ138" s="625"/>
      <c r="AR138" s="625"/>
      <c r="AS138" s="625"/>
      <c r="AT138" s="625"/>
      <c r="AU138" s="625"/>
      <c r="AV138" s="625"/>
      <c r="AW138" s="625"/>
      <c r="AX138" s="625"/>
      <c r="AY138" s="625"/>
      <c r="AZ138" s="625"/>
      <c r="BA138" s="625"/>
      <c r="BB138" s="625"/>
      <c r="BC138" s="625"/>
      <c r="BD138" s="625"/>
      <c r="BE138" s="627"/>
      <c r="BF138" s="627"/>
      <c r="BG138" s="627"/>
      <c r="BH138" s="627"/>
      <c r="BI138" s="627"/>
      <c r="BJ138" s="627"/>
      <c r="BK138" s="627"/>
      <c r="BL138" s="627"/>
      <c r="BM138" s="627"/>
      <c r="BN138" s="627"/>
      <c r="BO138" s="627"/>
      <c r="BP138" s="627"/>
      <c r="BQ138" s="627"/>
      <c r="BR138" s="627"/>
      <c r="BS138" s="627"/>
      <c r="BT138" s="627"/>
      <c r="BU138" s="627"/>
      <c r="BV138" s="627"/>
      <c r="BW138" s="627"/>
      <c r="BX138" s="627"/>
      <c r="BY138" s="627"/>
      <c r="BZ138" s="627"/>
      <c r="CA138" s="627"/>
      <c r="CB138" s="627"/>
      <c r="CC138" s="627"/>
      <c r="CD138" s="627"/>
      <c r="CE138" s="627"/>
      <c r="CF138" s="627"/>
      <c r="CG138" s="627"/>
      <c r="CH138" s="627"/>
      <c r="CI138" s="627"/>
      <c r="CJ138" s="627"/>
      <c r="CK138" s="627"/>
      <c r="CL138" s="627"/>
      <c r="CM138" s="627"/>
      <c r="CN138" s="627"/>
      <c r="CO138" s="627"/>
      <c r="CP138" s="627"/>
      <c r="CQ138" s="627"/>
      <c r="CR138" s="627"/>
    </row>
    <row r="139" spans="1:96">
      <c r="A139" s="625"/>
      <c r="B139" s="626"/>
      <c r="C139" s="625"/>
      <c r="D139" s="625"/>
      <c r="E139" s="625"/>
      <c r="F139" s="625"/>
      <c r="G139" s="625"/>
      <c r="H139" s="625"/>
      <c r="I139" s="625"/>
      <c r="J139" s="625"/>
      <c r="K139" s="625"/>
      <c r="L139" s="625"/>
      <c r="M139" s="625"/>
      <c r="N139" s="627"/>
      <c r="O139" s="627"/>
      <c r="P139" s="627"/>
      <c r="Q139" s="627"/>
      <c r="R139" s="627"/>
      <c r="S139" s="627"/>
      <c r="T139" s="627"/>
      <c r="U139" s="627"/>
      <c r="V139" s="627"/>
      <c r="W139" s="627"/>
      <c r="X139" s="627"/>
      <c r="Y139" s="625"/>
      <c r="Z139" s="625"/>
      <c r="AA139" s="625"/>
      <c r="AB139" s="625"/>
      <c r="AC139" s="625"/>
      <c r="AD139" s="625"/>
      <c r="AE139" s="625"/>
      <c r="AF139" s="625"/>
      <c r="AG139" s="627"/>
      <c r="AH139" s="627"/>
      <c r="AI139" s="627"/>
      <c r="AJ139" s="625"/>
      <c r="AK139" s="625"/>
      <c r="AL139" s="625"/>
      <c r="AM139" s="625"/>
      <c r="AN139" s="625"/>
      <c r="AO139" s="625"/>
      <c r="AP139" s="625"/>
      <c r="AQ139" s="625"/>
      <c r="AR139" s="625"/>
      <c r="AS139" s="625"/>
      <c r="AT139" s="625"/>
      <c r="AU139" s="625"/>
      <c r="AV139" s="625"/>
      <c r="AW139" s="625"/>
      <c r="AX139" s="625"/>
      <c r="AY139" s="625"/>
      <c r="AZ139" s="625"/>
      <c r="BA139" s="625"/>
      <c r="BB139" s="625"/>
      <c r="BC139" s="625"/>
      <c r="BD139" s="625"/>
      <c r="BE139" s="627"/>
      <c r="BF139" s="627"/>
      <c r="BG139" s="627"/>
      <c r="BH139" s="627"/>
      <c r="BI139" s="627"/>
      <c r="BJ139" s="627"/>
      <c r="BK139" s="627"/>
      <c r="BL139" s="627"/>
      <c r="BM139" s="627"/>
      <c r="BN139" s="627"/>
      <c r="BO139" s="627"/>
      <c r="BP139" s="627"/>
      <c r="BQ139" s="627"/>
      <c r="BR139" s="627"/>
      <c r="BS139" s="627"/>
      <c r="BT139" s="627"/>
      <c r="BU139" s="627"/>
      <c r="BV139" s="627"/>
      <c r="BW139" s="627"/>
      <c r="BX139" s="627"/>
      <c r="BY139" s="627"/>
      <c r="BZ139" s="627"/>
      <c r="CA139" s="627"/>
      <c r="CB139" s="627"/>
      <c r="CC139" s="627"/>
      <c r="CD139" s="627"/>
      <c r="CE139" s="627"/>
      <c r="CF139" s="627"/>
      <c r="CG139" s="627"/>
      <c r="CH139" s="627"/>
      <c r="CI139" s="627"/>
      <c r="CJ139" s="627"/>
      <c r="CK139" s="627"/>
      <c r="CL139" s="627"/>
      <c r="CM139" s="627"/>
      <c r="CN139" s="627"/>
      <c r="CO139" s="627"/>
      <c r="CP139" s="627"/>
      <c r="CQ139" s="627"/>
      <c r="CR139" s="627"/>
    </row>
    <row r="140" spans="1:96">
      <c r="A140" s="625"/>
      <c r="B140" s="626"/>
      <c r="C140" s="625"/>
      <c r="D140" s="625"/>
      <c r="E140" s="625"/>
      <c r="F140" s="625"/>
      <c r="G140" s="625"/>
      <c r="H140" s="625"/>
      <c r="I140" s="625"/>
      <c r="J140" s="625"/>
      <c r="K140" s="625"/>
      <c r="L140" s="625"/>
      <c r="M140" s="625"/>
      <c r="N140" s="627"/>
      <c r="O140" s="627"/>
      <c r="P140" s="627"/>
      <c r="Q140" s="627"/>
      <c r="R140" s="627"/>
      <c r="S140" s="627"/>
      <c r="T140" s="627"/>
      <c r="U140" s="627"/>
      <c r="V140" s="627"/>
      <c r="W140" s="627"/>
      <c r="X140" s="627"/>
      <c r="Y140" s="625"/>
      <c r="Z140" s="625"/>
      <c r="AA140" s="625"/>
      <c r="AB140" s="625"/>
      <c r="AC140" s="625"/>
      <c r="AD140" s="625"/>
      <c r="AE140" s="625"/>
      <c r="AF140" s="625"/>
      <c r="AG140" s="627"/>
      <c r="AH140" s="627"/>
      <c r="AI140" s="627"/>
      <c r="AJ140" s="625"/>
      <c r="AK140" s="625"/>
      <c r="AL140" s="625"/>
      <c r="AM140" s="625"/>
      <c r="AN140" s="625"/>
      <c r="AO140" s="625"/>
      <c r="AP140" s="625"/>
      <c r="AQ140" s="625"/>
      <c r="AR140" s="625"/>
      <c r="AS140" s="625"/>
      <c r="AT140" s="625"/>
      <c r="AU140" s="625"/>
      <c r="AV140" s="625"/>
      <c r="AW140" s="625"/>
      <c r="AX140" s="625"/>
      <c r="AY140" s="625"/>
      <c r="AZ140" s="625"/>
      <c r="BA140" s="625"/>
      <c r="BB140" s="625"/>
      <c r="BC140" s="625"/>
      <c r="BD140" s="625"/>
      <c r="BE140" s="627"/>
      <c r="BF140" s="627"/>
      <c r="BG140" s="627"/>
      <c r="BH140" s="627"/>
      <c r="BI140" s="627"/>
      <c r="BJ140" s="627"/>
      <c r="BK140" s="627"/>
      <c r="BL140" s="627"/>
      <c r="BM140" s="627"/>
      <c r="BN140" s="627"/>
      <c r="BO140" s="627"/>
      <c r="BP140" s="627"/>
      <c r="BQ140" s="627"/>
      <c r="BR140" s="627"/>
      <c r="BS140" s="627"/>
      <c r="BT140" s="627"/>
      <c r="BU140" s="627"/>
      <c r="BV140" s="627"/>
      <c r="BW140" s="627"/>
      <c r="BX140" s="627"/>
      <c r="BY140" s="627"/>
      <c r="BZ140" s="627"/>
      <c r="CA140" s="627"/>
      <c r="CB140" s="627"/>
      <c r="CC140" s="627"/>
      <c r="CD140" s="627"/>
      <c r="CE140" s="627"/>
      <c r="CF140" s="627"/>
      <c r="CG140" s="627"/>
      <c r="CH140" s="627"/>
      <c r="CI140" s="627"/>
      <c r="CJ140" s="627"/>
      <c r="CK140" s="627"/>
      <c r="CL140" s="627"/>
      <c r="CM140" s="627"/>
      <c r="CN140" s="627"/>
      <c r="CO140" s="627"/>
      <c r="CP140" s="627"/>
      <c r="CQ140" s="627"/>
      <c r="CR140" s="627"/>
    </row>
    <row r="141" spans="1:96">
      <c r="A141" s="625"/>
      <c r="B141" s="626"/>
      <c r="C141" s="625"/>
      <c r="D141" s="625"/>
      <c r="E141" s="625"/>
      <c r="F141" s="625"/>
      <c r="G141" s="625"/>
      <c r="H141" s="625"/>
      <c r="I141" s="625"/>
      <c r="J141" s="625"/>
      <c r="K141" s="625"/>
      <c r="L141" s="625"/>
      <c r="M141" s="625"/>
      <c r="N141" s="627"/>
      <c r="O141" s="627"/>
      <c r="P141" s="627"/>
      <c r="Q141" s="627"/>
      <c r="R141" s="627"/>
      <c r="S141" s="627"/>
      <c r="T141" s="627"/>
      <c r="U141" s="627"/>
      <c r="V141" s="627"/>
      <c r="W141" s="627"/>
      <c r="X141" s="627"/>
      <c r="Y141" s="625"/>
      <c r="Z141" s="625"/>
      <c r="AA141" s="625"/>
      <c r="AB141" s="625"/>
      <c r="AC141" s="625"/>
      <c r="AD141" s="625"/>
      <c r="AE141" s="625"/>
      <c r="AF141" s="625"/>
      <c r="AG141" s="627"/>
      <c r="AH141" s="627"/>
      <c r="AI141" s="627"/>
      <c r="AJ141" s="625"/>
      <c r="AK141" s="625"/>
      <c r="AL141" s="625"/>
      <c r="AM141" s="625"/>
      <c r="AN141" s="625"/>
      <c r="AO141" s="625"/>
      <c r="AP141" s="625"/>
      <c r="AQ141" s="625"/>
      <c r="AR141" s="625"/>
      <c r="AS141" s="625"/>
      <c r="AT141" s="625"/>
      <c r="AU141" s="625"/>
      <c r="AV141" s="625"/>
      <c r="AW141" s="625"/>
      <c r="AX141" s="625"/>
      <c r="AY141" s="625"/>
      <c r="AZ141" s="625"/>
      <c r="BA141" s="625"/>
      <c r="BB141" s="625"/>
      <c r="BC141" s="625"/>
      <c r="BD141" s="625"/>
      <c r="BE141" s="627"/>
      <c r="BF141" s="627"/>
      <c r="BG141" s="627"/>
      <c r="BH141" s="627"/>
      <c r="BI141" s="627"/>
      <c r="BJ141" s="627"/>
      <c r="BK141" s="627"/>
      <c r="BL141" s="627"/>
      <c r="BM141" s="627"/>
      <c r="BN141" s="627"/>
      <c r="BO141" s="627"/>
      <c r="BP141" s="627"/>
      <c r="BQ141" s="627"/>
      <c r="BR141" s="627"/>
      <c r="BS141" s="627"/>
      <c r="BT141" s="627"/>
      <c r="BU141" s="627"/>
      <c r="BV141" s="627"/>
      <c r="BW141" s="627"/>
      <c r="BX141" s="627"/>
      <c r="BY141" s="627"/>
      <c r="BZ141" s="627"/>
      <c r="CA141" s="627"/>
      <c r="CB141" s="627"/>
      <c r="CC141" s="627"/>
      <c r="CD141" s="627"/>
      <c r="CE141" s="627"/>
      <c r="CF141" s="627"/>
      <c r="CG141" s="627"/>
      <c r="CH141" s="627"/>
      <c r="CI141" s="627"/>
      <c r="CJ141" s="627"/>
      <c r="CK141" s="627"/>
      <c r="CL141" s="627"/>
      <c r="CM141" s="627"/>
      <c r="CN141" s="627"/>
      <c r="CO141" s="627"/>
      <c r="CP141" s="627"/>
      <c r="CQ141" s="627"/>
      <c r="CR141" s="627"/>
    </row>
    <row r="142" spans="1:96">
      <c r="A142" s="625"/>
      <c r="B142" s="626"/>
      <c r="C142" s="625"/>
      <c r="D142" s="625"/>
      <c r="E142" s="625"/>
      <c r="F142" s="625"/>
      <c r="G142" s="625"/>
      <c r="H142" s="625"/>
      <c r="I142" s="625"/>
      <c r="J142" s="625"/>
      <c r="K142" s="625"/>
      <c r="L142" s="625"/>
      <c r="M142" s="625"/>
      <c r="N142" s="627"/>
      <c r="O142" s="627"/>
      <c r="P142" s="627"/>
      <c r="Q142" s="627"/>
      <c r="R142" s="627"/>
      <c r="S142" s="627"/>
      <c r="T142" s="627"/>
      <c r="U142" s="627"/>
      <c r="V142" s="627"/>
      <c r="W142" s="627"/>
      <c r="X142" s="627"/>
      <c r="Y142" s="625"/>
      <c r="Z142" s="625"/>
      <c r="AA142" s="625"/>
      <c r="AB142" s="625"/>
      <c r="AC142" s="625"/>
      <c r="AD142" s="625"/>
      <c r="AE142" s="625"/>
      <c r="AF142" s="625"/>
      <c r="AG142" s="627"/>
      <c r="AH142" s="627"/>
      <c r="AI142" s="627"/>
      <c r="AJ142" s="625"/>
      <c r="AK142" s="625"/>
      <c r="AL142" s="625"/>
      <c r="AM142" s="625"/>
      <c r="AN142" s="625"/>
      <c r="AO142" s="625"/>
      <c r="AP142" s="625"/>
      <c r="AQ142" s="625"/>
      <c r="AR142" s="625"/>
      <c r="AS142" s="625"/>
      <c r="AT142" s="625"/>
      <c r="AU142" s="625"/>
      <c r="AV142" s="625"/>
      <c r="AW142" s="625"/>
      <c r="AX142" s="625"/>
      <c r="AY142" s="625"/>
      <c r="AZ142" s="625"/>
      <c r="BA142" s="625"/>
      <c r="BB142" s="625"/>
      <c r="BC142" s="625"/>
      <c r="BD142" s="625"/>
      <c r="BE142" s="627"/>
      <c r="BF142" s="627"/>
      <c r="BG142" s="627"/>
      <c r="BH142" s="627"/>
      <c r="BI142" s="627"/>
      <c r="BJ142" s="627"/>
      <c r="BK142" s="627"/>
      <c r="BL142" s="627"/>
      <c r="BM142" s="627"/>
      <c r="BN142" s="627"/>
      <c r="BO142" s="627"/>
      <c r="BP142" s="627"/>
      <c r="BQ142" s="627"/>
      <c r="BR142" s="627"/>
      <c r="BS142" s="627"/>
      <c r="BT142" s="627"/>
      <c r="BU142" s="627"/>
      <c r="BV142" s="627"/>
      <c r="BW142" s="627"/>
      <c r="BX142" s="627"/>
      <c r="BY142" s="627"/>
      <c r="BZ142" s="627"/>
      <c r="CA142" s="627"/>
      <c r="CB142" s="627"/>
      <c r="CC142" s="627"/>
      <c r="CD142" s="627"/>
      <c r="CE142" s="627"/>
      <c r="CF142" s="627"/>
      <c r="CG142" s="627"/>
      <c r="CH142" s="627"/>
      <c r="CI142" s="627"/>
      <c r="CJ142" s="627"/>
      <c r="CK142" s="627"/>
      <c r="CL142" s="627"/>
      <c r="CM142" s="627"/>
      <c r="CN142" s="627"/>
      <c r="CO142" s="627"/>
      <c r="CP142" s="627"/>
      <c r="CQ142" s="627"/>
      <c r="CR142" s="627"/>
    </row>
    <row r="143" spans="1:96">
      <c r="A143" s="625"/>
      <c r="B143" s="626"/>
      <c r="C143" s="625"/>
      <c r="D143" s="625"/>
      <c r="E143" s="625"/>
      <c r="F143" s="625"/>
      <c r="G143" s="625"/>
      <c r="H143" s="625"/>
      <c r="I143" s="625"/>
      <c r="J143" s="625"/>
      <c r="K143" s="625"/>
      <c r="L143" s="625"/>
      <c r="M143" s="625"/>
      <c r="N143" s="627"/>
      <c r="O143" s="627"/>
      <c r="P143" s="627"/>
      <c r="Q143" s="627"/>
      <c r="R143" s="627"/>
      <c r="S143" s="627"/>
      <c r="T143" s="627"/>
      <c r="U143" s="627"/>
      <c r="V143" s="627"/>
      <c r="W143" s="627"/>
      <c r="X143" s="627"/>
      <c r="Y143" s="625"/>
      <c r="Z143" s="625"/>
      <c r="AA143" s="625"/>
      <c r="AB143" s="625"/>
      <c r="AC143" s="625"/>
      <c r="AD143" s="625"/>
      <c r="AE143" s="625"/>
      <c r="AF143" s="625"/>
      <c r="AG143" s="627"/>
      <c r="AH143" s="627"/>
      <c r="AI143" s="627"/>
      <c r="AJ143" s="625"/>
      <c r="AK143" s="625"/>
      <c r="AL143" s="625"/>
      <c r="AM143" s="625"/>
      <c r="AN143" s="625"/>
      <c r="AO143" s="625"/>
      <c r="AP143" s="625"/>
      <c r="AQ143" s="625"/>
      <c r="AR143" s="625"/>
      <c r="AS143" s="625"/>
      <c r="AT143" s="625"/>
      <c r="AU143" s="625"/>
      <c r="AV143" s="625"/>
      <c r="AW143" s="625"/>
      <c r="AX143" s="625"/>
      <c r="AY143" s="625"/>
      <c r="AZ143" s="625"/>
      <c r="BA143" s="625"/>
      <c r="BB143" s="625"/>
      <c r="BC143" s="625"/>
      <c r="BD143" s="625"/>
      <c r="BE143" s="627"/>
      <c r="BF143" s="627"/>
      <c r="BG143" s="627"/>
      <c r="BH143" s="627"/>
      <c r="BI143" s="627"/>
      <c r="BJ143" s="627"/>
      <c r="BK143" s="627"/>
      <c r="BL143" s="627"/>
      <c r="BM143" s="627"/>
      <c r="BN143" s="627"/>
      <c r="BO143" s="627"/>
      <c r="BP143" s="627"/>
      <c r="BQ143" s="627"/>
      <c r="BR143" s="627"/>
      <c r="BS143" s="627"/>
      <c r="BT143" s="627"/>
      <c r="BU143" s="627"/>
      <c r="BV143" s="627"/>
      <c r="BW143" s="627"/>
      <c r="BX143" s="627"/>
      <c r="BY143" s="627"/>
      <c r="BZ143" s="627"/>
      <c r="CA143" s="627"/>
      <c r="CB143" s="627"/>
      <c r="CC143" s="627"/>
      <c r="CD143" s="627"/>
      <c r="CE143" s="627"/>
      <c r="CF143" s="627"/>
      <c r="CG143" s="627"/>
      <c r="CH143" s="627"/>
      <c r="CI143" s="627"/>
      <c r="CJ143" s="627"/>
      <c r="CK143" s="627"/>
      <c r="CL143" s="627"/>
      <c r="CM143" s="627"/>
      <c r="CN143" s="627"/>
      <c r="CO143" s="627"/>
      <c r="CP143" s="627"/>
      <c r="CQ143" s="627"/>
      <c r="CR143" s="627"/>
    </row>
    <row r="144" spans="1:96">
      <c r="A144" s="625"/>
      <c r="B144" s="626"/>
      <c r="C144" s="625"/>
      <c r="D144" s="625"/>
      <c r="E144" s="625"/>
      <c r="F144" s="625"/>
      <c r="G144" s="625"/>
      <c r="H144" s="625"/>
      <c r="I144" s="625"/>
      <c r="J144" s="625"/>
      <c r="K144" s="625"/>
      <c r="L144" s="625"/>
      <c r="M144" s="625"/>
      <c r="N144" s="627"/>
      <c r="O144" s="627"/>
      <c r="P144" s="627"/>
      <c r="Q144" s="627"/>
      <c r="R144" s="627"/>
      <c r="S144" s="627"/>
      <c r="T144" s="627"/>
      <c r="U144" s="627"/>
      <c r="V144" s="627"/>
      <c r="W144" s="627"/>
      <c r="X144" s="627"/>
      <c r="Y144" s="625"/>
      <c r="Z144" s="625"/>
      <c r="AA144" s="625"/>
      <c r="AB144" s="625"/>
      <c r="AC144" s="625"/>
      <c r="AD144" s="625"/>
      <c r="AE144" s="625"/>
      <c r="AF144" s="625"/>
      <c r="AG144" s="627"/>
      <c r="AH144" s="627"/>
      <c r="AI144" s="627"/>
      <c r="AJ144" s="625"/>
      <c r="AK144" s="625"/>
      <c r="AL144" s="625"/>
      <c r="AM144" s="625"/>
      <c r="AN144" s="625"/>
      <c r="AO144" s="625"/>
      <c r="AP144" s="625"/>
      <c r="AQ144" s="625"/>
      <c r="AR144" s="625"/>
      <c r="AS144" s="625"/>
      <c r="AT144" s="625"/>
      <c r="AU144" s="625"/>
      <c r="AV144" s="625"/>
      <c r="AW144" s="625"/>
      <c r="AX144" s="625"/>
      <c r="AY144" s="625"/>
      <c r="AZ144" s="625"/>
      <c r="BA144" s="625"/>
      <c r="BB144" s="625"/>
      <c r="BC144" s="625"/>
      <c r="BD144" s="625"/>
      <c r="BE144" s="627"/>
      <c r="BF144" s="627"/>
      <c r="BG144" s="627"/>
      <c r="BH144" s="627"/>
      <c r="BI144" s="627"/>
      <c r="BJ144" s="627"/>
      <c r="BK144" s="627"/>
      <c r="BL144" s="627"/>
      <c r="BM144" s="627"/>
      <c r="BN144" s="627"/>
      <c r="BO144" s="627"/>
      <c r="BP144" s="627"/>
      <c r="BQ144" s="627"/>
      <c r="BR144" s="627"/>
      <c r="BS144" s="627"/>
      <c r="BT144" s="627"/>
      <c r="BU144" s="627"/>
      <c r="BV144" s="627"/>
      <c r="BW144" s="627"/>
      <c r="BX144" s="627"/>
      <c r="BY144" s="627"/>
      <c r="BZ144" s="627"/>
      <c r="CA144" s="627"/>
      <c r="CB144" s="627"/>
      <c r="CC144" s="627"/>
      <c r="CD144" s="627"/>
      <c r="CE144" s="627"/>
      <c r="CF144" s="627"/>
      <c r="CG144" s="627"/>
      <c r="CH144" s="627"/>
      <c r="CI144" s="627"/>
      <c r="CJ144" s="627"/>
      <c r="CK144" s="627"/>
      <c r="CL144" s="627"/>
      <c r="CM144" s="627"/>
      <c r="CN144" s="627"/>
      <c r="CO144" s="627"/>
      <c r="CP144" s="627"/>
      <c r="CQ144" s="627"/>
      <c r="CR144" s="627"/>
    </row>
    <row r="145" spans="1:96">
      <c r="A145" s="625"/>
      <c r="B145" s="626"/>
      <c r="C145" s="625"/>
      <c r="D145" s="625"/>
      <c r="E145" s="625"/>
      <c r="F145" s="625"/>
      <c r="G145" s="625"/>
      <c r="H145" s="625"/>
      <c r="I145" s="625"/>
      <c r="J145" s="625"/>
      <c r="K145" s="625"/>
      <c r="L145" s="625"/>
      <c r="M145" s="625"/>
      <c r="N145" s="627"/>
      <c r="O145" s="627"/>
      <c r="P145" s="627"/>
      <c r="Q145" s="627"/>
      <c r="R145" s="627"/>
      <c r="S145" s="627"/>
      <c r="T145" s="627"/>
      <c r="U145" s="627"/>
      <c r="V145" s="627"/>
      <c r="W145" s="627"/>
      <c r="X145" s="627"/>
      <c r="Y145" s="625"/>
      <c r="Z145" s="625"/>
      <c r="AA145" s="625"/>
      <c r="AB145" s="625"/>
      <c r="AC145" s="625"/>
      <c r="AD145" s="625"/>
      <c r="AE145" s="625"/>
      <c r="AF145" s="625"/>
      <c r="AG145" s="627"/>
      <c r="AH145" s="627"/>
      <c r="AI145" s="627"/>
      <c r="AJ145" s="625"/>
      <c r="AK145" s="625"/>
      <c r="AL145" s="625"/>
      <c r="AM145" s="625"/>
      <c r="AN145" s="625"/>
      <c r="AO145" s="625"/>
      <c r="AP145" s="625"/>
      <c r="AQ145" s="625"/>
      <c r="AR145" s="625"/>
      <c r="AS145" s="625"/>
      <c r="AT145" s="625"/>
      <c r="AU145" s="625"/>
      <c r="AV145" s="625"/>
      <c r="AW145" s="625"/>
      <c r="AX145" s="625"/>
      <c r="AY145" s="625"/>
      <c r="AZ145" s="625"/>
      <c r="BA145" s="625"/>
      <c r="BB145" s="625"/>
      <c r="BC145" s="625"/>
      <c r="BD145" s="625"/>
      <c r="BE145" s="627"/>
      <c r="BF145" s="627"/>
      <c r="BG145" s="627"/>
      <c r="BH145" s="627"/>
      <c r="BI145" s="627"/>
      <c r="BJ145" s="627"/>
      <c r="BK145" s="627"/>
      <c r="BL145" s="627"/>
      <c r="BM145" s="627"/>
      <c r="BN145" s="627"/>
      <c r="BO145" s="627"/>
      <c r="BP145" s="627"/>
      <c r="BQ145" s="627"/>
      <c r="BR145" s="627"/>
      <c r="BS145" s="627"/>
      <c r="BT145" s="627"/>
      <c r="BU145" s="627"/>
      <c r="BV145" s="627"/>
      <c r="BW145" s="627"/>
      <c r="BX145" s="627"/>
      <c r="BY145" s="627"/>
      <c r="BZ145" s="627"/>
      <c r="CA145" s="627"/>
      <c r="CB145" s="627"/>
      <c r="CC145" s="627"/>
      <c r="CD145" s="627"/>
      <c r="CE145" s="627"/>
      <c r="CF145" s="627"/>
      <c r="CG145" s="627"/>
      <c r="CH145" s="627"/>
      <c r="CI145" s="627"/>
      <c r="CJ145" s="627"/>
      <c r="CK145" s="627"/>
      <c r="CL145" s="627"/>
      <c r="CM145" s="627"/>
      <c r="CN145" s="627"/>
      <c r="CO145" s="627"/>
      <c r="CP145" s="627"/>
      <c r="CQ145" s="627"/>
      <c r="CR145" s="627"/>
    </row>
    <row r="146" spans="1:96">
      <c r="A146" s="625"/>
      <c r="B146" s="626"/>
      <c r="C146" s="625"/>
      <c r="D146" s="625"/>
      <c r="E146" s="625"/>
      <c r="F146" s="625"/>
      <c r="G146" s="625"/>
      <c r="H146" s="625"/>
      <c r="I146" s="625"/>
      <c r="J146" s="625"/>
      <c r="K146" s="625"/>
      <c r="L146" s="625"/>
      <c r="M146" s="625"/>
      <c r="N146" s="627"/>
      <c r="O146" s="627"/>
      <c r="P146" s="627"/>
      <c r="Q146" s="627"/>
      <c r="R146" s="627"/>
      <c r="S146" s="627"/>
      <c r="T146" s="627"/>
      <c r="U146" s="627"/>
      <c r="V146" s="627"/>
      <c r="W146" s="627"/>
      <c r="X146" s="627"/>
      <c r="Y146" s="625"/>
      <c r="Z146" s="625"/>
      <c r="AA146" s="625"/>
      <c r="AB146" s="625"/>
      <c r="AC146" s="625"/>
      <c r="AD146" s="625"/>
      <c r="AE146" s="625"/>
      <c r="AF146" s="625"/>
      <c r="AG146" s="627"/>
      <c r="AH146" s="627"/>
      <c r="AI146" s="627"/>
      <c r="AJ146" s="625"/>
      <c r="AK146" s="625"/>
      <c r="AL146" s="625"/>
      <c r="AM146" s="625"/>
      <c r="AN146" s="625"/>
      <c r="AO146" s="625"/>
      <c r="AP146" s="625"/>
      <c r="AQ146" s="625"/>
      <c r="AR146" s="625"/>
      <c r="AS146" s="625"/>
      <c r="AT146" s="625"/>
      <c r="AU146" s="625"/>
      <c r="AV146" s="625"/>
      <c r="AW146" s="625"/>
      <c r="AX146" s="625"/>
      <c r="AY146" s="625"/>
      <c r="AZ146" s="625"/>
      <c r="BA146" s="625"/>
      <c r="BB146" s="625"/>
      <c r="BC146" s="625"/>
      <c r="BD146" s="625"/>
      <c r="BE146" s="627"/>
      <c r="BF146" s="627"/>
      <c r="BG146" s="627"/>
      <c r="BH146" s="627"/>
      <c r="BI146" s="627"/>
      <c r="BJ146" s="627"/>
      <c r="BK146" s="627"/>
      <c r="BL146" s="627"/>
      <c r="BM146" s="627"/>
      <c r="BN146" s="627"/>
      <c r="BO146" s="627"/>
      <c r="BP146" s="627"/>
      <c r="BQ146" s="627"/>
      <c r="BR146" s="627"/>
      <c r="BS146" s="627"/>
      <c r="BT146" s="627"/>
      <c r="BU146" s="627"/>
      <c r="BV146" s="627"/>
      <c r="BW146" s="627"/>
      <c r="BX146" s="627"/>
      <c r="BY146" s="627"/>
      <c r="BZ146" s="627"/>
      <c r="CA146" s="627"/>
      <c r="CB146" s="627"/>
      <c r="CC146" s="627"/>
      <c r="CD146" s="627"/>
      <c r="CE146" s="627"/>
      <c r="CF146" s="627"/>
      <c r="CG146" s="627"/>
      <c r="CH146" s="627"/>
      <c r="CI146" s="627"/>
      <c r="CJ146" s="627"/>
      <c r="CK146" s="627"/>
      <c r="CL146" s="627"/>
      <c r="CM146" s="627"/>
      <c r="CN146" s="627"/>
      <c r="CO146" s="627"/>
      <c r="CP146" s="627"/>
      <c r="CQ146" s="627"/>
      <c r="CR146" s="627"/>
    </row>
    <row r="147" spans="1:96">
      <c r="A147" s="625"/>
      <c r="B147" s="626"/>
      <c r="C147" s="625"/>
      <c r="D147" s="625"/>
      <c r="E147" s="625"/>
      <c r="F147" s="625"/>
      <c r="G147" s="625"/>
      <c r="H147" s="625"/>
      <c r="I147" s="625"/>
      <c r="J147" s="625"/>
      <c r="K147" s="625"/>
      <c r="L147" s="625"/>
      <c r="M147" s="625"/>
      <c r="N147" s="627"/>
      <c r="O147" s="627"/>
      <c r="P147" s="627"/>
      <c r="Q147" s="627"/>
      <c r="R147" s="627"/>
      <c r="S147" s="627"/>
      <c r="T147" s="627"/>
      <c r="U147" s="627"/>
      <c r="V147" s="627"/>
      <c r="W147" s="627"/>
      <c r="X147" s="627"/>
      <c r="Y147" s="625"/>
      <c r="Z147" s="625"/>
      <c r="AA147" s="625"/>
      <c r="AB147" s="625"/>
      <c r="AC147" s="625"/>
      <c r="AD147" s="625"/>
      <c r="AE147" s="625"/>
      <c r="AF147" s="625"/>
      <c r="AG147" s="627"/>
      <c r="AH147" s="627"/>
      <c r="AI147" s="627"/>
      <c r="AJ147" s="625"/>
      <c r="AK147" s="625"/>
      <c r="AL147" s="625"/>
      <c r="AM147" s="625"/>
      <c r="AN147" s="625"/>
      <c r="AO147" s="625"/>
      <c r="AP147" s="625"/>
      <c r="AQ147" s="625"/>
      <c r="AR147" s="625"/>
      <c r="AS147" s="625"/>
      <c r="AT147" s="625"/>
      <c r="AU147" s="625"/>
      <c r="AV147" s="625"/>
      <c r="AW147" s="625"/>
      <c r="AX147" s="625"/>
      <c r="AY147" s="625"/>
      <c r="AZ147" s="625"/>
      <c r="BA147" s="625"/>
      <c r="BB147" s="625"/>
      <c r="BC147" s="625"/>
      <c r="BD147" s="625"/>
      <c r="BE147" s="627"/>
      <c r="BF147" s="627"/>
      <c r="BG147" s="627"/>
      <c r="BH147" s="627"/>
      <c r="BI147" s="627"/>
      <c r="BJ147" s="627"/>
      <c r="BK147" s="627"/>
      <c r="BL147" s="627"/>
      <c r="BM147" s="627"/>
      <c r="BN147" s="627"/>
      <c r="BO147" s="627"/>
      <c r="BP147" s="627"/>
      <c r="BQ147" s="627"/>
      <c r="BR147" s="627"/>
      <c r="BS147" s="627"/>
      <c r="BT147" s="627"/>
      <c r="BU147" s="627"/>
      <c r="BV147" s="627"/>
      <c r="BW147" s="627"/>
      <c r="BX147" s="627"/>
      <c r="BY147" s="627"/>
      <c r="BZ147" s="627"/>
      <c r="CA147" s="627"/>
      <c r="CB147" s="627"/>
      <c r="CC147" s="627"/>
      <c r="CD147" s="627"/>
      <c r="CE147" s="627"/>
      <c r="CF147" s="627"/>
      <c r="CG147" s="627"/>
      <c r="CH147" s="627"/>
      <c r="CI147" s="627"/>
      <c r="CJ147" s="627"/>
      <c r="CK147" s="627"/>
      <c r="CL147" s="627"/>
      <c r="CM147" s="627"/>
      <c r="CN147" s="627"/>
      <c r="CO147" s="627"/>
      <c r="CP147" s="627"/>
      <c r="CQ147" s="627"/>
      <c r="CR147" s="627"/>
    </row>
    <row r="148" spans="1:96">
      <c r="A148" s="625"/>
      <c r="B148" s="626"/>
      <c r="C148" s="625"/>
      <c r="D148" s="625"/>
      <c r="E148" s="625"/>
      <c r="F148" s="625"/>
      <c r="G148" s="625"/>
      <c r="H148" s="625"/>
      <c r="I148" s="625"/>
      <c r="J148" s="625"/>
      <c r="K148" s="625"/>
      <c r="L148" s="625"/>
      <c r="M148" s="625"/>
      <c r="N148" s="627"/>
      <c r="O148" s="627"/>
      <c r="P148" s="627"/>
      <c r="Q148" s="627"/>
      <c r="R148" s="627"/>
      <c r="S148" s="627"/>
      <c r="T148" s="627"/>
      <c r="U148" s="627"/>
      <c r="V148" s="627"/>
      <c r="W148" s="627"/>
      <c r="X148" s="627"/>
      <c r="Y148" s="625"/>
      <c r="Z148" s="625"/>
      <c r="AA148" s="625"/>
      <c r="AB148" s="625"/>
      <c r="AC148" s="625"/>
      <c r="AD148" s="625"/>
      <c r="AE148" s="625"/>
      <c r="AF148" s="625"/>
      <c r="AG148" s="627"/>
      <c r="AH148" s="627"/>
      <c r="AI148" s="627"/>
      <c r="AJ148" s="625"/>
      <c r="AK148" s="625"/>
      <c r="AL148" s="625"/>
      <c r="AM148" s="625"/>
      <c r="AN148" s="625"/>
      <c r="AO148" s="625"/>
      <c r="AP148" s="625"/>
      <c r="AQ148" s="625"/>
      <c r="AR148" s="625"/>
      <c r="AS148" s="625"/>
      <c r="AT148" s="625"/>
      <c r="AU148" s="625"/>
      <c r="AV148" s="625"/>
      <c r="AW148" s="625"/>
      <c r="AX148" s="625"/>
      <c r="AY148" s="625"/>
      <c r="AZ148" s="625"/>
      <c r="BA148" s="625"/>
      <c r="BB148" s="625"/>
      <c r="BC148" s="625"/>
      <c r="BD148" s="625"/>
      <c r="BE148" s="627"/>
      <c r="BF148" s="627"/>
      <c r="BG148" s="627"/>
      <c r="BH148" s="627"/>
      <c r="BI148" s="627"/>
      <c r="BJ148" s="627"/>
      <c r="BK148" s="627"/>
      <c r="BL148" s="627"/>
      <c r="BM148" s="627"/>
      <c r="BN148" s="627"/>
      <c r="BO148" s="627"/>
      <c r="BP148" s="627"/>
      <c r="BQ148" s="627"/>
      <c r="BR148" s="627"/>
      <c r="BS148" s="627"/>
      <c r="BT148" s="627"/>
      <c r="BU148" s="627"/>
      <c r="BV148" s="627"/>
      <c r="BW148" s="627"/>
      <c r="BX148" s="627"/>
      <c r="BY148" s="627"/>
      <c r="BZ148" s="627"/>
      <c r="CA148" s="627"/>
      <c r="CB148" s="627"/>
      <c r="CC148" s="627"/>
      <c r="CD148" s="627"/>
      <c r="CE148" s="627"/>
      <c r="CF148" s="627"/>
      <c r="CG148" s="627"/>
      <c r="CH148" s="627"/>
      <c r="CI148" s="627"/>
      <c r="CJ148" s="627"/>
      <c r="CK148" s="627"/>
      <c r="CL148" s="627"/>
      <c r="CM148" s="627"/>
      <c r="CN148" s="627"/>
      <c r="CO148" s="627"/>
      <c r="CP148" s="627"/>
      <c r="CQ148" s="627"/>
      <c r="CR148" s="627"/>
    </row>
    <row r="149" spans="1:96">
      <c r="A149" s="625"/>
      <c r="B149" s="626"/>
      <c r="C149" s="625"/>
      <c r="D149" s="625"/>
      <c r="E149" s="625"/>
      <c r="F149" s="625"/>
      <c r="G149" s="625"/>
      <c r="H149" s="625"/>
      <c r="I149" s="625"/>
      <c r="J149" s="625"/>
      <c r="K149" s="625"/>
      <c r="L149" s="625"/>
      <c r="M149" s="625"/>
      <c r="N149" s="627"/>
      <c r="O149" s="627"/>
      <c r="P149" s="627"/>
      <c r="Q149" s="627"/>
      <c r="R149" s="627"/>
      <c r="S149" s="627"/>
      <c r="T149" s="627"/>
      <c r="U149" s="627"/>
      <c r="V149" s="627"/>
      <c r="W149" s="627"/>
      <c r="X149" s="627"/>
      <c r="Y149" s="625"/>
      <c r="Z149" s="625"/>
      <c r="AA149" s="625"/>
      <c r="AB149" s="625"/>
      <c r="AC149" s="625"/>
      <c r="AD149" s="625"/>
      <c r="AE149" s="625"/>
      <c r="AF149" s="625"/>
      <c r="AG149" s="627"/>
      <c r="AH149" s="627"/>
      <c r="AI149" s="627"/>
      <c r="AJ149" s="625"/>
      <c r="AK149" s="625"/>
      <c r="AL149" s="625"/>
      <c r="AM149" s="625"/>
      <c r="AN149" s="625"/>
      <c r="AO149" s="625"/>
      <c r="AP149" s="625"/>
      <c r="AQ149" s="625"/>
      <c r="AR149" s="625"/>
      <c r="AS149" s="625"/>
      <c r="AT149" s="625"/>
      <c r="AU149" s="625"/>
      <c r="AV149" s="625"/>
      <c r="AW149" s="625"/>
      <c r="AX149" s="625"/>
      <c r="AY149" s="625"/>
      <c r="AZ149" s="625"/>
      <c r="BA149" s="625"/>
      <c r="BB149" s="625"/>
      <c r="BC149" s="625"/>
      <c r="BD149" s="625"/>
      <c r="BE149" s="627"/>
      <c r="BF149" s="627"/>
      <c r="BG149" s="627"/>
      <c r="BH149" s="627"/>
      <c r="BI149" s="627"/>
      <c r="BJ149" s="627"/>
      <c r="BK149" s="627"/>
      <c r="BL149" s="627"/>
      <c r="BM149" s="627"/>
      <c r="BN149" s="627"/>
      <c r="BO149" s="627"/>
      <c r="BP149" s="627"/>
      <c r="BQ149" s="627"/>
      <c r="BR149" s="627"/>
      <c r="BS149" s="627"/>
      <c r="BT149" s="627"/>
      <c r="BU149" s="627"/>
      <c r="BV149" s="627"/>
      <c r="BW149" s="627"/>
      <c r="BX149" s="627"/>
      <c r="BY149" s="627"/>
      <c r="BZ149" s="627"/>
      <c r="CA149" s="627"/>
      <c r="CB149" s="627"/>
      <c r="CC149" s="627"/>
      <c r="CD149" s="627"/>
      <c r="CE149" s="627"/>
      <c r="CF149" s="627"/>
      <c r="CG149" s="627"/>
      <c r="CH149" s="627"/>
      <c r="CI149" s="627"/>
      <c r="CJ149" s="627"/>
      <c r="CK149" s="627"/>
      <c r="CL149" s="627"/>
      <c r="CM149" s="627"/>
      <c r="CN149" s="627"/>
      <c r="CO149" s="627"/>
      <c r="CP149" s="627"/>
      <c r="CQ149" s="627"/>
      <c r="CR149" s="627"/>
    </row>
    <row r="150" spans="1:96">
      <c r="A150" s="625"/>
      <c r="B150" s="626"/>
      <c r="C150" s="625"/>
      <c r="D150" s="625"/>
      <c r="E150" s="625"/>
      <c r="F150" s="625"/>
      <c r="G150" s="625"/>
      <c r="H150" s="625"/>
      <c r="I150" s="625"/>
      <c r="J150" s="625"/>
      <c r="K150" s="625"/>
      <c r="L150" s="625"/>
      <c r="M150" s="625"/>
      <c r="N150" s="627"/>
      <c r="O150" s="627"/>
      <c r="P150" s="627"/>
      <c r="Q150" s="627"/>
      <c r="R150" s="627"/>
      <c r="S150" s="627"/>
      <c r="T150" s="627"/>
      <c r="U150" s="627"/>
      <c r="V150" s="627"/>
      <c r="W150" s="627"/>
      <c r="X150" s="627"/>
      <c r="Y150" s="625"/>
      <c r="Z150" s="625"/>
      <c r="AA150" s="625"/>
      <c r="AB150" s="625"/>
      <c r="AC150" s="625"/>
      <c r="AD150" s="625"/>
      <c r="AE150" s="625"/>
      <c r="AF150" s="625"/>
      <c r="AG150" s="627"/>
      <c r="AH150" s="627"/>
      <c r="AI150" s="627"/>
      <c r="AJ150" s="625"/>
      <c r="AK150" s="625"/>
      <c r="AL150" s="625"/>
      <c r="AM150" s="625"/>
      <c r="AN150" s="625"/>
      <c r="AO150" s="625"/>
      <c r="AP150" s="625"/>
      <c r="AQ150" s="625"/>
      <c r="AR150" s="625"/>
      <c r="AS150" s="625"/>
      <c r="AT150" s="625"/>
      <c r="AU150" s="625"/>
      <c r="AV150" s="625"/>
      <c r="AW150" s="625"/>
      <c r="AX150" s="625"/>
      <c r="AY150" s="625"/>
      <c r="AZ150" s="625"/>
      <c r="BA150" s="625"/>
      <c r="BB150" s="625"/>
      <c r="BC150" s="625"/>
      <c r="BD150" s="625"/>
      <c r="BE150" s="627"/>
      <c r="BF150" s="627"/>
      <c r="BG150" s="627"/>
      <c r="BH150" s="627"/>
      <c r="BI150" s="627"/>
      <c r="BJ150" s="627"/>
      <c r="BK150" s="627"/>
      <c r="BL150" s="627"/>
      <c r="BM150" s="627"/>
      <c r="BN150" s="627"/>
      <c r="BO150" s="627"/>
      <c r="BP150" s="627"/>
      <c r="BQ150" s="627"/>
      <c r="BR150" s="627"/>
      <c r="BS150" s="627"/>
      <c r="BT150" s="627"/>
      <c r="BU150" s="627"/>
      <c r="BV150" s="627"/>
      <c r="BW150" s="627"/>
      <c r="BX150" s="627"/>
      <c r="BY150" s="627"/>
      <c r="BZ150" s="627"/>
      <c r="CA150" s="627"/>
      <c r="CB150" s="627"/>
      <c r="CC150" s="627"/>
      <c r="CD150" s="627"/>
      <c r="CE150" s="627"/>
      <c r="CF150" s="627"/>
      <c r="CG150" s="627"/>
      <c r="CH150" s="627"/>
      <c r="CI150" s="627"/>
      <c r="CJ150" s="627"/>
      <c r="CK150" s="627"/>
      <c r="CL150" s="627"/>
      <c r="CM150" s="627"/>
      <c r="CN150" s="627"/>
      <c r="CO150" s="627"/>
      <c r="CP150" s="627"/>
      <c r="CQ150" s="627"/>
      <c r="CR150" s="627"/>
    </row>
    <row r="151" spans="1:96">
      <c r="A151" s="625"/>
      <c r="B151" s="626"/>
      <c r="C151" s="625"/>
      <c r="D151" s="625"/>
      <c r="E151" s="625"/>
      <c r="F151" s="625"/>
      <c r="G151" s="625"/>
      <c r="H151" s="625"/>
      <c r="I151" s="625"/>
      <c r="J151" s="625"/>
      <c r="K151" s="625"/>
      <c r="L151" s="625"/>
      <c r="M151" s="625"/>
      <c r="N151" s="627"/>
      <c r="O151" s="627"/>
      <c r="P151" s="627"/>
      <c r="Q151" s="627"/>
      <c r="R151" s="627"/>
      <c r="S151" s="627"/>
      <c r="T151" s="627"/>
      <c r="U151" s="627"/>
      <c r="V151" s="627"/>
      <c r="W151" s="627"/>
      <c r="X151" s="627"/>
      <c r="Y151" s="625"/>
      <c r="Z151" s="625"/>
      <c r="AA151" s="625"/>
      <c r="AB151" s="625"/>
      <c r="AC151" s="625"/>
      <c r="AD151" s="625"/>
      <c r="AE151" s="625"/>
      <c r="AF151" s="625"/>
      <c r="AG151" s="627"/>
      <c r="AH151" s="627"/>
      <c r="AI151" s="627"/>
      <c r="AJ151" s="625"/>
      <c r="AK151" s="625"/>
      <c r="AL151" s="625"/>
      <c r="AM151" s="625"/>
      <c r="AN151" s="625"/>
      <c r="AO151" s="625"/>
      <c r="AP151" s="625"/>
      <c r="AQ151" s="625"/>
      <c r="AR151" s="625"/>
      <c r="AS151" s="625"/>
      <c r="AT151" s="625"/>
      <c r="AU151" s="625"/>
      <c r="AV151" s="625"/>
      <c r="AW151" s="625"/>
      <c r="AX151" s="625"/>
      <c r="AY151" s="625"/>
      <c r="AZ151" s="625"/>
      <c r="BA151" s="625"/>
      <c r="BB151" s="625"/>
      <c r="BC151" s="625"/>
      <c r="BD151" s="625"/>
      <c r="BE151" s="627"/>
      <c r="BF151" s="627"/>
      <c r="BG151" s="627"/>
      <c r="BH151" s="627"/>
      <c r="BI151" s="627"/>
      <c r="BJ151" s="627"/>
      <c r="BK151" s="627"/>
      <c r="BL151" s="627"/>
      <c r="BM151" s="627"/>
      <c r="BN151" s="627"/>
      <c r="BO151" s="627"/>
      <c r="BP151" s="627"/>
      <c r="BQ151" s="627"/>
      <c r="BR151" s="627"/>
      <c r="BS151" s="627"/>
      <c r="BT151" s="627"/>
      <c r="BU151" s="627"/>
      <c r="BV151" s="627"/>
      <c r="BW151" s="627"/>
      <c r="BX151" s="627"/>
      <c r="BY151" s="627"/>
      <c r="BZ151" s="627"/>
      <c r="CA151" s="627"/>
      <c r="CB151" s="627"/>
      <c r="CC151" s="627"/>
      <c r="CD151" s="627"/>
      <c r="CE151" s="627"/>
      <c r="CF151" s="627"/>
      <c r="CG151" s="627"/>
      <c r="CH151" s="627"/>
      <c r="CI151" s="627"/>
      <c r="CJ151" s="627"/>
      <c r="CK151" s="627"/>
      <c r="CL151" s="627"/>
      <c r="CM151" s="627"/>
      <c r="CN151" s="627"/>
      <c r="CO151" s="627"/>
      <c r="CP151" s="627"/>
      <c r="CQ151" s="627"/>
      <c r="CR151" s="627"/>
    </row>
    <row r="152" spans="1:96">
      <c r="A152" s="625"/>
      <c r="B152" s="626"/>
      <c r="C152" s="625"/>
      <c r="D152" s="625"/>
      <c r="E152" s="625"/>
      <c r="F152" s="625"/>
      <c r="G152" s="625"/>
      <c r="H152" s="625"/>
      <c r="I152" s="625"/>
      <c r="J152" s="625"/>
      <c r="K152" s="625"/>
      <c r="L152" s="625"/>
      <c r="M152" s="625"/>
      <c r="N152" s="627"/>
      <c r="O152" s="627"/>
      <c r="P152" s="627"/>
      <c r="Q152" s="627"/>
      <c r="R152" s="627"/>
      <c r="S152" s="627"/>
      <c r="T152" s="627"/>
      <c r="U152" s="627"/>
      <c r="V152" s="627"/>
      <c r="W152" s="627"/>
      <c r="X152" s="627"/>
      <c r="Y152" s="625"/>
      <c r="Z152" s="625"/>
      <c r="AA152" s="625"/>
      <c r="AB152" s="625"/>
      <c r="AC152" s="625"/>
      <c r="AD152" s="625"/>
      <c r="AE152" s="625"/>
      <c r="AF152" s="625"/>
      <c r="AG152" s="627"/>
      <c r="AH152" s="627"/>
      <c r="AI152" s="627"/>
      <c r="AJ152" s="625"/>
      <c r="AK152" s="625"/>
      <c r="AL152" s="625"/>
      <c r="AM152" s="625"/>
      <c r="AN152" s="625"/>
      <c r="AO152" s="625"/>
      <c r="AP152" s="625"/>
      <c r="AQ152" s="625"/>
      <c r="AR152" s="625"/>
      <c r="AS152" s="625"/>
      <c r="AT152" s="625"/>
      <c r="AU152" s="625"/>
      <c r="AV152" s="625"/>
      <c r="AW152" s="625"/>
      <c r="AX152" s="625"/>
      <c r="AY152" s="625"/>
      <c r="AZ152" s="625"/>
      <c r="BA152" s="625"/>
      <c r="BB152" s="625"/>
      <c r="BC152" s="625"/>
      <c r="BD152" s="625"/>
      <c r="BE152" s="627"/>
      <c r="BF152" s="627"/>
      <c r="BG152" s="627"/>
      <c r="BH152" s="627"/>
      <c r="BI152" s="627"/>
      <c r="BJ152" s="627"/>
      <c r="BK152" s="627"/>
      <c r="BL152" s="627"/>
      <c r="BM152" s="627"/>
      <c r="BN152" s="627"/>
      <c r="BO152" s="627"/>
      <c r="BP152" s="627"/>
      <c r="BQ152" s="627"/>
      <c r="BR152" s="627"/>
      <c r="BS152" s="627"/>
      <c r="BT152" s="627"/>
      <c r="BU152" s="627"/>
      <c r="BV152" s="627"/>
      <c r="BW152" s="627"/>
      <c r="BX152" s="627"/>
      <c r="BY152" s="627"/>
      <c r="BZ152" s="627"/>
      <c r="CA152" s="627"/>
      <c r="CB152" s="627"/>
      <c r="CC152" s="627"/>
      <c r="CD152" s="627"/>
      <c r="CE152" s="627"/>
      <c r="CF152" s="627"/>
      <c r="CG152" s="627"/>
      <c r="CH152" s="627"/>
      <c r="CI152" s="627"/>
      <c r="CJ152" s="627"/>
      <c r="CK152" s="627"/>
      <c r="CL152" s="627"/>
      <c r="CM152" s="627"/>
      <c r="CN152" s="627"/>
      <c r="CO152" s="627"/>
      <c r="CP152" s="627"/>
      <c r="CQ152" s="627"/>
      <c r="CR152" s="627"/>
    </row>
    <row r="153" spans="1:96">
      <c r="A153" s="625"/>
      <c r="B153" s="626"/>
      <c r="C153" s="625"/>
      <c r="D153" s="625"/>
      <c r="E153" s="625"/>
      <c r="F153" s="625"/>
      <c r="G153" s="625"/>
      <c r="H153" s="625"/>
      <c r="I153" s="625"/>
      <c r="J153" s="625"/>
      <c r="K153" s="625"/>
      <c r="L153" s="625"/>
      <c r="M153" s="625"/>
      <c r="N153" s="627"/>
      <c r="O153" s="627"/>
      <c r="P153" s="627"/>
      <c r="Q153" s="627"/>
      <c r="R153" s="627"/>
      <c r="S153" s="627"/>
      <c r="T153" s="627"/>
      <c r="U153" s="627"/>
      <c r="V153" s="627"/>
      <c r="W153" s="627"/>
      <c r="X153" s="627"/>
      <c r="Y153" s="625"/>
      <c r="Z153" s="625"/>
      <c r="AA153" s="625"/>
      <c r="AB153" s="625"/>
      <c r="AC153" s="625"/>
      <c r="AD153" s="625"/>
      <c r="AE153" s="625"/>
      <c r="AF153" s="625"/>
      <c r="AG153" s="627"/>
      <c r="AH153" s="627"/>
      <c r="AI153" s="627"/>
      <c r="AJ153" s="625"/>
      <c r="AK153" s="625"/>
      <c r="AL153" s="625"/>
      <c r="AM153" s="625"/>
      <c r="AN153" s="625"/>
      <c r="AO153" s="625"/>
      <c r="AP153" s="625"/>
      <c r="AQ153" s="625"/>
      <c r="AR153" s="625"/>
      <c r="AS153" s="625"/>
      <c r="AT153" s="625"/>
      <c r="AU153" s="625"/>
      <c r="AV153" s="625"/>
      <c r="AW153" s="625"/>
      <c r="AX153" s="625"/>
      <c r="AY153" s="625"/>
      <c r="AZ153" s="625"/>
      <c r="BA153" s="625"/>
      <c r="BB153" s="625"/>
      <c r="BC153" s="625"/>
      <c r="BD153" s="625"/>
      <c r="BE153" s="627"/>
      <c r="BF153" s="627"/>
      <c r="BG153" s="627"/>
      <c r="BH153" s="627"/>
      <c r="BI153" s="627"/>
      <c r="BJ153" s="627"/>
      <c r="BK153" s="627"/>
      <c r="BL153" s="627"/>
      <c r="BM153" s="627"/>
      <c r="BN153" s="627"/>
      <c r="BO153" s="627"/>
      <c r="BP153" s="627"/>
      <c r="BQ153" s="627"/>
      <c r="BR153" s="627"/>
      <c r="BS153" s="627"/>
      <c r="BT153" s="627"/>
      <c r="BU153" s="627"/>
      <c r="BV153" s="627"/>
      <c r="BW153" s="627"/>
      <c r="BX153" s="627"/>
      <c r="BY153" s="627"/>
      <c r="BZ153" s="627"/>
      <c r="CA153" s="627"/>
      <c r="CB153" s="627"/>
      <c r="CC153" s="627"/>
      <c r="CD153" s="627"/>
      <c r="CE153" s="627"/>
      <c r="CF153" s="627"/>
      <c r="CG153" s="627"/>
      <c r="CH153" s="627"/>
      <c r="CI153" s="627"/>
      <c r="CJ153" s="627"/>
      <c r="CK153" s="627"/>
      <c r="CL153" s="627"/>
      <c r="CM153" s="627"/>
      <c r="CN153" s="627"/>
      <c r="CO153" s="627"/>
      <c r="CP153" s="627"/>
      <c r="CQ153" s="627"/>
      <c r="CR153" s="627"/>
    </row>
    <row r="154" spans="1:96">
      <c r="A154" s="625"/>
      <c r="B154" s="626"/>
      <c r="C154" s="625"/>
      <c r="D154" s="625"/>
      <c r="E154" s="625"/>
      <c r="F154" s="625"/>
      <c r="G154" s="625"/>
      <c r="H154" s="625"/>
      <c r="I154" s="625"/>
      <c r="J154" s="625"/>
      <c r="K154" s="625"/>
      <c r="L154" s="625"/>
      <c r="M154" s="625"/>
      <c r="N154" s="627"/>
      <c r="O154" s="627"/>
      <c r="P154" s="627"/>
      <c r="Q154" s="627"/>
      <c r="R154" s="627"/>
      <c r="S154" s="627"/>
      <c r="T154" s="627"/>
      <c r="U154" s="627"/>
      <c r="V154" s="627"/>
      <c r="W154" s="627"/>
      <c r="X154" s="627"/>
      <c r="Y154" s="625"/>
      <c r="Z154" s="625"/>
      <c r="AA154" s="625"/>
      <c r="AB154" s="625"/>
      <c r="AC154" s="625"/>
      <c r="AD154" s="625"/>
      <c r="AE154" s="625"/>
      <c r="AF154" s="625"/>
      <c r="AG154" s="627"/>
      <c r="AH154" s="627"/>
      <c r="AI154" s="627"/>
      <c r="AJ154" s="625"/>
      <c r="AK154" s="625"/>
      <c r="AL154" s="625"/>
      <c r="AM154" s="625"/>
      <c r="AN154" s="625"/>
      <c r="AO154" s="625"/>
      <c r="AP154" s="625"/>
      <c r="AQ154" s="625"/>
      <c r="AR154" s="625"/>
      <c r="AS154" s="625"/>
      <c r="AT154" s="625"/>
      <c r="AU154" s="625"/>
      <c r="AV154" s="625"/>
      <c r="AW154" s="625"/>
      <c r="AX154" s="625"/>
      <c r="AY154" s="625"/>
      <c r="AZ154" s="625"/>
      <c r="BA154" s="625"/>
      <c r="BB154" s="625"/>
      <c r="BC154" s="625"/>
      <c r="BD154" s="625"/>
      <c r="BE154" s="627"/>
      <c r="BF154" s="627"/>
      <c r="BG154" s="627"/>
      <c r="BH154" s="627"/>
      <c r="BI154" s="627"/>
      <c r="BJ154" s="627"/>
      <c r="BK154" s="627"/>
      <c r="BL154" s="627"/>
      <c r="BM154" s="627"/>
      <c r="BN154" s="627"/>
      <c r="BO154" s="627"/>
      <c r="BP154" s="627"/>
      <c r="BQ154" s="627"/>
      <c r="BR154" s="627"/>
      <c r="BS154" s="627"/>
      <c r="BT154" s="627"/>
      <c r="BU154" s="627"/>
      <c r="BV154" s="627"/>
      <c r="BW154" s="627"/>
      <c r="BX154" s="627"/>
      <c r="BY154" s="627"/>
      <c r="BZ154" s="627"/>
      <c r="CA154" s="627"/>
      <c r="CB154" s="627"/>
      <c r="CC154" s="627"/>
      <c r="CD154" s="627"/>
      <c r="CE154" s="627"/>
      <c r="CF154" s="627"/>
      <c r="CG154" s="627"/>
      <c r="CH154" s="627"/>
      <c r="CI154" s="627"/>
      <c r="CJ154" s="627"/>
      <c r="CK154" s="627"/>
      <c r="CL154" s="627"/>
      <c r="CM154" s="627"/>
      <c r="CN154" s="627"/>
      <c r="CO154" s="627"/>
      <c r="CP154" s="627"/>
      <c r="CQ154" s="627"/>
      <c r="CR154" s="627"/>
    </row>
    <row r="155" spans="1:96">
      <c r="A155" s="625"/>
      <c r="B155" s="626"/>
      <c r="C155" s="625"/>
      <c r="D155" s="625"/>
      <c r="E155" s="625"/>
      <c r="F155" s="625"/>
      <c r="G155" s="625"/>
      <c r="H155" s="625"/>
      <c r="I155" s="625"/>
      <c r="J155" s="625"/>
      <c r="K155" s="625"/>
      <c r="L155" s="625"/>
      <c r="M155" s="625"/>
      <c r="N155" s="627"/>
      <c r="O155" s="627"/>
      <c r="P155" s="627"/>
      <c r="Q155" s="627"/>
      <c r="R155" s="627"/>
      <c r="S155" s="627"/>
      <c r="T155" s="627"/>
      <c r="U155" s="627"/>
      <c r="V155" s="627"/>
      <c r="W155" s="627"/>
      <c r="X155" s="627"/>
      <c r="Y155" s="625"/>
      <c r="Z155" s="625"/>
      <c r="AA155" s="625"/>
      <c r="AB155" s="625"/>
      <c r="AC155" s="625"/>
      <c r="AD155" s="625"/>
      <c r="AE155" s="625"/>
      <c r="AF155" s="625"/>
      <c r="AG155" s="627"/>
      <c r="AH155" s="627"/>
      <c r="AI155" s="627"/>
      <c r="AJ155" s="625"/>
      <c r="AK155" s="625"/>
      <c r="AL155" s="625"/>
      <c r="AM155" s="625"/>
      <c r="AN155" s="625"/>
      <c r="AO155" s="625"/>
      <c r="AP155" s="625"/>
      <c r="AQ155" s="625"/>
      <c r="AR155" s="625"/>
      <c r="AS155" s="625"/>
      <c r="AT155" s="625"/>
      <c r="AU155" s="625"/>
      <c r="AV155" s="625"/>
      <c r="AW155" s="625"/>
      <c r="AX155" s="625"/>
      <c r="AY155" s="625"/>
      <c r="AZ155" s="625"/>
      <c r="BA155" s="625"/>
      <c r="BB155" s="625"/>
      <c r="BC155" s="625"/>
      <c r="BD155" s="625"/>
      <c r="BE155" s="627"/>
      <c r="BF155" s="627"/>
      <c r="BG155" s="627"/>
      <c r="BH155" s="627"/>
      <c r="BI155" s="627"/>
      <c r="BJ155" s="627"/>
      <c r="BK155" s="627"/>
      <c r="BL155" s="627"/>
      <c r="BM155" s="627"/>
      <c r="BN155" s="627"/>
      <c r="BO155" s="627"/>
      <c r="BP155" s="627"/>
      <c r="BQ155" s="627"/>
      <c r="BR155" s="627"/>
      <c r="BS155" s="627"/>
      <c r="BT155" s="627"/>
      <c r="BU155" s="627"/>
      <c r="BV155" s="627"/>
      <c r="BW155" s="627"/>
      <c r="BX155" s="627"/>
      <c r="BY155" s="627"/>
      <c r="BZ155" s="627"/>
      <c r="CA155" s="627"/>
      <c r="CB155" s="627"/>
      <c r="CC155" s="627"/>
      <c r="CD155" s="627"/>
      <c r="CE155" s="627"/>
      <c r="CF155" s="627"/>
      <c r="CG155" s="627"/>
      <c r="CH155" s="627"/>
      <c r="CI155" s="627"/>
      <c r="CJ155" s="627"/>
      <c r="CK155" s="627"/>
      <c r="CL155" s="627"/>
      <c r="CM155" s="627"/>
      <c r="CN155" s="627"/>
      <c r="CO155" s="627"/>
      <c r="CP155" s="627"/>
      <c r="CQ155" s="627"/>
      <c r="CR155" s="627"/>
    </row>
    <row r="156" spans="1:96">
      <c r="A156" s="625"/>
      <c r="B156" s="626"/>
      <c r="C156" s="625"/>
      <c r="D156" s="625"/>
      <c r="E156" s="625"/>
      <c r="F156" s="625"/>
      <c r="G156" s="625"/>
      <c r="H156" s="625"/>
      <c r="I156" s="625"/>
      <c r="J156" s="625"/>
      <c r="K156" s="625"/>
      <c r="L156" s="625"/>
      <c r="M156" s="625"/>
      <c r="N156" s="627"/>
      <c r="O156" s="627"/>
      <c r="P156" s="627"/>
      <c r="Q156" s="627"/>
      <c r="R156" s="627"/>
      <c r="S156" s="627"/>
      <c r="T156" s="627"/>
      <c r="U156" s="627"/>
      <c r="V156" s="627"/>
      <c r="W156" s="627"/>
      <c r="X156" s="627"/>
      <c r="Y156" s="625"/>
      <c r="Z156" s="625"/>
      <c r="AA156" s="625"/>
      <c r="AB156" s="625"/>
      <c r="AC156" s="625"/>
      <c r="AD156" s="625"/>
      <c r="AE156" s="625"/>
      <c r="AF156" s="625"/>
      <c r="AG156" s="627"/>
      <c r="AH156" s="627"/>
      <c r="AI156" s="627"/>
      <c r="AJ156" s="625"/>
      <c r="AK156" s="625"/>
      <c r="AL156" s="625"/>
      <c r="AM156" s="625"/>
      <c r="AN156" s="625"/>
      <c r="AO156" s="625"/>
      <c r="AP156" s="625"/>
      <c r="AQ156" s="625"/>
      <c r="AR156" s="625"/>
      <c r="AS156" s="625"/>
      <c r="AT156" s="625"/>
      <c r="AU156" s="625"/>
      <c r="AV156" s="625"/>
      <c r="AW156" s="625"/>
      <c r="AX156" s="625"/>
      <c r="AY156" s="625"/>
      <c r="AZ156" s="625"/>
      <c r="BA156" s="625"/>
      <c r="BB156" s="625"/>
      <c r="BC156" s="625"/>
      <c r="BD156" s="625"/>
      <c r="BE156" s="627"/>
      <c r="BF156" s="627"/>
      <c r="BG156" s="627"/>
      <c r="BH156" s="627"/>
      <c r="BI156" s="627"/>
      <c r="BJ156" s="627"/>
      <c r="BK156" s="627"/>
      <c r="BL156" s="627"/>
      <c r="BM156" s="627"/>
      <c r="BN156" s="627"/>
      <c r="BO156" s="627"/>
      <c r="BP156" s="627"/>
      <c r="BQ156" s="627"/>
      <c r="BR156" s="627"/>
      <c r="BS156" s="627"/>
      <c r="BT156" s="627"/>
      <c r="BU156" s="627"/>
      <c r="BV156" s="627"/>
      <c r="BW156" s="627"/>
      <c r="BX156" s="627"/>
      <c r="BY156" s="627"/>
      <c r="BZ156" s="627"/>
      <c r="CA156" s="627"/>
      <c r="CB156" s="627"/>
      <c r="CC156" s="627"/>
      <c r="CD156" s="627"/>
      <c r="CE156" s="627"/>
      <c r="CF156" s="627"/>
      <c r="CG156" s="627"/>
      <c r="CH156" s="627"/>
      <c r="CI156" s="627"/>
      <c r="CJ156" s="627"/>
      <c r="CK156" s="627"/>
      <c r="CL156" s="627"/>
      <c r="CM156" s="627"/>
      <c r="CN156" s="627"/>
      <c r="CO156" s="627"/>
      <c r="CP156" s="627"/>
      <c r="CQ156" s="627"/>
      <c r="CR156" s="627"/>
    </row>
    <row r="157" spans="1:96">
      <c r="A157" s="625"/>
      <c r="B157" s="626"/>
      <c r="C157" s="625"/>
      <c r="D157" s="625"/>
      <c r="E157" s="625"/>
      <c r="F157" s="625"/>
      <c r="G157" s="625"/>
      <c r="H157" s="625"/>
      <c r="I157" s="625"/>
      <c r="J157" s="625"/>
      <c r="K157" s="625"/>
      <c r="L157" s="625"/>
      <c r="M157" s="625"/>
      <c r="N157" s="627"/>
      <c r="O157" s="627"/>
      <c r="P157" s="627"/>
      <c r="Q157" s="627"/>
      <c r="R157" s="627"/>
      <c r="S157" s="627"/>
      <c r="T157" s="627"/>
      <c r="U157" s="627"/>
      <c r="V157" s="627"/>
      <c r="W157" s="627"/>
      <c r="X157" s="627"/>
      <c r="Y157" s="625"/>
      <c r="Z157" s="625"/>
      <c r="AA157" s="625"/>
      <c r="AB157" s="625"/>
      <c r="AC157" s="625"/>
      <c r="AD157" s="625"/>
      <c r="AE157" s="625"/>
      <c r="AF157" s="625"/>
      <c r="AG157" s="627"/>
      <c r="AH157" s="627"/>
      <c r="AI157" s="627"/>
      <c r="AJ157" s="625"/>
      <c r="AK157" s="625"/>
      <c r="AL157" s="625"/>
      <c r="AM157" s="625"/>
      <c r="AN157" s="625"/>
      <c r="AO157" s="625"/>
      <c r="AP157" s="625"/>
      <c r="AQ157" s="625"/>
      <c r="AR157" s="625"/>
      <c r="AS157" s="625"/>
      <c r="AT157" s="625"/>
      <c r="AU157" s="625"/>
      <c r="AV157" s="625"/>
      <c r="AW157" s="625"/>
      <c r="AX157" s="625"/>
      <c r="AY157" s="625"/>
      <c r="AZ157" s="625"/>
      <c r="BA157" s="625"/>
      <c r="BB157" s="625"/>
      <c r="BC157" s="625"/>
      <c r="BD157" s="625"/>
      <c r="BE157" s="627"/>
      <c r="BF157" s="627"/>
      <c r="BG157" s="627"/>
      <c r="BH157" s="627"/>
      <c r="BI157" s="627"/>
      <c r="BJ157" s="627"/>
      <c r="BK157" s="627"/>
      <c r="BL157" s="627"/>
      <c r="BM157" s="627"/>
      <c r="BN157" s="627"/>
      <c r="BO157" s="627"/>
      <c r="BP157" s="627"/>
      <c r="BQ157" s="627"/>
      <c r="BR157" s="627"/>
      <c r="BS157" s="627"/>
      <c r="BT157" s="627"/>
      <c r="BU157" s="627"/>
      <c r="BV157" s="627"/>
      <c r="BW157" s="627"/>
      <c r="BX157" s="627"/>
      <c r="BY157" s="627"/>
      <c r="BZ157" s="627"/>
      <c r="CA157" s="627"/>
      <c r="CB157" s="627"/>
      <c r="CC157" s="627"/>
      <c r="CD157" s="627"/>
      <c r="CE157" s="627"/>
      <c r="CF157" s="627"/>
      <c r="CG157" s="627"/>
      <c r="CH157" s="627"/>
      <c r="CI157" s="627"/>
      <c r="CJ157" s="627"/>
      <c r="CK157" s="627"/>
      <c r="CL157" s="627"/>
      <c r="CM157" s="627"/>
      <c r="CN157" s="627"/>
      <c r="CO157" s="627"/>
      <c r="CP157" s="627"/>
      <c r="CQ157" s="627"/>
      <c r="CR157" s="627"/>
    </row>
    <row r="158" spans="1:96">
      <c r="A158" s="625"/>
      <c r="B158" s="626"/>
      <c r="C158" s="625"/>
      <c r="D158" s="625"/>
      <c r="E158" s="625"/>
      <c r="F158" s="625"/>
      <c r="G158" s="625"/>
      <c r="H158" s="625"/>
      <c r="I158" s="625"/>
      <c r="J158" s="625"/>
      <c r="K158" s="625"/>
      <c r="L158" s="625"/>
      <c r="M158" s="625"/>
      <c r="N158" s="627"/>
      <c r="O158" s="627"/>
      <c r="P158" s="627"/>
      <c r="Q158" s="627"/>
      <c r="R158" s="627"/>
      <c r="S158" s="627"/>
      <c r="T158" s="627"/>
      <c r="U158" s="627"/>
      <c r="V158" s="627"/>
      <c r="W158" s="627"/>
      <c r="X158" s="627"/>
      <c r="Y158" s="625"/>
      <c r="Z158" s="625"/>
      <c r="AA158" s="625"/>
      <c r="AB158" s="625"/>
      <c r="AC158" s="625"/>
      <c r="AD158" s="625"/>
      <c r="AE158" s="625"/>
      <c r="AF158" s="625"/>
      <c r="AG158" s="627"/>
      <c r="AH158" s="627"/>
      <c r="AI158" s="627"/>
      <c r="AJ158" s="625"/>
      <c r="AK158" s="625"/>
      <c r="AL158" s="625"/>
      <c r="AM158" s="625"/>
      <c r="AN158" s="625"/>
      <c r="AO158" s="625"/>
      <c r="AP158" s="625"/>
      <c r="AQ158" s="625"/>
      <c r="AR158" s="625"/>
      <c r="AS158" s="625"/>
      <c r="AT158" s="625"/>
      <c r="AU158" s="625"/>
      <c r="AV158" s="625"/>
      <c r="AW158" s="625"/>
      <c r="AX158" s="625"/>
      <c r="AY158" s="625"/>
      <c r="AZ158" s="625"/>
      <c r="BA158" s="625"/>
      <c r="BB158" s="625"/>
      <c r="BC158" s="625"/>
      <c r="BD158" s="625"/>
      <c r="BE158" s="627"/>
      <c r="BF158" s="627"/>
      <c r="BG158" s="627"/>
      <c r="BH158" s="627"/>
      <c r="BI158" s="627"/>
      <c r="BJ158" s="627"/>
      <c r="BK158" s="627"/>
      <c r="BL158" s="627"/>
      <c r="BM158" s="627"/>
      <c r="BN158" s="627"/>
      <c r="BO158" s="627"/>
      <c r="BP158" s="627"/>
      <c r="BQ158" s="627"/>
      <c r="BR158" s="627"/>
      <c r="BS158" s="627"/>
      <c r="BT158" s="627"/>
      <c r="BU158" s="627"/>
      <c r="BV158" s="627"/>
      <c r="BW158" s="627"/>
      <c r="BX158" s="627"/>
      <c r="BY158" s="627"/>
      <c r="BZ158" s="627"/>
      <c r="CA158" s="627"/>
      <c r="CB158" s="627"/>
      <c r="CC158" s="627"/>
      <c r="CD158" s="627"/>
      <c r="CE158" s="627"/>
      <c r="CF158" s="627"/>
      <c r="CG158" s="627"/>
      <c r="CH158" s="627"/>
      <c r="CI158" s="627"/>
      <c r="CJ158" s="627"/>
      <c r="CK158" s="627"/>
      <c r="CL158" s="627"/>
      <c r="CM158" s="627"/>
      <c r="CN158" s="627"/>
      <c r="CO158" s="627"/>
      <c r="CP158" s="627"/>
      <c r="CQ158" s="627"/>
      <c r="CR158" s="627"/>
    </row>
    <row r="159" spans="1:96">
      <c r="A159" s="625"/>
      <c r="B159" s="626"/>
      <c r="C159" s="625"/>
      <c r="D159" s="625"/>
      <c r="E159" s="625"/>
      <c r="F159" s="625"/>
      <c r="G159" s="625"/>
      <c r="H159" s="625"/>
      <c r="I159" s="625"/>
      <c r="J159" s="625"/>
      <c r="K159" s="625"/>
      <c r="L159" s="625"/>
      <c r="M159" s="625"/>
      <c r="N159" s="627"/>
      <c r="O159" s="627"/>
      <c r="P159" s="627"/>
      <c r="Q159" s="627"/>
      <c r="R159" s="627"/>
      <c r="S159" s="627"/>
      <c r="T159" s="627"/>
      <c r="U159" s="627"/>
      <c r="V159" s="627"/>
      <c r="W159" s="627"/>
      <c r="X159" s="627"/>
      <c r="Y159" s="625"/>
      <c r="Z159" s="625"/>
      <c r="AA159" s="625"/>
      <c r="AB159" s="625"/>
      <c r="AC159" s="625"/>
      <c r="AD159" s="625"/>
      <c r="AE159" s="625"/>
      <c r="AF159" s="625"/>
      <c r="AG159" s="627"/>
      <c r="AH159" s="627"/>
      <c r="AI159" s="627"/>
      <c r="AJ159" s="625"/>
      <c r="AK159" s="625"/>
      <c r="AL159" s="625"/>
      <c r="AM159" s="625"/>
      <c r="AN159" s="625"/>
      <c r="AO159" s="625"/>
      <c r="AP159" s="625"/>
      <c r="AQ159" s="625"/>
      <c r="AR159" s="625"/>
      <c r="AS159" s="625"/>
      <c r="AT159" s="625"/>
      <c r="AU159" s="625"/>
      <c r="AV159" s="625"/>
      <c r="AW159" s="625"/>
      <c r="AX159" s="625"/>
      <c r="AY159" s="625"/>
      <c r="AZ159" s="625"/>
      <c r="BA159" s="625"/>
      <c r="BB159" s="625"/>
      <c r="BC159" s="625"/>
      <c r="BD159" s="625"/>
      <c r="BE159" s="627"/>
      <c r="BF159" s="627"/>
      <c r="BG159" s="627"/>
      <c r="BH159" s="627"/>
      <c r="BI159" s="627"/>
      <c r="BJ159" s="627"/>
      <c r="BK159" s="627"/>
      <c r="BL159" s="627"/>
      <c r="BM159" s="627"/>
      <c r="BN159" s="627"/>
      <c r="BO159" s="627"/>
      <c r="BP159" s="627"/>
      <c r="BQ159" s="627"/>
      <c r="BR159" s="627"/>
      <c r="BS159" s="627"/>
      <c r="BT159" s="627"/>
      <c r="BU159" s="627"/>
      <c r="BV159" s="627"/>
      <c r="BW159" s="627"/>
      <c r="BX159" s="627"/>
      <c r="BY159" s="627"/>
      <c r="BZ159" s="627"/>
      <c r="CA159" s="627"/>
      <c r="CB159" s="627"/>
      <c r="CC159" s="627"/>
      <c r="CD159" s="627"/>
      <c r="CE159" s="627"/>
      <c r="CF159" s="627"/>
      <c r="CG159" s="627"/>
      <c r="CH159" s="627"/>
      <c r="CI159" s="627"/>
      <c r="CJ159" s="627"/>
      <c r="CK159" s="627"/>
      <c r="CL159" s="627"/>
      <c r="CM159" s="627"/>
      <c r="CN159" s="627"/>
      <c r="CO159" s="627"/>
      <c r="CP159" s="627"/>
      <c r="CQ159" s="627"/>
      <c r="CR159" s="627"/>
    </row>
    <row r="160" spans="1:96">
      <c r="A160" s="625"/>
      <c r="B160" s="626"/>
      <c r="C160" s="625"/>
      <c r="D160" s="625"/>
      <c r="E160" s="625"/>
      <c r="F160" s="625"/>
      <c r="G160" s="625"/>
      <c r="H160" s="625"/>
      <c r="I160" s="625"/>
      <c r="J160" s="625"/>
      <c r="K160" s="625"/>
      <c r="L160" s="625"/>
      <c r="M160" s="625"/>
      <c r="N160" s="627"/>
      <c r="O160" s="627"/>
      <c r="P160" s="627"/>
      <c r="Q160" s="627"/>
      <c r="R160" s="627"/>
      <c r="S160" s="627"/>
      <c r="T160" s="627"/>
      <c r="U160" s="627"/>
      <c r="V160" s="627"/>
      <c r="W160" s="627"/>
      <c r="X160" s="627"/>
      <c r="Y160" s="625"/>
      <c r="Z160" s="625"/>
      <c r="AA160" s="625"/>
      <c r="AB160" s="625"/>
      <c r="AC160" s="625"/>
      <c r="AD160" s="625"/>
      <c r="AE160" s="625"/>
      <c r="AF160" s="625"/>
      <c r="AG160" s="627"/>
      <c r="AH160" s="627"/>
      <c r="AI160" s="627"/>
      <c r="AJ160" s="625"/>
      <c r="AK160" s="625"/>
      <c r="AL160" s="625"/>
      <c r="AM160" s="625"/>
      <c r="AN160" s="625"/>
      <c r="AO160" s="625"/>
      <c r="AP160" s="625"/>
      <c r="AQ160" s="625"/>
      <c r="AR160" s="625"/>
      <c r="AS160" s="625"/>
      <c r="AT160" s="625"/>
      <c r="AU160" s="625"/>
      <c r="AV160" s="625"/>
      <c r="AW160" s="625"/>
      <c r="AX160" s="625"/>
      <c r="AY160" s="625"/>
      <c r="AZ160" s="625"/>
      <c r="BA160" s="625"/>
      <c r="BB160" s="625"/>
      <c r="BC160" s="625"/>
      <c r="BD160" s="625"/>
      <c r="BE160" s="627"/>
      <c r="BF160" s="627"/>
      <c r="BG160" s="627"/>
      <c r="BH160" s="627"/>
      <c r="BI160" s="627"/>
      <c r="BJ160" s="627"/>
      <c r="BK160" s="627"/>
      <c r="BL160" s="627"/>
      <c r="BM160" s="627"/>
      <c r="BN160" s="627"/>
      <c r="BO160" s="627"/>
      <c r="BP160" s="627"/>
      <c r="BQ160" s="627"/>
      <c r="BR160" s="627"/>
      <c r="BS160" s="627"/>
      <c r="BT160" s="627"/>
      <c r="BU160" s="627"/>
      <c r="BV160" s="627"/>
      <c r="BW160" s="627"/>
      <c r="BX160" s="627"/>
      <c r="BY160" s="627"/>
      <c r="BZ160" s="627"/>
      <c r="CA160" s="627"/>
      <c r="CB160" s="627"/>
      <c r="CC160" s="627"/>
      <c r="CD160" s="627"/>
      <c r="CE160" s="627"/>
      <c r="CF160" s="627"/>
      <c r="CG160" s="627"/>
      <c r="CH160" s="627"/>
      <c r="CI160" s="627"/>
      <c r="CJ160" s="627"/>
      <c r="CK160" s="627"/>
      <c r="CL160" s="627"/>
      <c r="CM160" s="627"/>
      <c r="CN160" s="627"/>
      <c r="CO160" s="627"/>
      <c r="CP160" s="627"/>
      <c r="CQ160" s="627"/>
      <c r="CR160" s="627"/>
    </row>
    <row r="161" spans="1:96">
      <c r="A161" s="625"/>
      <c r="B161" s="626"/>
      <c r="C161" s="625"/>
      <c r="D161" s="625"/>
      <c r="E161" s="625"/>
      <c r="F161" s="625"/>
      <c r="G161" s="625"/>
      <c r="H161" s="625"/>
      <c r="I161" s="625"/>
      <c r="J161" s="625"/>
      <c r="K161" s="625"/>
      <c r="L161" s="625"/>
      <c r="M161" s="625"/>
      <c r="N161" s="627"/>
      <c r="O161" s="627"/>
      <c r="P161" s="627"/>
      <c r="Q161" s="627"/>
      <c r="R161" s="627"/>
      <c r="S161" s="627"/>
      <c r="T161" s="627"/>
      <c r="U161" s="627"/>
      <c r="V161" s="627"/>
      <c r="W161" s="627"/>
      <c r="X161" s="627"/>
      <c r="Y161" s="625"/>
      <c r="Z161" s="625"/>
      <c r="AA161" s="625"/>
      <c r="AB161" s="625"/>
      <c r="AC161" s="625"/>
      <c r="AD161" s="625"/>
      <c r="AE161" s="625"/>
      <c r="AF161" s="625"/>
      <c r="AG161" s="627"/>
      <c r="AH161" s="627"/>
      <c r="AI161" s="627"/>
      <c r="AJ161" s="625"/>
      <c r="AK161" s="625"/>
      <c r="AL161" s="625"/>
      <c r="AM161" s="625"/>
      <c r="AN161" s="625"/>
      <c r="AO161" s="625"/>
      <c r="AP161" s="625"/>
      <c r="AQ161" s="625"/>
      <c r="AR161" s="625"/>
      <c r="AS161" s="625"/>
      <c r="AT161" s="625"/>
      <c r="AU161" s="625"/>
      <c r="AV161" s="625"/>
      <c r="AW161" s="625"/>
      <c r="AX161" s="625"/>
      <c r="AY161" s="625"/>
      <c r="AZ161" s="625"/>
      <c r="BA161" s="625"/>
      <c r="BB161" s="625"/>
      <c r="BC161" s="625"/>
      <c r="BD161" s="625"/>
      <c r="BE161" s="627"/>
      <c r="BF161" s="627"/>
      <c r="BG161" s="627"/>
      <c r="BH161" s="627"/>
      <c r="BI161" s="627"/>
      <c r="BJ161" s="627"/>
      <c r="BK161" s="627"/>
      <c r="BL161" s="627"/>
      <c r="BM161" s="627"/>
      <c r="BN161" s="627"/>
      <c r="BO161" s="627"/>
      <c r="BP161" s="627"/>
      <c r="BQ161" s="627"/>
      <c r="BR161" s="627"/>
      <c r="BS161" s="627"/>
      <c r="BT161" s="627"/>
      <c r="BU161" s="627"/>
      <c r="BV161" s="627"/>
      <c r="BW161" s="627"/>
      <c r="BX161" s="627"/>
      <c r="BY161" s="627"/>
      <c r="BZ161" s="627"/>
      <c r="CA161" s="627"/>
      <c r="CB161" s="627"/>
      <c r="CC161" s="627"/>
      <c r="CD161" s="627"/>
      <c r="CE161" s="627"/>
      <c r="CF161" s="627"/>
      <c r="CG161" s="627"/>
      <c r="CH161" s="627"/>
      <c r="CI161" s="627"/>
      <c r="CJ161" s="627"/>
      <c r="CK161" s="627"/>
      <c r="CL161" s="627"/>
      <c r="CM161" s="627"/>
      <c r="CN161" s="627"/>
      <c r="CO161" s="627"/>
      <c r="CP161" s="627"/>
      <c r="CQ161" s="627"/>
      <c r="CR161" s="627"/>
    </row>
    <row r="162" spans="1:96">
      <c r="A162" s="625"/>
      <c r="B162" s="626"/>
      <c r="C162" s="625"/>
      <c r="D162" s="625"/>
      <c r="E162" s="625"/>
      <c r="F162" s="625"/>
      <c r="G162" s="625"/>
      <c r="H162" s="625"/>
      <c r="I162" s="625"/>
      <c r="J162" s="625"/>
      <c r="K162" s="625"/>
      <c r="L162" s="625"/>
      <c r="M162" s="625"/>
      <c r="N162" s="627"/>
      <c r="O162" s="627"/>
      <c r="P162" s="627"/>
      <c r="Q162" s="627"/>
      <c r="R162" s="627"/>
      <c r="S162" s="627"/>
      <c r="T162" s="627"/>
      <c r="U162" s="627"/>
      <c r="V162" s="627"/>
      <c r="W162" s="627"/>
      <c r="X162" s="627"/>
      <c r="Y162" s="625"/>
      <c r="Z162" s="625"/>
      <c r="AA162" s="625"/>
      <c r="AB162" s="625"/>
      <c r="AC162" s="625"/>
      <c r="AD162" s="625"/>
      <c r="AE162" s="625"/>
      <c r="AF162" s="625"/>
      <c r="AG162" s="627"/>
      <c r="AH162" s="627"/>
      <c r="AI162" s="627"/>
      <c r="AJ162" s="625"/>
      <c r="AK162" s="625"/>
      <c r="AL162" s="625"/>
      <c r="AM162" s="625"/>
      <c r="AN162" s="625"/>
      <c r="AO162" s="625"/>
      <c r="AP162" s="625"/>
      <c r="AQ162" s="625"/>
      <c r="AR162" s="625"/>
      <c r="AS162" s="625"/>
      <c r="AT162" s="625"/>
      <c r="AU162" s="625"/>
      <c r="AV162" s="625"/>
      <c r="AW162" s="625"/>
      <c r="AX162" s="625"/>
      <c r="AY162" s="625"/>
      <c r="AZ162" s="625"/>
      <c r="BA162" s="625"/>
      <c r="BB162" s="625"/>
      <c r="BC162" s="625"/>
      <c r="BD162" s="625"/>
      <c r="BE162" s="627"/>
      <c r="BF162" s="627"/>
      <c r="BG162" s="627"/>
      <c r="BH162" s="627"/>
      <c r="BI162" s="627"/>
      <c r="BJ162" s="627"/>
      <c r="BK162" s="627"/>
      <c r="BL162" s="627"/>
      <c r="BM162" s="627"/>
      <c r="BN162" s="627"/>
      <c r="BO162" s="627"/>
      <c r="BP162" s="627"/>
      <c r="BQ162" s="627"/>
      <c r="BR162" s="627"/>
      <c r="BS162" s="627"/>
      <c r="BT162" s="627"/>
      <c r="BU162" s="627"/>
      <c r="BV162" s="627"/>
      <c r="BW162" s="627"/>
      <c r="BX162" s="627"/>
      <c r="BY162" s="627"/>
      <c r="BZ162" s="627"/>
      <c r="CA162" s="627"/>
      <c r="CB162" s="627"/>
      <c r="CC162" s="627"/>
      <c r="CD162" s="627"/>
      <c r="CE162" s="627"/>
      <c r="CF162" s="627"/>
      <c r="CG162" s="627"/>
      <c r="CH162" s="627"/>
      <c r="CI162" s="627"/>
      <c r="CJ162" s="627"/>
      <c r="CK162" s="627"/>
      <c r="CL162" s="627"/>
      <c r="CM162" s="627"/>
      <c r="CN162" s="627"/>
      <c r="CO162" s="627"/>
      <c r="CP162" s="627"/>
      <c r="CQ162" s="627"/>
      <c r="CR162" s="627"/>
    </row>
    <row r="163" spans="1:96">
      <c r="A163" s="625"/>
      <c r="B163" s="626"/>
      <c r="C163" s="625"/>
      <c r="D163" s="625"/>
      <c r="E163" s="625"/>
      <c r="F163" s="625"/>
      <c r="G163" s="625"/>
      <c r="H163" s="625"/>
      <c r="I163" s="625"/>
      <c r="J163" s="625"/>
      <c r="K163" s="625"/>
      <c r="L163" s="625"/>
      <c r="M163" s="625"/>
      <c r="N163" s="627"/>
      <c r="O163" s="627"/>
      <c r="P163" s="627"/>
      <c r="Q163" s="627"/>
      <c r="R163" s="627"/>
      <c r="S163" s="627"/>
      <c r="T163" s="627"/>
      <c r="U163" s="627"/>
      <c r="V163" s="627"/>
      <c r="W163" s="627"/>
      <c r="X163" s="627"/>
      <c r="Y163" s="625"/>
      <c r="Z163" s="625"/>
      <c r="AA163" s="625"/>
      <c r="AB163" s="625"/>
      <c r="AC163" s="625"/>
      <c r="AD163" s="625"/>
      <c r="AE163" s="625"/>
      <c r="AF163" s="625"/>
      <c r="AG163" s="627"/>
      <c r="AH163" s="627"/>
      <c r="AI163" s="627"/>
      <c r="AJ163" s="625"/>
      <c r="AK163" s="625"/>
      <c r="AL163" s="625"/>
      <c r="AM163" s="625"/>
      <c r="AN163" s="625"/>
      <c r="AO163" s="625"/>
      <c r="AP163" s="625"/>
      <c r="AQ163" s="625"/>
      <c r="AR163" s="625"/>
      <c r="AS163" s="625"/>
      <c r="AT163" s="625"/>
      <c r="AU163" s="625"/>
      <c r="AV163" s="625"/>
      <c r="AW163" s="625"/>
      <c r="AX163" s="625"/>
      <c r="AY163" s="625"/>
      <c r="AZ163" s="625"/>
      <c r="BA163" s="625"/>
      <c r="BB163" s="625"/>
      <c r="BC163" s="625"/>
      <c r="BD163" s="625"/>
      <c r="BE163" s="627"/>
      <c r="BF163" s="627"/>
      <c r="BG163" s="627"/>
      <c r="BH163" s="627"/>
      <c r="BI163" s="627"/>
      <c r="BJ163" s="627"/>
      <c r="BK163" s="627"/>
      <c r="BL163" s="627"/>
      <c r="BM163" s="627"/>
      <c r="BN163" s="627"/>
      <c r="BO163" s="627"/>
      <c r="BP163" s="627"/>
      <c r="BQ163" s="627"/>
      <c r="BR163" s="627"/>
      <c r="BS163" s="627"/>
      <c r="BT163" s="627"/>
      <c r="BU163" s="627"/>
      <c r="BV163" s="627"/>
      <c r="BW163" s="627"/>
      <c r="BX163" s="627"/>
      <c r="BY163" s="627"/>
      <c r="BZ163" s="627"/>
      <c r="CA163" s="627"/>
      <c r="CB163" s="627"/>
      <c r="CC163" s="627"/>
      <c r="CD163" s="627"/>
      <c r="CE163" s="627"/>
      <c r="CF163" s="627"/>
      <c r="CG163" s="627"/>
      <c r="CH163" s="627"/>
      <c r="CI163" s="627"/>
      <c r="CJ163" s="627"/>
      <c r="CK163" s="627"/>
      <c r="CL163" s="627"/>
      <c r="CM163" s="627"/>
      <c r="CN163" s="627"/>
      <c r="CO163" s="627"/>
      <c r="CP163" s="627"/>
      <c r="CQ163" s="627"/>
      <c r="CR163" s="627"/>
    </row>
    <row r="164" spans="1:96">
      <c r="A164" s="625"/>
      <c r="B164" s="626"/>
      <c r="C164" s="625"/>
      <c r="D164" s="625"/>
      <c r="E164" s="625"/>
      <c r="F164" s="625"/>
      <c r="G164" s="625"/>
      <c r="H164" s="625"/>
      <c r="I164" s="625"/>
      <c r="J164" s="625"/>
      <c r="K164" s="625"/>
      <c r="L164" s="625"/>
      <c r="M164" s="625"/>
      <c r="N164" s="627"/>
      <c r="O164" s="627"/>
      <c r="P164" s="627"/>
      <c r="Q164" s="627"/>
      <c r="R164" s="627"/>
      <c r="S164" s="627"/>
      <c r="T164" s="627"/>
      <c r="U164" s="627"/>
      <c r="V164" s="627"/>
      <c r="W164" s="627"/>
      <c r="X164" s="627"/>
      <c r="Y164" s="625"/>
      <c r="Z164" s="625"/>
      <c r="AA164" s="625"/>
      <c r="AB164" s="625"/>
      <c r="AC164" s="625"/>
      <c r="AD164" s="625"/>
      <c r="AE164" s="625"/>
      <c r="AF164" s="625"/>
      <c r="AG164" s="627"/>
      <c r="AH164" s="627"/>
      <c r="AI164" s="627"/>
      <c r="AJ164" s="625"/>
      <c r="AK164" s="625"/>
      <c r="AL164" s="625"/>
      <c r="AM164" s="625"/>
      <c r="AN164" s="625"/>
      <c r="AO164" s="625"/>
      <c r="AP164" s="625"/>
      <c r="AQ164" s="625"/>
      <c r="AR164" s="625"/>
      <c r="AS164" s="625"/>
      <c r="AT164" s="625"/>
      <c r="AU164" s="625"/>
      <c r="AV164" s="625"/>
      <c r="AW164" s="625"/>
      <c r="AX164" s="625"/>
      <c r="AY164" s="625"/>
      <c r="AZ164" s="625"/>
      <c r="BA164" s="625"/>
      <c r="BB164" s="625"/>
      <c r="BC164" s="625"/>
      <c r="BD164" s="625"/>
      <c r="BE164" s="627"/>
      <c r="BF164" s="627"/>
      <c r="BG164" s="627"/>
      <c r="BH164" s="627"/>
      <c r="BI164" s="627"/>
      <c r="BJ164" s="627"/>
      <c r="BK164" s="627"/>
      <c r="BL164" s="627"/>
      <c r="BM164" s="627"/>
      <c r="BN164" s="627"/>
      <c r="BO164" s="627"/>
      <c r="BP164" s="627"/>
      <c r="BQ164" s="627"/>
      <c r="BR164" s="627"/>
      <c r="BS164" s="627"/>
      <c r="BT164" s="627"/>
      <c r="BU164" s="627"/>
      <c r="BV164" s="627"/>
      <c r="BW164" s="627"/>
      <c r="BX164" s="627"/>
      <c r="BY164" s="627"/>
      <c r="BZ164" s="627"/>
      <c r="CA164" s="627"/>
      <c r="CB164" s="627"/>
      <c r="CC164" s="627"/>
      <c r="CD164" s="627"/>
      <c r="CE164" s="627"/>
      <c r="CF164" s="627"/>
      <c r="CG164" s="627"/>
      <c r="CH164" s="627"/>
      <c r="CI164" s="627"/>
      <c r="CJ164" s="627"/>
      <c r="CK164" s="627"/>
      <c r="CL164" s="627"/>
      <c r="CM164" s="627"/>
      <c r="CN164" s="627"/>
      <c r="CO164" s="627"/>
      <c r="CP164" s="627"/>
      <c r="CQ164" s="627"/>
      <c r="CR164" s="627"/>
    </row>
    <row r="165" spans="1:96">
      <c r="A165" s="625"/>
      <c r="B165" s="626"/>
      <c r="C165" s="625"/>
      <c r="D165" s="625"/>
      <c r="E165" s="625"/>
      <c r="F165" s="625"/>
      <c r="G165" s="625"/>
      <c r="H165" s="625"/>
      <c r="I165" s="625"/>
      <c r="J165" s="625"/>
      <c r="K165" s="625"/>
      <c r="L165" s="625"/>
      <c r="M165" s="625"/>
      <c r="N165" s="627"/>
      <c r="O165" s="627"/>
      <c r="P165" s="627"/>
      <c r="Q165" s="627"/>
      <c r="R165" s="627"/>
      <c r="S165" s="627"/>
      <c r="T165" s="627"/>
      <c r="U165" s="627"/>
      <c r="V165" s="627"/>
      <c r="W165" s="627"/>
      <c r="X165" s="627"/>
      <c r="Y165" s="625"/>
      <c r="Z165" s="625"/>
      <c r="AA165" s="625"/>
      <c r="AB165" s="625"/>
      <c r="AC165" s="625"/>
      <c r="AD165" s="625"/>
      <c r="AE165" s="625"/>
      <c r="AF165" s="625"/>
      <c r="AG165" s="627"/>
      <c r="AH165" s="627"/>
      <c r="AI165" s="627"/>
      <c r="AJ165" s="625"/>
      <c r="AK165" s="625"/>
      <c r="AL165" s="625"/>
      <c r="AM165" s="625"/>
      <c r="AN165" s="625"/>
      <c r="AO165" s="625"/>
      <c r="AP165" s="625"/>
      <c r="AQ165" s="625"/>
      <c r="AR165" s="625"/>
      <c r="AS165" s="625"/>
      <c r="AT165" s="625"/>
      <c r="AU165" s="625"/>
      <c r="AV165" s="625"/>
      <c r="AW165" s="625"/>
      <c r="AX165" s="625"/>
      <c r="AY165" s="625"/>
      <c r="AZ165" s="625"/>
      <c r="BA165" s="625"/>
      <c r="BB165" s="625"/>
      <c r="BC165" s="625"/>
      <c r="BD165" s="625"/>
      <c r="BE165" s="627"/>
      <c r="BF165" s="627"/>
      <c r="BG165" s="627"/>
      <c r="BH165" s="627"/>
      <c r="BI165" s="627"/>
      <c r="BJ165" s="627"/>
      <c r="BK165" s="627"/>
      <c r="BL165" s="627"/>
      <c r="BM165" s="627"/>
      <c r="BN165" s="627"/>
      <c r="BO165" s="627"/>
      <c r="BP165" s="627"/>
      <c r="BQ165" s="627"/>
      <c r="BR165" s="627"/>
      <c r="BS165" s="627"/>
      <c r="BT165" s="627"/>
      <c r="BU165" s="627"/>
      <c r="BV165" s="627"/>
      <c r="BW165" s="627"/>
      <c r="BX165" s="627"/>
      <c r="BY165" s="627"/>
      <c r="BZ165" s="627"/>
      <c r="CA165" s="627"/>
      <c r="CB165" s="627"/>
      <c r="CC165" s="627"/>
      <c r="CD165" s="627"/>
      <c r="CE165" s="627"/>
      <c r="CF165" s="627"/>
      <c r="CG165" s="627"/>
      <c r="CH165" s="627"/>
      <c r="CI165" s="627"/>
      <c r="CJ165" s="627"/>
      <c r="CK165" s="627"/>
      <c r="CL165" s="627"/>
      <c r="CM165" s="627"/>
      <c r="CN165" s="627"/>
      <c r="CO165" s="627"/>
      <c r="CP165" s="627"/>
      <c r="CQ165" s="627"/>
      <c r="CR165" s="627"/>
    </row>
    <row r="166" spans="1:96">
      <c r="A166" s="625"/>
      <c r="B166" s="626"/>
      <c r="C166" s="625"/>
      <c r="D166" s="625"/>
      <c r="E166" s="625"/>
      <c r="F166" s="625"/>
      <c r="G166" s="625"/>
      <c r="H166" s="625"/>
      <c r="I166" s="625"/>
      <c r="J166" s="625"/>
      <c r="K166" s="625"/>
      <c r="L166" s="625"/>
      <c r="M166" s="625"/>
      <c r="N166" s="627"/>
      <c r="O166" s="627"/>
      <c r="P166" s="627"/>
      <c r="Q166" s="627"/>
      <c r="R166" s="627"/>
      <c r="S166" s="627"/>
      <c r="T166" s="627"/>
      <c r="U166" s="627"/>
      <c r="V166" s="627"/>
      <c r="W166" s="627"/>
      <c r="X166" s="627"/>
      <c r="Y166" s="625"/>
      <c r="Z166" s="625"/>
      <c r="AA166" s="625"/>
      <c r="AB166" s="625"/>
      <c r="AC166" s="625"/>
      <c r="AD166" s="625"/>
      <c r="AE166" s="625"/>
      <c r="AF166" s="625"/>
      <c r="AG166" s="627"/>
      <c r="AH166" s="627"/>
      <c r="AI166" s="627"/>
      <c r="AJ166" s="625"/>
      <c r="AK166" s="625"/>
      <c r="AL166" s="625"/>
      <c r="AM166" s="625"/>
      <c r="AN166" s="625"/>
      <c r="AO166" s="625"/>
      <c r="AP166" s="625"/>
      <c r="AQ166" s="625"/>
      <c r="AR166" s="625"/>
      <c r="AS166" s="625"/>
      <c r="AT166" s="625"/>
      <c r="AU166" s="625"/>
      <c r="AV166" s="625"/>
      <c r="AW166" s="625"/>
      <c r="AX166" s="625"/>
      <c r="AY166" s="625"/>
      <c r="AZ166" s="625"/>
      <c r="BA166" s="625"/>
      <c r="BB166" s="625"/>
      <c r="BC166" s="625"/>
      <c r="BD166" s="625"/>
      <c r="BE166" s="627"/>
      <c r="BF166" s="627"/>
      <c r="BG166" s="627"/>
      <c r="BH166" s="627"/>
      <c r="BI166" s="627"/>
      <c r="BJ166" s="627"/>
      <c r="BK166" s="627"/>
      <c r="BL166" s="627"/>
      <c r="BM166" s="627"/>
      <c r="BN166" s="627"/>
      <c r="BO166" s="627"/>
      <c r="BP166" s="627"/>
      <c r="BQ166" s="627"/>
      <c r="BR166" s="627"/>
      <c r="BS166" s="627"/>
      <c r="BT166" s="627"/>
      <c r="BU166" s="627"/>
      <c r="BV166" s="627"/>
      <c r="BW166" s="627"/>
      <c r="BX166" s="627"/>
      <c r="BY166" s="627"/>
      <c r="BZ166" s="627"/>
      <c r="CA166" s="627"/>
      <c r="CB166" s="627"/>
      <c r="CC166" s="627"/>
      <c r="CD166" s="627"/>
      <c r="CE166" s="627"/>
      <c r="CF166" s="627"/>
      <c r="CG166" s="627"/>
      <c r="CH166" s="627"/>
      <c r="CI166" s="627"/>
      <c r="CJ166" s="627"/>
      <c r="CK166" s="627"/>
      <c r="CL166" s="627"/>
      <c r="CM166" s="627"/>
      <c r="CN166" s="627"/>
      <c r="CO166" s="627"/>
      <c r="CP166" s="627"/>
      <c r="CQ166" s="627"/>
      <c r="CR166" s="627"/>
    </row>
    <row r="167" spans="1:96">
      <c r="A167" s="625"/>
      <c r="B167" s="626"/>
      <c r="C167" s="625"/>
      <c r="D167" s="625"/>
      <c r="E167" s="625"/>
      <c r="F167" s="625"/>
      <c r="G167" s="625"/>
      <c r="H167" s="625"/>
      <c r="I167" s="625"/>
      <c r="J167" s="625"/>
      <c r="K167" s="625"/>
      <c r="L167" s="625"/>
      <c r="M167" s="625"/>
      <c r="N167" s="627"/>
      <c r="O167" s="627"/>
      <c r="P167" s="627"/>
      <c r="Q167" s="627"/>
      <c r="R167" s="627"/>
      <c r="S167" s="627"/>
      <c r="T167" s="627"/>
      <c r="U167" s="627"/>
      <c r="V167" s="627"/>
      <c r="W167" s="627"/>
      <c r="X167" s="627"/>
      <c r="Y167" s="625"/>
      <c r="Z167" s="625"/>
      <c r="AA167" s="625"/>
      <c r="AB167" s="625"/>
      <c r="AC167" s="625"/>
      <c r="AD167" s="625"/>
      <c r="AE167" s="625"/>
      <c r="AF167" s="625"/>
      <c r="AG167" s="627"/>
      <c r="AH167" s="627"/>
      <c r="AI167" s="627"/>
      <c r="AJ167" s="625"/>
      <c r="AK167" s="625"/>
      <c r="AL167" s="625"/>
      <c r="AM167" s="625"/>
      <c r="AN167" s="625"/>
      <c r="AO167" s="625"/>
      <c r="AP167" s="625"/>
      <c r="AQ167" s="625"/>
      <c r="AR167" s="625"/>
      <c r="AS167" s="625"/>
      <c r="AT167" s="625"/>
      <c r="AU167" s="625"/>
      <c r="AV167" s="625"/>
      <c r="AW167" s="625"/>
      <c r="AX167" s="625"/>
      <c r="AY167" s="625"/>
      <c r="AZ167" s="625"/>
      <c r="BA167" s="625"/>
      <c r="BB167" s="625"/>
      <c r="BC167" s="625"/>
      <c r="BD167" s="625"/>
      <c r="BE167" s="627"/>
      <c r="BF167" s="627"/>
      <c r="BG167" s="627"/>
      <c r="BH167" s="627"/>
      <c r="BI167" s="627"/>
      <c r="BJ167" s="627"/>
      <c r="BK167" s="627"/>
      <c r="BL167" s="627"/>
      <c r="BM167" s="627"/>
      <c r="BN167" s="627"/>
      <c r="BO167" s="627"/>
      <c r="BP167" s="627"/>
      <c r="BQ167" s="627"/>
      <c r="BR167" s="627"/>
      <c r="BS167" s="627"/>
      <c r="BT167" s="627"/>
      <c r="BU167" s="627"/>
      <c r="BV167" s="627"/>
      <c r="BW167" s="627"/>
      <c r="BX167" s="627"/>
      <c r="BY167" s="627"/>
      <c r="BZ167" s="627"/>
      <c r="CA167" s="627"/>
      <c r="CB167" s="627"/>
      <c r="CC167" s="627"/>
      <c r="CD167" s="627"/>
      <c r="CE167" s="627"/>
      <c r="CF167" s="627"/>
      <c r="CG167" s="627"/>
      <c r="CH167" s="627"/>
      <c r="CI167" s="627"/>
      <c r="CJ167" s="627"/>
      <c r="CK167" s="627"/>
      <c r="CL167" s="627"/>
      <c r="CM167" s="627"/>
      <c r="CN167" s="627"/>
      <c r="CO167" s="627"/>
      <c r="CP167" s="627"/>
      <c r="CQ167" s="627"/>
      <c r="CR167" s="627"/>
    </row>
    <row r="168" spans="1:96">
      <c r="A168" s="625"/>
      <c r="B168" s="626"/>
      <c r="C168" s="625"/>
      <c r="D168" s="625"/>
      <c r="E168" s="625"/>
      <c r="F168" s="625"/>
      <c r="G168" s="625"/>
      <c r="H168" s="625"/>
      <c r="I168" s="625"/>
      <c r="J168" s="625"/>
      <c r="K168" s="625"/>
      <c r="L168" s="625"/>
      <c r="M168" s="625"/>
      <c r="N168" s="627"/>
      <c r="O168" s="627"/>
      <c r="P168" s="627"/>
      <c r="Q168" s="627"/>
      <c r="R168" s="627"/>
      <c r="S168" s="627"/>
      <c r="T168" s="627"/>
      <c r="U168" s="627"/>
      <c r="V168" s="627"/>
      <c r="W168" s="627"/>
      <c r="X168" s="627"/>
      <c r="Y168" s="625"/>
      <c r="Z168" s="625"/>
      <c r="AA168" s="625"/>
      <c r="AB168" s="625"/>
      <c r="AC168" s="625"/>
      <c r="AD168" s="625"/>
      <c r="AE168" s="625"/>
      <c r="AF168" s="625"/>
      <c r="AG168" s="627"/>
      <c r="AH168" s="627"/>
      <c r="AI168" s="627"/>
      <c r="AJ168" s="625"/>
      <c r="AK168" s="625"/>
      <c r="AL168" s="625"/>
      <c r="AM168" s="625"/>
      <c r="AN168" s="625"/>
      <c r="AO168" s="625"/>
      <c r="AP168" s="625"/>
      <c r="AQ168" s="625"/>
      <c r="AR168" s="625"/>
      <c r="AS168" s="625"/>
      <c r="AT168" s="625"/>
      <c r="AU168" s="625"/>
      <c r="AV168" s="625"/>
      <c r="AW168" s="625"/>
      <c r="AX168" s="625"/>
      <c r="AY168" s="625"/>
      <c r="AZ168" s="625"/>
      <c r="BA168" s="625"/>
      <c r="BB168" s="625"/>
      <c r="BC168" s="625"/>
      <c r="BD168" s="625"/>
      <c r="BE168" s="627"/>
      <c r="BF168" s="627"/>
      <c r="BG168" s="627"/>
      <c r="BH168" s="627"/>
      <c r="BI168" s="627"/>
      <c r="BJ168" s="627"/>
      <c r="BK168" s="627"/>
      <c r="BL168" s="627"/>
      <c r="BM168" s="627"/>
      <c r="BN168" s="627"/>
      <c r="BO168" s="627"/>
      <c r="BP168" s="627"/>
      <c r="BQ168" s="627"/>
      <c r="BR168" s="627"/>
      <c r="BS168" s="627"/>
      <c r="BT168" s="627"/>
      <c r="BU168" s="627"/>
      <c r="BV168" s="627"/>
      <c r="BW168" s="627"/>
      <c r="BX168" s="627"/>
      <c r="BY168" s="627"/>
      <c r="BZ168" s="627"/>
      <c r="CA168" s="627"/>
      <c r="CB168" s="627"/>
      <c r="CC168" s="627"/>
      <c r="CD168" s="627"/>
      <c r="CE168" s="627"/>
      <c r="CF168" s="627"/>
      <c r="CG168" s="627"/>
      <c r="CH168" s="627"/>
      <c r="CI168" s="627"/>
      <c r="CJ168" s="627"/>
      <c r="CK168" s="627"/>
      <c r="CL168" s="627"/>
      <c r="CM168" s="627"/>
      <c r="CN168" s="627"/>
      <c r="CO168" s="627"/>
      <c r="CP168" s="627"/>
      <c r="CQ168" s="627"/>
      <c r="CR168" s="627"/>
    </row>
    <row r="169" spans="1:96">
      <c r="A169" s="625"/>
      <c r="B169" s="626"/>
      <c r="C169" s="625"/>
      <c r="D169" s="625"/>
      <c r="E169" s="625"/>
      <c r="F169" s="625"/>
      <c r="G169" s="625"/>
      <c r="H169" s="625"/>
      <c r="I169" s="625"/>
      <c r="J169" s="625"/>
      <c r="K169" s="625"/>
      <c r="L169" s="625"/>
      <c r="M169" s="625"/>
      <c r="N169" s="627"/>
      <c r="O169" s="627"/>
      <c r="P169" s="627"/>
      <c r="Q169" s="627"/>
      <c r="R169" s="627"/>
      <c r="S169" s="627"/>
      <c r="T169" s="627"/>
      <c r="U169" s="627"/>
      <c r="V169" s="627"/>
      <c r="W169" s="627"/>
      <c r="X169" s="627"/>
      <c r="Y169" s="625"/>
      <c r="Z169" s="625"/>
      <c r="AA169" s="625"/>
      <c r="AB169" s="625"/>
      <c r="AC169" s="625"/>
      <c r="AD169" s="625"/>
      <c r="AE169" s="625"/>
      <c r="AF169" s="625"/>
      <c r="AG169" s="627"/>
      <c r="AH169" s="627"/>
      <c r="AI169" s="627"/>
      <c r="AJ169" s="625"/>
      <c r="AK169" s="625"/>
      <c r="AL169" s="625"/>
      <c r="AM169" s="625"/>
      <c r="AN169" s="625"/>
      <c r="AO169" s="625"/>
      <c r="AP169" s="625"/>
      <c r="AQ169" s="625"/>
      <c r="AR169" s="625"/>
      <c r="AS169" s="625"/>
      <c r="AT169" s="625"/>
      <c r="AU169" s="625"/>
      <c r="AV169" s="625"/>
      <c r="AW169" s="625"/>
      <c r="AX169" s="625"/>
      <c r="AY169" s="625"/>
      <c r="AZ169" s="625"/>
      <c r="BA169" s="625"/>
      <c r="BB169" s="625"/>
      <c r="BC169" s="625"/>
      <c r="BD169" s="625"/>
      <c r="BE169" s="627"/>
      <c r="BF169" s="627"/>
      <c r="BG169" s="627"/>
      <c r="BH169" s="627"/>
      <c r="BI169" s="627"/>
      <c r="BJ169" s="627"/>
      <c r="BK169" s="627"/>
      <c r="BL169" s="627"/>
      <c r="BM169" s="627"/>
      <c r="BN169" s="627"/>
      <c r="BO169" s="627"/>
      <c r="BP169" s="627"/>
      <c r="BQ169" s="627"/>
      <c r="BR169" s="627"/>
      <c r="BS169" s="627"/>
      <c r="BT169" s="627"/>
      <c r="BU169" s="627"/>
      <c r="BV169" s="627"/>
      <c r="BW169" s="627"/>
      <c r="BX169" s="627"/>
      <c r="BY169" s="627"/>
      <c r="BZ169" s="627"/>
      <c r="CA169" s="627"/>
      <c r="CB169" s="627"/>
      <c r="CC169" s="627"/>
      <c r="CD169" s="627"/>
      <c r="CE169" s="627"/>
      <c r="CF169" s="627"/>
      <c r="CG169" s="627"/>
      <c r="CH169" s="627"/>
      <c r="CI169" s="627"/>
      <c r="CJ169" s="627"/>
      <c r="CK169" s="627"/>
      <c r="CL169" s="627"/>
      <c r="CM169" s="627"/>
      <c r="CN169" s="627"/>
      <c r="CO169" s="627"/>
      <c r="CP169" s="627"/>
      <c r="CQ169" s="627"/>
      <c r="CR169" s="627"/>
    </row>
    <row r="170" spans="1:96">
      <c r="A170" s="625"/>
      <c r="B170" s="626"/>
      <c r="C170" s="625"/>
      <c r="D170" s="625"/>
      <c r="E170" s="625"/>
      <c r="F170" s="625"/>
      <c r="G170" s="625"/>
      <c r="H170" s="625"/>
      <c r="I170" s="625"/>
      <c r="J170" s="625"/>
      <c r="K170" s="625"/>
      <c r="L170" s="625"/>
      <c r="M170" s="625"/>
      <c r="N170" s="627"/>
      <c r="O170" s="627"/>
      <c r="P170" s="627"/>
      <c r="Q170" s="627"/>
      <c r="R170" s="627"/>
      <c r="S170" s="627"/>
      <c r="T170" s="627"/>
      <c r="U170" s="627"/>
      <c r="V170" s="627"/>
      <c r="W170" s="627"/>
      <c r="X170" s="627"/>
      <c r="Y170" s="625"/>
      <c r="Z170" s="625"/>
      <c r="AA170" s="625"/>
      <c r="AB170" s="625"/>
      <c r="AC170" s="625"/>
      <c r="AD170" s="625"/>
      <c r="AE170" s="625"/>
      <c r="AF170" s="625"/>
      <c r="AG170" s="627"/>
      <c r="AH170" s="627"/>
      <c r="AI170" s="627"/>
      <c r="AJ170" s="625"/>
      <c r="AK170" s="625"/>
      <c r="AL170" s="625"/>
      <c r="AM170" s="625"/>
      <c r="AN170" s="625"/>
      <c r="AO170" s="625"/>
      <c r="AP170" s="625"/>
      <c r="AQ170" s="625"/>
      <c r="AR170" s="625"/>
      <c r="AS170" s="625"/>
      <c r="AT170" s="625"/>
      <c r="AU170" s="625"/>
      <c r="AV170" s="625"/>
      <c r="AW170" s="625"/>
      <c r="AX170" s="625"/>
      <c r="AY170" s="625"/>
      <c r="AZ170" s="625"/>
      <c r="BA170" s="625"/>
      <c r="BB170" s="625"/>
      <c r="BC170" s="625"/>
      <c r="BD170" s="625"/>
      <c r="BE170" s="627"/>
      <c r="BF170" s="627"/>
      <c r="BG170" s="627"/>
      <c r="BH170" s="627"/>
      <c r="BI170" s="627"/>
      <c r="BJ170" s="627"/>
      <c r="BK170" s="627"/>
      <c r="BL170" s="627"/>
      <c r="BM170" s="627"/>
      <c r="BN170" s="627"/>
      <c r="BO170" s="627"/>
      <c r="BP170" s="627"/>
      <c r="BQ170" s="627"/>
      <c r="BR170" s="627"/>
      <c r="BS170" s="627"/>
      <c r="BT170" s="627"/>
      <c r="BU170" s="627"/>
      <c r="BV170" s="627"/>
      <c r="BW170" s="627"/>
      <c r="BX170" s="627"/>
      <c r="BY170" s="627"/>
      <c r="BZ170" s="627"/>
      <c r="CA170" s="627"/>
      <c r="CB170" s="627"/>
      <c r="CC170" s="627"/>
      <c r="CD170" s="627"/>
      <c r="CE170" s="627"/>
      <c r="CF170" s="627"/>
      <c r="CG170" s="627"/>
      <c r="CH170" s="627"/>
      <c r="CI170" s="627"/>
      <c r="CJ170" s="627"/>
      <c r="CK170" s="627"/>
      <c r="CL170" s="627"/>
      <c r="CM170" s="627"/>
      <c r="CN170" s="627"/>
      <c r="CO170" s="627"/>
      <c r="CP170" s="627"/>
      <c r="CQ170" s="627"/>
      <c r="CR170" s="627"/>
    </row>
    <row r="171" spans="1:96">
      <c r="A171" s="625"/>
      <c r="B171" s="626"/>
      <c r="C171" s="625"/>
      <c r="D171" s="625"/>
      <c r="E171" s="625"/>
      <c r="F171" s="625"/>
      <c r="G171" s="625"/>
      <c r="H171" s="625"/>
      <c r="I171" s="625"/>
      <c r="J171" s="625"/>
      <c r="K171" s="625"/>
      <c r="L171" s="625"/>
      <c r="M171" s="625"/>
      <c r="N171" s="627"/>
      <c r="O171" s="627"/>
      <c r="P171" s="627"/>
      <c r="Q171" s="627"/>
      <c r="R171" s="627"/>
      <c r="S171" s="627"/>
      <c r="T171" s="627"/>
      <c r="U171" s="627"/>
      <c r="V171" s="627"/>
      <c r="W171" s="627"/>
      <c r="X171" s="627"/>
      <c r="Y171" s="625"/>
      <c r="Z171" s="625"/>
      <c r="AA171" s="625"/>
      <c r="AB171" s="625"/>
      <c r="AC171" s="625"/>
      <c r="AD171" s="625"/>
      <c r="AE171" s="625"/>
      <c r="AF171" s="625"/>
      <c r="AG171" s="627"/>
      <c r="AH171" s="627"/>
      <c r="AI171" s="627"/>
      <c r="AJ171" s="625"/>
      <c r="AK171" s="625"/>
      <c r="AL171" s="625"/>
      <c r="AM171" s="625"/>
      <c r="AN171" s="625"/>
      <c r="AO171" s="625"/>
      <c r="AP171" s="625"/>
      <c r="AQ171" s="625"/>
      <c r="AR171" s="625"/>
      <c r="AS171" s="625"/>
      <c r="AT171" s="625"/>
      <c r="AU171" s="625"/>
      <c r="AV171" s="625"/>
      <c r="AW171" s="625"/>
      <c r="AX171" s="625"/>
      <c r="AY171" s="625"/>
      <c r="AZ171" s="625"/>
      <c r="BA171" s="625"/>
      <c r="BB171" s="625"/>
      <c r="BC171" s="625"/>
      <c r="BD171" s="625"/>
      <c r="BE171" s="627"/>
      <c r="BF171" s="627"/>
      <c r="BG171" s="627"/>
      <c r="BH171" s="627"/>
      <c r="BI171" s="627"/>
      <c r="BJ171" s="627"/>
      <c r="BK171" s="627"/>
      <c r="BL171" s="627"/>
      <c r="BM171" s="627"/>
      <c r="BN171" s="627"/>
      <c r="BO171" s="627"/>
      <c r="BP171" s="627"/>
      <c r="BQ171" s="627"/>
      <c r="BR171" s="627"/>
      <c r="BS171" s="627"/>
      <c r="BT171" s="627"/>
      <c r="BU171" s="627"/>
      <c r="BV171" s="627"/>
      <c r="BW171" s="627"/>
      <c r="BX171" s="627"/>
      <c r="BY171" s="627"/>
      <c r="BZ171" s="627"/>
      <c r="CA171" s="627"/>
      <c r="CB171" s="627"/>
      <c r="CC171" s="627"/>
      <c r="CD171" s="627"/>
      <c r="CE171" s="627"/>
      <c r="CF171" s="627"/>
      <c r="CG171" s="627"/>
      <c r="CH171" s="627"/>
      <c r="CI171" s="627"/>
      <c r="CJ171" s="627"/>
      <c r="CK171" s="627"/>
      <c r="CL171" s="627"/>
      <c r="CM171" s="627"/>
      <c r="CN171" s="627"/>
      <c r="CO171" s="627"/>
      <c r="CP171" s="627"/>
      <c r="CQ171" s="627"/>
      <c r="CR171" s="627"/>
    </row>
    <row r="172" spans="1:96">
      <c r="A172" s="625"/>
      <c r="B172" s="626"/>
      <c r="C172" s="625"/>
      <c r="D172" s="625"/>
      <c r="E172" s="625"/>
      <c r="F172" s="625"/>
      <c r="G172" s="625"/>
      <c r="H172" s="625"/>
      <c r="I172" s="625"/>
      <c r="J172" s="625"/>
      <c r="K172" s="625"/>
      <c r="L172" s="625"/>
      <c r="M172" s="625"/>
      <c r="N172" s="627"/>
      <c r="O172" s="627"/>
      <c r="P172" s="627"/>
      <c r="Q172" s="627"/>
      <c r="R172" s="627"/>
      <c r="S172" s="627"/>
      <c r="T172" s="627"/>
      <c r="U172" s="627"/>
      <c r="V172" s="627"/>
      <c r="W172" s="627"/>
      <c r="X172" s="627"/>
      <c r="Y172" s="625"/>
      <c r="Z172" s="625"/>
      <c r="AA172" s="625"/>
      <c r="AB172" s="625"/>
      <c r="AC172" s="625"/>
      <c r="AD172" s="625"/>
      <c r="AE172" s="625"/>
      <c r="AF172" s="625"/>
      <c r="AG172" s="627"/>
      <c r="AH172" s="627"/>
      <c r="AI172" s="627"/>
      <c r="AJ172" s="625"/>
      <c r="AK172" s="625"/>
      <c r="AL172" s="625"/>
      <c r="AM172" s="625"/>
      <c r="AN172" s="625"/>
      <c r="AO172" s="625"/>
      <c r="AP172" s="625"/>
      <c r="AQ172" s="625"/>
      <c r="AR172" s="625"/>
      <c r="AS172" s="625"/>
      <c r="AT172" s="625"/>
      <c r="AU172" s="625"/>
      <c r="AV172" s="625"/>
      <c r="AW172" s="625"/>
      <c r="AX172" s="625"/>
      <c r="AY172" s="625"/>
      <c r="AZ172" s="625"/>
      <c r="BA172" s="625"/>
      <c r="BB172" s="625"/>
      <c r="BC172" s="625"/>
      <c r="BD172" s="625"/>
      <c r="BE172" s="627"/>
      <c r="BF172" s="627"/>
      <c r="BG172" s="627"/>
      <c r="BH172" s="627"/>
      <c r="BI172" s="627"/>
      <c r="BJ172" s="627"/>
      <c r="BK172" s="627"/>
      <c r="BL172" s="627"/>
      <c r="BM172" s="627"/>
      <c r="BN172" s="627"/>
      <c r="BO172" s="627"/>
      <c r="BP172" s="627"/>
      <c r="BQ172" s="627"/>
      <c r="BR172" s="627"/>
      <c r="BS172" s="627"/>
      <c r="BT172" s="627"/>
      <c r="BU172" s="627"/>
      <c r="BV172" s="627"/>
      <c r="BW172" s="627"/>
      <c r="BX172" s="627"/>
      <c r="BY172" s="627"/>
      <c r="BZ172" s="627"/>
      <c r="CA172" s="627"/>
      <c r="CB172" s="627"/>
      <c r="CC172" s="627"/>
      <c r="CD172" s="627"/>
      <c r="CE172" s="627"/>
      <c r="CF172" s="627"/>
      <c r="CG172" s="627"/>
      <c r="CH172" s="627"/>
      <c r="CI172" s="627"/>
      <c r="CJ172" s="627"/>
      <c r="CK172" s="627"/>
      <c r="CL172" s="627"/>
      <c r="CM172" s="627"/>
      <c r="CN172" s="627"/>
      <c r="CO172" s="627"/>
      <c r="CP172" s="627"/>
      <c r="CQ172" s="627"/>
      <c r="CR172" s="627"/>
    </row>
    <row r="173" spans="1:96">
      <c r="A173" s="625"/>
      <c r="B173" s="626"/>
      <c r="C173" s="625"/>
      <c r="D173" s="625"/>
      <c r="E173" s="625"/>
      <c r="F173" s="625"/>
      <c r="G173" s="625"/>
      <c r="H173" s="625"/>
      <c r="I173" s="625"/>
      <c r="J173" s="625"/>
      <c r="K173" s="625"/>
      <c r="L173" s="625"/>
      <c r="M173" s="625"/>
      <c r="N173" s="627"/>
      <c r="O173" s="627"/>
      <c r="P173" s="627"/>
      <c r="Q173" s="627"/>
      <c r="R173" s="627"/>
      <c r="S173" s="627"/>
      <c r="T173" s="627"/>
      <c r="U173" s="627"/>
      <c r="V173" s="627"/>
      <c r="W173" s="627"/>
      <c r="X173" s="627"/>
      <c r="Y173" s="625"/>
      <c r="Z173" s="625"/>
      <c r="AA173" s="625"/>
      <c r="AB173" s="625"/>
      <c r="AC173" s="625"/>
      <c r="AD173" s="625"/>
      <c r="AE173" s="625"/>
      <c r="AF173" s="625"/>
      <c r="AG173" s="627"/>
      <c r="AH173" s="627"/>
      <c r="AI173" s="627"/>
      <c r="AJ173" s="625"/>
      <c r="AK173" s="625"/>
      <c r="AL173" s="625"/>
      <c r="AM173" s="625"/>
      <c r="AN173" s="625"/>
      <c r="AO173" s="625"/>
      <c r="AP173" s="625"/>
      <c r="AQ173" s="625"/>
      <c r="AR173" s="625"/>
      <c r="AS173" s="625"/>
      <c r="AT173" s="625"/>
      <c r="AU173" s="625"/>
      <c r="AV173" s="625"/>
      <c r="AW173" s="625"/>
      <c r="AX173" s="625"/>
      <c r="AY173" s="625"/>
      <c r="AZ173" s="625"/>
      <c r="BA173" s="625"/>
      <c r="BB173" s="625"/>
      <c r="BC173" s="625"/>
      <c r="BD173" s="625"/>
      <c r="BE173" s="627"/>
      <c r="BF173" s="627"/>
      <c r="BG173" s="627"/>
      <c r="BH173" s="627"/>
      <c r="BI173" s="627"/>
      <c r="BJ173" s="627"/>
      <c r="BK173" s="627"/>
      <c r="BL173" s="627"/>
      <c r="BM173" s="627"/>
      <c r="BN173" s="627"/>
      <c r="BO173" s="627"/>
      <c r="BP173" s="627"/>
      <c r="BQ173" s="627"/>
      <c r="BR173" s="627"/>
      <c r="BS173" s="627"/>
      <c r="BT173" s="627"/>
      <c r="BU173" s="627"/>
      <c r="BV173" s="627"/>
      <c r="BW173" s="627"/>
      <c r="BX173" s="627"/>
      <c r="BY173" s="627"/>
      <c r="BZ173" s="627"/>
      <c r="CA173" s="627"/>
      <c r="CB173" s="627"/>
      <c r="CC173" s="627"/>
      <c r="CD173" s="627"/>
      <c r="CE173" s="627"/>
      <c r="CF173" s="627"/>
      <c r="CG173" s="627"/>
      <c r="CH173" s="627"/>
      <c r="CI173" s="627"/>
      <c r="CJ173" s="627"/>
      <c r="CK173" s="627"/>
      <c r="CL173" s="627"/>
      <c r="CM173" s="627"/>
      <c r="CN173" s="627"/>
      <c r="CO173" s="627"/>
      <c r="CP173" s="627"/>
      <c r="CQ173" s="627"/>
      <c r="CR173" s="627"/>
    </row>
    <row r="174" spans="1:96">
      <c r="A174" s="625"/>
      <c r="B174" s="626"/>
      <c r="C174" s="625"/>
      <c r="D174" s="625"/>
      <c r="E174" s="625"/>
      <c r="F174" s="625"/>
      <c r="G174" s="625"/>
      <c r="H174" s="625"/>
      <c r="I174" s="625"/>
      <c r="J174" s="625"/>
      <c r="K174" s="625"/>
      <c r="L174" s="625"/>
      <c r="M174" s="625"/>
      <c r="N174" s="627"/>
      <c r="O174" s="627"/>
      <c r="P174" s="627"/>
      <c r="Q174" s="627"/>
      <c r="R174" s="627"/>
      <c r="S174" s="627"/>
      <c r="T174" s="627"/>
      <c r="U174" s="627"/>
      <c r="V174" s="627"/>
      <c r="W174" s="627"/>
      <c r="X174" s="627"/>
      <c r="Y174" s="625"/>
      <c r="Z174" s="625"/>
      <c r="AA174" s="625"/>
      <c r="AB174" s="625"/>
      <c r="AC174" s="625"/>
      <c r="AD174" s="625"/>
      <c r="AE174" s="625"/>
      <c r="AF174" s="625"/>
      <c r="AG174" s="627"/>
      <c r="AH174" s="627"/>
      <c r="AI174" s="627"/>
      <c r="AJ174" s="625"/>
      <c r="AK174" s="625"/>
      <c r="AL174" s="625"/>
      <c r="AM174" s="625"/>
      <c r="AN174" s="625"/>
      <c r="AO174" s="625"/>
      <c r="AP174" s="625"/>
      <c r="AQ174" s="625"/>
      <c r="AR174" s="625"/>
      <c r="AS174" s="625"/>
      <c r="AT174" s="625"/>
      <c r="AU174" s="625"/>
      <c r="AV174" s="625"/>
      <c r="AW174" s="625"/>
      <c r="AX174" s="625"/>
      <c r="AY174" s="625"/>
      <c r="AZ174" s="625"/>
      <c r="BA174" s="625"/>
      <c r="BB174" s="625"/>
      <c r="BC174" s="625"/>
      <c r="BD174" s="625"/>
      <c r="BE174" s="627"/>
      <c r="BF174" s="627"/>
      <c r="BG174" s="627"/>
      <c r="BH174" s="627"/>
      <c r="BI174" s="627"/>
      <c r="BJ174" s="627"/>
      <c r="BK174" s="627"/>
      <c r="BL174" s="627"/>
      <c r="BM174" s="627"/>
      <c r="BN174" s="627"/>
      <c r="BO174" s="627"/>
      <c r="BP174" s="627"/>
      <c r="BQ174" s="627"/>
      <c r="BR174" s="627"/>
      <c r="BS174" s="627"/>
      <c r="BT174" s="627"/>
      <c r="BU174" s="627"/>
      <c r="BV174" s="627"/>
      <c r="BW174" s="627"/>
      <c r="BX174" s="627"/>
      <c r="BY174" s="627"/>
      <c r="BZ174" s="627"/>
      <c r="CA174" s="627"/>
      <c r="CB174" s="627"/>
      <c r="CC174" s="627"/>
      <c r="CD174" s="627"/>
      <c r="CE174" s="627"/>
      <c r="CF174" s="627"/>
      <c r="CG174" s="627"/>
      <c r="CH174" s="627"/>
      <c r="CI174" s="627"/>
      <c r="CJ174" s="627"/>
      <c r="CK174" s="627"/>
      <c r="CL174" s="627"/>
      <c r="CM174" s="627"/>
      <c r="CN174" s="627"/>
      <c r="CO174" s="627"/>
      <c r="CP174" s="627"/>
      <c r="CQ174" s="627"/>
      <c r="CR174" s="627"/>
    </row>
    <row r="175" spans="1:96">
      <c r="A175" s="625"/>
      <c r="B175" s="626"/>
      <c r="C175" s="625"/>
      <c r="D175" s="625"/>
      <c r="E175" s="625"/>
      <c r="F175" s="625"/>
      <c r="G175" s="625"/>
      <c r="H175" s="625"/>
      <c r="I175" s="625"/>
      <c r="J175" s="625"/>
      <c r="K175" s="625"/>
      <c r="L175" s="625"/>
      <c r="M175" s="625"/>
      <c r="N175" s="627"/>
      <c r="O175" s="627"/>
      <c r="P175" s="627"/>
      <c r="Q175" s="627"/>
      <c r="R175" s="627"/>
      <c r="S175" s="627"/>
      <c r="T175" s="627"/>
      <c r="U175" s="627"/>
      <c r="V175" s="627"/>
      <c r="W175" s="627"/>
      <c r="X175" s="627"/>
      <c r="Y175" s="625"/>
      <c r="Z175" s="625"/>
      <c r="AA175" s="625"/>
      <c r="AB175" s="625"/>
      <c r="AC175" s="625"/>
      <c r="AD175" s="625"/>
      <c r="AE175" s="625"/>
      <c r="AF175" s="625"/>
      <c r="AG175" s="627"/>
      <c r="AH175" s="627"/>
      <c r="AI175" s="627"/>
      <c r="AJ175" s="625"/>
      <c r="AK175" s="625"/>
      <c r="AL175" s="625"/>
      <c r="AM175" s="625"/>
      <c r="AN175" s="625"/>
      <c r="AO175" s="625"/>
      <c r="AP175" s="625"/>
      <c r="AQ175" s="625"/>
      <c r="AR175" s="625"/>
      <c r="AS175" s="625"/>
      <c r="AT175" s="625"/>
      <c r="AU175" s="625"/>
      <c r="AV175" s="625"/>
      <c r="AW175" s="625"/>
      <c r="AX175" s="625"/>
      <c r="AY175" s="625"/>
      <c r="AZ175" s="625"/>
      <c r="BA175" s="625"/>
      <c r="BB175" s="625"/>
      <c r="BC175" s="625"/>
      <c r="BD175" s="625"/>
      <c r="BE175" s="627"/>
      <c r="BF175" s="627"/>
      <c r="BG175" s="627"/>
      <c r="BH175" s="627"/>
      <c r="BI175" s="627"/>
      <c r="BJ175" s="627"/>
      <c r="BK175" s="627"/>
      <c r="BL175" s="627"/>
      <c r="BM175" s="627"/>
      <c r="BN175" s="627"/>
      <c r="BO175" s="627"/>
      <c r="BP175" s="627"/>
      <c r="BQ175" s="627"/>
      <c r="BR175" s="627"/>
      <c r="BS175" s="627"/>
      <c r="BT175" s="627"/>
      <c r="BU175" s="627"/>
      <c r="BV175" s="627"/>
      <c r="BW175" s="627"/>
      <c r="BX175" s="627"/>
      <c r="BY175" s="627"/>
      <c r="BZ175" s="627"/>
      <c r="CA175" s="627"/>
      <c r="CB175" s="627"/>
      <c r="CC175" s="627"/>
      <c r="CD175" s="627"/>
      <c r="CE175" s="627"/>
      <c r="CF175" s="627"/>
      <c r="CG175" s="627"/>
      <c r="CH175" s="627"/>
      <c r="CI175" s="627"/>
      <c r="CJ175" s="627"/>
      <c r="CK175" s="627"/>
      <c r="CL175" s="627"/>
      <c r="CM175" s="627"/>
      <c r="CN175" s="627"/>
      <c r="CO175" s="627"/>
      <c r="CP175" s="627"/>
      <c r="CQ175" s="627"/>
      <c r="CR175" s="627"/>
    </row>
    <row r="176" spans="1:96">
      <c r="A176" s="625"/>
      <c r="B176" s="626"/>
      <c r="C176" s="625"/>
      <c r="D176" s="625"/>
      <c r="E176" s="625"/>
      <c r="F176" s="625"/>
      <c r="G176" s="625"/>
      <c r="H176" s="625"/>
      <c r="I176" s="625"/>
      <c r="J176" s="625"/>
      <c r="K176" s="625"/>
      <c r="L176" s="625"/>
      <c r="M176" s="625"/>
      <c r="N176" s="627"/>
      <c r="O176" s="627"/>
      <c r="P176" s="627"/>
      <c r="Q176" s="627"/>
      <c r="R176" s="627"/>
      <c r="S176" s="627"/>
      <c r="T176" s="627"/>
      <c r="U176" s="627"/>
      <c r="V176" s="627"/>
      <c r="W176" s="627"/>
      <c r="X176" s="627"/>
      <c r="Y176" s="625"/>
      <c r="Z176" s="625"/>
      <c r="AA176" s="625"/>
      <c r="AB176" s="625"/>
      <c r="AC176" s="625"/>
      <c r="AD176" s="625"/>
      <c r="AE176" s="625"/>
      <c r="AF176" s="625"/>
      <c r="AG176" s="627"/>
      <c r="AH176" s="627"/>
      <c r="AI176" s="627"/>
      <c r="AJ176" s="625"/>
      <c r="AK176" s="625"/>
      <c r="AL176" s="625"/>
      <c r="AM176" s="625"/>
      <c r="AN176" s="625"/>
      <c r="AO176" s="625"/>
      <c r="AP176" s="625"/>
      <c r="AQ176" s="625"/>
      <c r="AR176" s="625"/>
      <c r="AS176" s="625"/>
      <c r="AT176" s="625"/>
      <c r="AU176" s="625"/>
      <c r="AV176" s="625"/>
      <c r="AW176" s="625"/>
      <c r="AX176" s="625"/>
      <c r="AY176" s="625"/>
      <c r="AZ176" s="625"/>
      <c r="BA176" s="625"/>
      <c r="BB176" s="625"/>
      <c r="BC176" s="625"/>
      <c r="BD176" s="625"/>
      <c r="BE176" s="627"/>
      <c r="BF176" s="627"/>
      <c r="BG176" s="627"/>
      <c r="BH176" s="627"/>
      <c r="BI176" s="627"/>
      <c r="BJ176" s="627"/>
      <c r="BK176" s="627"/>
      <c r="BL176" s="627"/>
      <c r="BM176" s="627"/>
      <c r="BN176" s="627"/>
      <c r="BO176" s="627"/>
      <c r="BP176" s="627"/>
      <c r="BQ176" s="627"/>
      <c r="BR176" s="627"/>
      <c r="BS176" s="627"/>
      <c r="BT176" s="627"/>
      <c r="BU176" s="627"/>
      <c r="BV176" s="627"/>
      <c r="BW176" s="627"/>
      <c r="BX176" s="627"/>
      <c r="BY176" s="627"/>
      <c r="BZ176" s="627"/>
      <c r="CA176" s="627"/>
      <c r="CB176" s="627"/>
      <c r="CC176" s="627"/>
      <c r="CD176" s="627"/>
      <c r="CE176" s="627"/>
      <c r="CF176" s="627"/>
      <c r="CG176" s="627"/>
      <c r="CH176" s="627"/>
      <c r="CI176" s="627"/>
      <c r="CJ176" s="627"/>
      <c r="CK176" s="627"/>
      <c r="CL176" s="627"/>
      <c r="CM176" s="627"/>
      <c r="CN176" s="627"/>
      <c r="CO176" s="627"/>
      <c r="CP176" s="627"/>
      <c r="CQ176" s="627"/>
      <c r="CR176" s="627"/>
    </row>
    <row r="177" spans="1:96">
      <c r="A177" s="625"/>
      <c r="B177" s="626"/>
      <c r="C177" s="625"/>
      <c r="D177" s="625"/>
      <c r="E177" s="625"/>
      <c r="F177" s="625"/>
      <c r="G177" s="625"/>
      <c r="H177" s="625"/>
      <c r="I177" s="625"/>
      <c r="J177" s="625"/>
      <c r="K177" s="625"/>
      <c r="L177" s="625"/>
      <c r="M177" s="625"/>
      <c r="N177" s="627"/>
      <c r="O177" s="627"/>
      <c r="P177" s="627"/>
      <c r="Q177" s="627"/>
      <c r="R177" s="627"/>
      <c r="S177" s="627"/>
      <c r="T177" s="627"/>
      <c r="U177" s="627"/>
      <c r="V177" s="627"/>
      <c r="W177" s="627"/>
      <c r="X177" s="627"/>
      <c r="Y177" s="625"/>
      <c r="Z177" s="625"/>
      <c r="AA177" s="625"/>
      <c r="AB177" s="625"/>
      <c r="AC177" s="625"/>
      <c r="AD177" s="625"/>
      <c r="AE177" s="625"/>
      <c r="AF177" s="625"/>
      <c r="AG177" s="627"/>
      <c r="AH177" s="627"/>
      <c r="AI177" s="627"/>
      <c r="AJ177" s="625"/>
      <c r="AK177" s="625"/>
      <c r="AL177" s="625"/>
      <c r="AM177" s="625"/>
      <c r="AN177" s="625"/>
      <c r="AO177" s="625"/>
      <c r="AP177" s="625"/>
      <c r="AQ177" s="625"/>
      <c r="AR177" s="625"/>
      <c r="AS177" s="625"/>
      <c r="AT177" s="625"/>
      <c r="AU177" s="625"/>
      <c r="AV177" s="625"/>
      <c r="AW177" s="625"/>
      <c r="AX177" s="625"/>
      <c r="AY177" s="625"/>
      <c r="AZ177" s="625"/>
      <c r="BA177" s="625"/>
      <c r="BB177" s="625"/>
      <c r="BC177" s="625"/>
      <c r="BD177" s="625"/>
      <c r="BE177" s="627"/>
      <c r="BF177" s="627"/>
      <c r="BG177" s="627"/>
      <c r="BH177" s="627"/>
      <c r="BI177" s="627"/>
      <c r="BJ177" s="627"/>
      <c r="BK177" s="627"/>
      <c r="BL177" s="627"/>
      <c r="BM177" s="627"/>
      <c r="BN177" s="627"/>
      <c r="BO177" s="627"/>
      <c r="BP177" s="627"/>
      <c r="BQ177" s="627"/>
      <c r="BR177" s="627"/>
      <c r="BS177" s="627"/>
      <c r="BT177" s="627"/>
      <c r="BU177" s="627"/>
      <c r="BV177" s="627"/>
      <c r="BW177" s="627"/>
      <c r="BX177" s="627"/>
      <c r="BY177" s="627"/>
      <c r="BZ177" s="627"/>
      <c r="CA177" s="627"/>
      <c r="CB177" s="627"/>
      <c r="CC177" s="627"/>
      <c r="CD177" s="627"/>
      <c r="CE177" s="627"/>
      <c r="CF177" s="627"/>
      <c r="CG177" s="627"/>
      <c r="CH177" s="627"/>
      <c r="CI177" s="627"/>
      <c r="CJ177" s="627"/>
      <c r="CK177" s="627"/>
      <c r="CL177" s="627"/>
      <c r="CM177" s="627"/>
      <c r="CN177" s="627"/>
      <c r="CO177" s="627"/>
      <c r="CP177" s="627"/>
      <c r="CQ177" s="627"/>
      <c r="CR177" s="627"/>
    </row>
    <row r="178" spans="1:96">
      <c r="A178" s="625"/>
      <c r="B178" s="626"/>
      <c r="C178" s="625"/>
      <c r="D178" s="625"/>
      <c r="E178" s="625"/>
      <c r="F178" s="625"/>
      <c r="G178" s="625"/>
      <c r="H178" s="625"/>
      <c r="I178" s="625"/>
      <c r="J178" s="625"/>
      <c r="K178" s="625"/>
      <c r="L178" s="625"/>
      <c r="M178" s="625"/>
      <c r="N178" s="627"/>
      <c r="O178" s="627"/>
      <c r="P178" s="627"/>
      <c r="Q178" s="627"/>
      <c r="R178" s="627"/>
      <c r="S178" s="627"/>
      <c r="T178" s="627"/>
      <c r="U178" s="627"/>
      <c r="V178" s="627"/>
      <c r="W178" s="627"/>
      <c r="X178" s="627"/>
      <c r="Y178" s="625"/>
      <c r="Z178" s="625"/>
      <c r="AA178" s="625"/>
      <c r="AB178" s="625"/>
      <c r="AC178" s="625"/>
      <c r="AD178" s="625"/>
      <c r="AE178" s="625"/>
      <c r="AF178" s="625"/>
      <c r="AG178" s="627"/>
      <c r="AH178" s="627"/>
      <c r="AI178" s="627"/>
      <c r="AJ178" s="625"/>
      <c r="AK178" s="625"/>
      <c r="AL178" s="625"/>
      <c r="AM178" s="625"/>
      <c r="AN178" s="625"/>
      <c r="AO178" s="625"/>
      <c r="AP178" s="625"/>
      <c r="AQ178" s="625"/>
      <c r="AR178" s="625"/>
      <c r="AS178" s="625"/>
      <c r="AT178" s="625"/>
      <c r="AU178" s="625"/>
      <c r="AV178" s="625"/>
      <c r="AW178" s="625"/>
      <c r="AX178" s="625"/>
      <c r="AY178" s="625"/>
      <c r="AZ178" s="625"/>
      <c r="BA178" s="625"/>
      <c r="BB178" s="625"/>
      <c r="BC178" s="625"/>
      <c r="BD178" s="625"/>
      <c r="BE178" s="627"/>
      <c r="BF178" s="627"/>
      <c r="BG178" s="627"/>
      <c r="BH178" s="627"/>
      <c r="BI178" s="627"/>
      <c r="BJ178" s="627"/>
      <c r="BK178" s="627"/>
      <c r="BL178" s="627"/>
      <c r="BM178" s="627"/>
      <c r="BN178" s="627"/>
      <c r="BO178" s="627"/>
      <c r="BP178" s="627"/>
      <c r="BQ178" s="627"/>
      <c r="BR178" s="627"/>
      <c r="BS178" s="627"/>
      <c r="BT178" s="627"/>
      <c r="BU178" s="627"/>
      <c r="BV178" s="627"/>
      <c r="BW178" s="627"/>
      <c r="BX178" s="627"/>
      <c r="BY178" s="627"/>
      <c r="BZ178" s="627"/>
      <c r="CA178" s="627"/>
      <c r="CB178" s="627"/>
      <c r="CC178" s="627"/>
      <c r="CD178" s="627"/>
      <c r="CE178" s="627"/>
      <c r="CF178" s="627"/>
      <c r="CG178" s="627"/>
      <c r="CH178" s="627"/>
      <c r="CI178" s="627"/>
      <c r="CJ178" s="627"/>
      <c r="CK178" s="627"/>
      <c r="CL178" s="627"/>
      <c r="CM178" s="627"/>
      <c r="CN178" s="627"/>
      <c r="CO178" s="627"/>
      <c r="CP178" s="627"/>
      <c r="CQ178" s="627"/>
      <c r="CR178" s="627"/>
    </row>
    <row r="179" spans="1:96">
      <c r="A179" s="625"/>
      <c r="B179" s="626"/>
      <c r="C179" s="625"/>
      <c r="D179" s="625"/>
      <c r="E179" s="625"/>
      <c r="F179" s="625"/>
      <c r="G179" s="625"/>
      <c r="H179" s="625"/>
      <c r="I179" s="625"/>
      <c r="J179" s="625"/>
      <c r="K179" s="625"/>
      <c r="L179" s="625"/>
      <c r="M179" s="625"/>
      <c r="N179" s="627"/>
      <c r="O179" s="627"/>
      <c r="P179" s="627"/>
      <c r="Q179" s="627"/>
      <c r="R179" s="627"/>
      <c r="S179" s="627"/>
      <c r="T179" s="627"/>
      <c r="U179" s="627"/>
      <c r="V179" s="627"/>
      <c r="W179" s="627"/>
      <c r="X179" s="627"/>
      <c r="Y179" s="625"/>
      <c r="Z179" s="625"/>
      <c r="AA179" s="625"/>
      <c r="AB179" s="625"/>
      <c r="AC179" s="625"/>
      <c r="AD179" s="625"/>
      <c r="AE179" s="625"/>
      <c r="AF179" s="625"/>
      <c r="AG179" s="627"/>
      <c r="AH179" s="627"/>
      <c r="AI179" s="627"/>
      <c r="AJ179" s="625"/>
      <c r="AK179" s="625"/>
      <c r="AL179" s="625"/>
      <c r="AM179" s="625"/>
      <c r="AN179" s="625"/>
      <c r="AO179" s="625"/>
      <c r="AP179" s="625"/>
      <c r="AQ179" s="625"/>
      <c r="AR179" s="625"/>
      <c r="AS179" s="625"/>
      <c r="AT179" s="625"/>
      <c r="AU179" s="625"/>
      <c r="AV179" s="625"/>
      <c r="AW179" s="625"/>
      <c r="AX179" s="625"/>
      <c r="AY179" s="625"/>
      <c r="AZ179" s="625"/>
      <c r="BA179" s="625"/>
      <c r="BB179" s="625"/>
      <c r="BC179" s="625"/>
      <c r="BD179" s="625"/>
      <c r="BE179" s="627"/>
      <c r="BF179" s="627"/>
      <c r="BG179" s="627"/>
      <c r="BH179" s="627"/>
      <c r="BI179" s="627"/>
      <c r="BJ179" s="627"/>
      <c r="BK179" s="627"/>
      <c r="BL179" s="627"/>
      <c r="BM179" s="627"/>
      <c r="BN179" s="627"/>
      <c r="BO179" s="627"/>
      <c r="BP179" s="627"/>
      <c r="BQ179" s="627"/>
      <c r="BR179" s="627"/>
      <c r="BS179" s="627"/>
      <c r="BT179" s="627"/>
      <c r="BU179" s="627"/>
      <c r="BV179" s="627"/>
      <c r="BW179" s="627"/>
      <c r="BX179" s="627"/>
      <c r="BY179" s="627"/>
      <c r="BZ179" s="627"/>
      <c r="CA179" s="627"/>
      <c r="CB179" s="627"/>
      <c r="CC179" s="627"/>
      <c r="CD179" s="627"/>
      <c r="CE179" s="627"/>
      <c r="CF179" s="627"/>
      <c r="CG179" s="627"/>
      <c r="CH179" s="627"/>
      <c r="CI179" s="627"/>
      <c r="CJ179" s="627"/>
      <c r="CK179" s="627"/>
      <c r="CL179" s="627"/>
      <c r="CM179" s="627"/>
      <c r="CN179" s="627"/>
      <c r="CO179" s="627"/>
      <c r="CP179" s="627"/>
      <c r="CQ179" s="627"/>
      <c r="CR179" s="627"/>
    </row>
    <row r="180" spans="1:96">
      <c r="A180" s="625"/>
      <c r="B180" s="626"/>
      <c r="C180" s="625"/>
      <c r="D180" s="625"/>
      <c r="E180" s="625"/>
      <c r="F180" s="625"/>
      <c r="G180" s="625"/>
      <c r="H180" s="625"/>
      <c r="I180" s="625"/>
      <c r="J180" s="625"/>
      <c r="K180" s="625"/>
      <c r="L180" s="625"/>
      <c r="M180" s="625"/>
      <c r="N180" s="627"/>
      <c r="O180" s="627"/>
      <c r="P180" s="627"/>
      <c r="Q180" s="627"/>
      <c r="R180" s="627"/>
      <c r="S180" s="627"/>
      <c r="T180" s="627"/>
      <c r="U180" s="627"/>
      <c r="V180" s="627"/>
      <c r="W180" s="627"/>
      <c r="X180" s="627"/>
      <c r="Y180" s="625"/>
      <c r="Z180" s="625"/>
      <c r="AA180" s="625"/>
      <c r="AB180" s="625"/>
      <c r="AC180" s="625"/>
      <c r="AD180" s="625"/>
      <c r="AE180" s="625"/>
      <c r="AF180" s="625"/>
      <c r="AG180" s="627"/>
      <c r="AH180" s="627"/>
      <c r="AI180" s="627"/>
      <c r="AJ180" s="625"/>
      <c r="AK180" s="625"/>
      <c r="AL180" s="625"/>
      <c r="AM180" s="625"/>
      <c r="AN180" s="625"/>
      <c r="AO180" s="625"/>
      <c r="AP180" s="625"/>
      <c r="AQ180" s="625"/>
      <c r="AR180" s="625"/>
      <c r="AS180" s="625"/>
      <c r="AT180" s="625"/>
      <c r="AU180" s="625"/>
      <c r="AV180" s="625"/>
      <c r="AW180" s="625"/>
      <c r="AX180" s="625"/>
      <c r="AY180" s="625"/>
      <c r="AZ180" s="625"/>
      <c r="BA180" s="625"/>
      <c r="BB180" s="625"/>
      <c r="BC180" s="625"/>
      <c r="BD180" s="625"/>
      <c r="BE180" s="627"/>
      <c r="BF180" s="627"/>
      <c r="BG180" s="627"/>
      <c r="BH180" s="627"/>
      <c r="BI180" s="627"/>
      <c r="BJ180" s="627"/>
      <c r="BK180" s="627"/>
      <c r="BL180" s="627"/>
      <c r="BM180" s="627"/>
      <c r="BN180" s="627"/>
      <c r="BO180" s="627"/>
      <c r="BP180" s="627"/>
      <c r="BQ180" s="627"/>
      <c r="BR180" s="627"/>
      <c r="BS180" s="627"/>
      <c r="BT180" s="627"/>
      <c r="BU180" s="627"/>
      <c r="BV180" s="627"/>
      <c r="BW180" s="627"/>
      <c r="BX180" s="627"/>
      <c r="BY180" s="627"/>
      <c r="BZ180" s="627"/>
      <c r="CA180" s="627"/>
      <c r="CB180" s="627"/>
      <c r="CC180" s="627"/>
      <c r="CD180" s="627"/>
      <c r="CE180" s="627"/>
      <c r="CF180" s="627"/>
      <c r="CG180" s="627"/>
      <c r="CH180" s="627"/>
      <c r="CI180" s="627"/>
      <c r="CJ180" s="627"/>
      <c r="CK180" s="627"/>
      <c r="CL180" s="627"/>
      <c r="CM180" s="627"/>
      <c r="CN180" s="627"/>
      <c r="CO180" s="627"/>
      <c r="CP180" s="627"/>
      <c r="CQ180" s="627"/>
      <c r="CR180" s="627"/>
    </row>
    <row r="181" spans="1:96">
      <c r="A181" s="625"/>
      <c r="B181" s="626"/>
      <c r="C181" s="625"/>
      <c r="D181" s="625"/>
      <c r="E181" s="625"/>
      <c r="F181" s="625"/>
      <c r="G181" s="625"/>
      <c r="H181" s="625"/>
      <c r="I181" s="625"/>
      <c r="J181" s="625"/>
      <c r="K181" s="625"/>
      <c r="L181" s="625"/>
      <c r="M181" s="625"/>
      <c r="N181" s="627"/>
      <c r="O181" s="627"/>
      <c r="P181" s="627"/>
      <c r="Q181" s="627"/>
      <c r="R181" s="627"/>
      <c r="S181" s="627"/>
      <c r="T181" s="627"/>
      <c r="U181" s="627"/>
      <c r="V181" s="627"/>
      <c r="W181" s="627"/>
      <c r="X181" s="627"/>
      <c r="Y181" s="625"/>
      <c r="Z181" s="625"/>
      <c r="AA181" s="625"/>
      <c r="AB181" s="625"/>
      <c r="AC181" s="625"/>
      <c r="AD181" s="625"/>
      <c r="AE181" s="625"/>
      <c r="AF181" s="625"/>
      <c r="AG181" s="627"/>
      <c r="AH181" s="627"/>
      <c r="AI181" s="627"/>
      <c r="AJ181" s="625"/>
      <c r="AK181" s="625"/>
      <c r="AL181" s="625"/>
      <c r="AM181" s="625"/>
      <c r="AN181" s="625"/>
      <c r="AO181" s="625"/>
      <c r="AP181" s="625"/>
      <c r="AQ181" s="625"/>
      <c r="AR181" s="625"/>
      <c r="AS181" s="625"/>
      <c r="AT181" s="625"/>
      <c r="AU181" s="625"/>
      <c r="AV181" s="625"/>
      <c r="AW181" s="625"/>
      <c r="AX181" s="625"/>
      <c r="AY181" s="625"/>
      <c r="AZ181" s="625"/>
      <c r="BA181" s="625"/>
      <c r="BB181" s="625"/>
      <c r="BC181" s="625"/>
      <c r="BD181" s="625"/>
      <c r="BE181" s="627"/>
      <c r="BF181" s="627"/>
      <c r="BG181" s="627"/>
      <c r="BH181" s="627"/>
      <c r="BI181" s="627"/>
      <c r="BJ181" s="627"/>
      <c r="BK181" s="627"/>
      <c r="BL181" s="627"/>
      <c r="BM181" s="627"/>
      <c r="BN181" s="627"/>
      <c r="BO181" s="627"/>
      <c r="BP181" s="627"/>
      <c r="BQ181" s="627"/>
      <c r="BR181" s="627"/>
      <c r="BS181" s="627"/>
      <c r="BT181" s="627"/>
      <c r="BU181" s="627"/>
      <c r="BV181" s="627"/>
      <c r="BW181" s="627"/>
      <c r="BX181" s="627"/>
      <c r="BY181" s="627"/>
      <c r="BZ181" s="627"/>
      <c r="CA181" s="627"/>
      <c r="CB181" s="627"/>
      <c r="CC181" s="627"/>
      <c r="CD181" s="627"/>
      <c r="CE181" s="627"/>
      <c r="CF181" s="627"/>
      <c r="CG181" s="627"/>
      <c r="CH181" s="627"/>
      <c r="CI181" s="627"/>
      <c r="CJ181" s="627"/>
      <c r="CK181" s="627"/>
      <c r="CL181" s="627"/>
      <c r="CM181" s="627"/>
      <c r="CN181" s="627"/>
      <c r="CO181" s="627"/>
      <c r="CP181" s="627"/>
      <c r="CQ181" s="627"/>
      <c r="CR181" s="627"/>
    </row>
    <row r="182" spans="1:96">
      <c r="A182" s="625"/>
      <c r="B182" s="626"/>
      <c r="C182" s="625"/>
      <c r="D182" s="625"/>
      <c r="E182" s="625"/>
      <c r="F182" s="625"/>
      <c r="G182" s="625"/>
      <c r="H182" s="625"/>
      <c r="I182" s="625"/>
      <c r="J182" s="625"/>
      <c r="K182" s="625"/>
      <c r="L182" s="625"/>
      <c r="M182" s="625"/>
      <c r="N182" s="627"/>
      <c r="O182" s="627"/>
      <c r="P182" s="627"/>
      <c r="Q182" s="627"/>
      <c r="R182" s="627"/>
      <c r="S182" s="627"/>
      <c r="T182" s="627"/>
      <c r="U182" s="627"/>
      <c r="V182" s="627"/>
      <c r="W182" s="627"/>
      <c r="X182" s="627"/>
      <c r="Y182" s="625"/>
      <c r="Z182" s="625"/>
      <c r="AA182" s="625"/>
      <c r="AB182" s="625"/>
      <c r="AC182" s="625"/>
      <c r="AD182" s="625"/>
      <c r="AE182" s="625"/>
      <c r="AF182" s="625"/>
      <c r="AG182" s="627"/>
      <c r="AH182" s="627"/>
      <c r="AI182" s="627"/>
      <c r="AJ182" s="625"/>
      <c r="AK182" s="625"/>
      <c r="AL182" s="625"/>
      <c r="AM182" s="625"/>
      <c r="AN182" s="625"/>
      <c r="AO182" s="625"/>
      <c r="AP182" s="625"/>
      <c r="AQ182" s="625"/>
      <c r="AR182" s="625"/>
      <c r="AS182" s="625"/>
      <c r="AT182" s="625"/>
      <c r="AU182" s="625"/>
      <c r="AV182" s="625"/>
      <c r="AW182" s="625"/>
      <c r="AX182" s="625"/>
      <c r="AY182" s="625"/>
      <c r="AZ182" s="625"/>
      <c r="BA182" s="625"/>
      <c r="BB182" s="625"/>
      <c r="BC182" s="625"/>
      <c r="BD182" s="625"/>
      <c r="BE182" s="627"/>
      <c r="BF182" s="627"/>
      <c r="BG182" s="627"/>
      <c r="BH182" s="627"/>
      <c r="BI182" s="627"/>
      <c r="BJ182" s="627"/>
      <c r="BK182" s="627"/>
      <c r="BL182" s="627"/>
      <c r="BM182" s="627"/>
      <c r="BN182" s="627"/>
      <c r="BO182" s="627"/>
      <c r="BP182" s="627"/>
      <c r="BQ182" s="627"/>
      <c r="BR182" s="627"/>
      <c r="BS182" s="627"/>
      <c r="BT182" s="627"/>
      <c r="BU182" s="627"/>
      <c r="BV182" s="627"/>
      <c r="BW182" s="627"/>
      <c r="BX182" s="627"/>
      <c r="BY182" s="627"/>
      <c r="BZ182" s="627"/>
      <c r="CA182" s="627"/>
      <c r="CB182" s="627"/>
      <c r="CC182" s="627"/>
      <c r="CD182" s="627"/>
      <c r="CE182" s="627"/>
      <c r="CF182" s="627"/>
      <c r="CG182" s="627"/>
      <c r="CH182" s="627"/>
      <c r="CI182" s="627"/>
      <c r="CJ182" s="627"/>
      <c r="CK182" s="627"/>
      <c r="CL182" s="627"/>
      <c r="CM182" s="627"/>
      <c r="CN182" s="627"/>
      <c r="CO182" s="627"/>
      <c r="CP182" s="627"/>
      <c r="CQ182" s="627"/>
      <c r="CR182" s="627"/>
    </row>
    <row r="183" spans="1:96">
      <c r="A183" s="625"/>
      <c r="B183" s="626"/>
      <c r="C183" s="625"/>
      <c r="D183" s="625"/>
      <c r="E183" s="625"/>
      <c r="F183" s="625"/>
      <c r="G183" s="625"/>
      <c r="H183" s="625"/>
      <c r="I183" s="625"/>
      <c r="J183" s="625"/>
      <c r="K183" s="625"/>
      <c r="L183" s="625"/>
      <c r="M183" s="625"/>
      <c r="N183" s="627"/>
      <c r="O183" s="627"/>
      <c r="P183" s="627"/>
      <c r="Q183" s="627"/>
      <c r="R183" s="627"/>
      <c r="S183" s="627"/>
      <c r="T183" s="627"/>
      <c r="U183" s="627"/>
      <c r="V183" s="627"/>
      <c r="W183" s="627"/>
      <c r="X183" s="627"/>
      <c r="Y183" s="625"/>
      <c r="Z183" s="625"/>
      <c r="AA183" s="625"/>
      <c r="AB183" s="625"/>
      <c r="AC183" s="625"/>
      <c r="AD183" s="625"/>
      <c r="AE183" s="625"/>
      <c r="AF183" s="625"/>
      <c r="AG183" s="627"/>
      <c r="AH183" s="627"/>
      <c r="AI183" s="627"/>
      <c r="AJ183" s="625"/>
      <c r="AK183" s="625"/>
      <c r="AL183" s="625"/>
      <c r="AM183" s="625"/>
      <c r="AN183" s="625"/>
      <c r="AO183" s="625"/>
      <c r="AP183" s="625"/>
      <c r="AQ183" s="625"/>
      <c r="AR183" s="625"/>
      <c r="AS183" s="625"/>
      <c r="AT183" s="625"/>
      <c r="AU183" s="625"/>
      <c r="AV183" s="625"/>
      <c r="AW183" s="625"/>
      <c r="AX183" s="625"/>
      <c r="AY183" s="625"/>
      <c r="AZ183" s="625"/>
      <c r="BA183" s="625"/>
      <c r="BB183" s="625"/>
      <c r="BC183" s="625"/>
      <c r="BD183" s="625"/>
      <c r="BE183" s="627"/>
      <c r="BF183" s="627"/>
      <c r="BG183" s="627"/>
      <c r="BH183" s="627"/>
      <c r="BI183" s="627"/>
      <c r="BJ183" s="627"/>
      <c r="BK183" s="627"/>
      <c r="BL183" s="627"/>
      <c r="BM183" s="627"/>
      <c r="BN183" s="627"/>
      <c r="BO183" s="627"/>
      <c r="BP183" s="627"/>
      <c r="BQ183" s="627"/>
      <c r="BR183" s="627"/>
      <c r="BS183" s="627"/>
      <c r="BT183" s="627"/>
      <c r="BU183" s="627"/>
      <c r="BV183" s="627"/>
      <c r="BW183" s="627"/>
      <c r="BX183" s="627"/>
      <c r="BY183" s="627"/>
      <c r="BZ183" s="627"/>
      <c r="CA183" s="627"/>
      <c r="CB183" s="627"/>
      <c r="CC183" s="627"/>
      <c r="CD183" s="627"/>
      <c r="CE183" s="627"/>
      <c r="CF183" s="627"/>
      <c r="CG183" s="627"/>
      <c r="CH183" s="627"/>
      <c r="CI183" s="627"/>
      <c r="CJ183" s="627"/>
      <c r="CK183" s="627"/>
      <c r="CL183" s="627"/>
      <c r="CM183" s="627"/>
      <c r="CN183" s="627"/>
      <c r="CO183" s="627"/>
      <c r="CP183" s="627"/>
      <c r="CQ183" s="627"/>
      <c r="CR183" s="627"/>
    </row>
    <row r="184" spans="1:96">
      <c r="A184" s="625"/>
      <c r="B184" s="626"/>
      <c r="C184" s="625"/>
      <c r="D184" s="625"/>
      <c r="E184" s="625"/>
      <c r="F184" s="625"/>
      <c r="G184" s="625"/>
      <c r="H184" s="625"/>
      <c r="I184" s="625"/>
      <c r="J184" s="625"/>
      <c r="K184" s="625"/>
      <c r="L184" s="625"/>
      <c r="M184" s="625"/>
      <c r="N184" s="627"/>
      <c r="O184" s="627"/>
      <c r="P184" s="627"/>
      <c r="Q184" s="627"/>
      <c r="R184" s="627"/>
      <c r="S184" s="627"/>
      <c r="T184" s="627"/>
      <c r="U184" s="627"/>
      <c r="V184" s="627"/>
      <c r="W184" s="627"/>
      <c r="X184" s="627"/>
      <c r="Y184" s="625"/>
      <c r="Z184" s="625"/>
      <c r="AA184" s="625"/>
      <c r="AB184" s="625"/>
      <c r="AC184" s="625"/>
      <c r="AD184" s="625"/>
      <c r="AE184" s="625"/>
      <c r="AF184" s="625"/>
      <c r="AG184" s="627"/>
      <c r="AH184" s="627"/>
      <c r="AI184" s="627"/>
      <c r="AJ184" s="625"/>
      <c r="AK184" s="625"/>
      <c r="AL184" s="625"/>
      <c r="AM184" s="625"/>
      <c r="AN184" s="625"/>
      <c r="AO184" s="625"/>
      <c r="AP184" s="625"/>
      <c r="AQ184" s="625"/>
      <c r="AR184" s="625"/>
      <c r="AS184" s="625"/>
      <c r="AT184" s="625"/>
      <c r="AU184" s="625"/>
      <c r="AV184" s="625"/>
      <c r="AW184" s="625"/>
      <c r="AX184" s="625"/>
      <c r="AY184" s="625"/>
      <c r="AZ184" s="625"/>
      <c r="BA184" s="625"/>
      <c r="BB184" s="625"/>
      <c r="BC184" s="625"/>
      <c r="BD184" s="625"/>
      <c r="BE184" s="627"/>
      <c r="BF184" s="627"/>
      <c r="BG184" s="627"/>
      <c r="BH184" s="627"/>
      <c r="BI184" s="627"/>
      <c r="BJ184" s="627"/>
      <c r="BK184" s="627"/>
      <c r="BL184" s="627"/>
      <c r="BM184" s="627"/>
      <c r="BN184" s="627"/>
      <c r="BO184" s="627"/>
      <c r="BP184" s="627"/>
      <c r="BQ184" s="627"/>
      <c r="BR184" s="627"/>
      <c r="BS184" s="627"/>
      <c r="BT184" s="627"/>
      <c r="BU184" s="627"/>
      <c r="BV184" s="627"/>
      <c r="BW184" s="627"/>
      <c r="BX184" s="627"/>
      <c r="BY184" s="627"/>
      <c r="BZ184" s="627"/>
      <c r="CA184" s="627"/>
      <c r="CB184" s="627"/>
      <c r="CC184" s="627"/>
      <c r="CD184" s="627"/>
      <c r="CE184" s="627"/>
      <c r="CF184" s="627"/>
      <c r="CG184" s="627"/>
      <c r="CH184" s="627"/>
      <c r="CI184" s="627"/>
      <c r="CJ184" s="627"/>
      <c r="CK184" s="627"/>
      <c r="CL184" s="627"/>
      <c r="CM184" s="627"/>
      <c r="CN184" s="627"/>
      <c r="CO184" s="627"/>
      <c r="CP184" s="627"/>
      <c r="CQ184" s="627"/>
      <c r="CR184" s="627"/>
    </row>
    <row r="185" spans="1:96">
      <c r="A185" s="625"/>
      <c r="B185" s="626"/>
      <c r="C185" s="625"/>
      <c r="D185" s="625"/>
      <c r="E185" s="625"/>
      <c r="F185" s="625"/>
      <c r="G185" s="625"/>
      <c r="H185" s="625"/>
      <c r="I185" s="625"/>
      <c r="J185" s="625"/>
      <c r="K185" s="625"/>
      <c r="L185" s="625"/>
      <c r="M185" s="625"/>
      <c r="N185" s="627"/>
      <c r="O185" s="627"/>
      <c r="P185" s="627"/>
      <c r="Q185" s="627"/>
      <c r="R185" s="627"/>
      <c r="S185" s="627"/>
      <c r="T185" s="627"/>
      <c r="U185" s="627"/>
      <c r="V185" s="627"/>
      <c r="W185" s="627"/>
      <c r="X185" s="627"/>
      <c r="Y185" s="625"/>
      <c r="Z185" s="625"/>
      <c r="AA185" s="625"/>
      <c r="AB185" s="625"/>
      <c r="AC185" s="625"/>
      <c r="AD185" s="625"/>
      <c r="AE185" s="625"/>
      <c r="AF185" s="625"/>
      <c r="AG185" s="627"/>
      <c r="AH185" s="627"/>
      <c r="AI185" s="627"/>
      <c r="AJ185" s="625"/>
      <c r="AK185" s="625"/>
      <c r="AL185" s="625"/>
      <c r="AM185" s="625"/>
      <c r="AN185" s="625"/>
      <c r="AO185" s="625"/>
      <c r="AP185" s="625"/>
      <c r="AQ185" s="625"/>
      <c r="AR185" s="625"/>
      <c r="AS185" s="625"/>
      <c r="AT185" s="625"/>
      <c r="AU185" s="625"/>
      <c r="AV185" s="625"/>
      <c r="AW185" s="625"/>
      <c r="AX185" s="625"/>
      <c r="AY185" s="625"/>
      <c r="AZ185" s="625"/>
      <c r="BA185" s="625"/>
      <c r="BB185" s="625"/>
      <c r="BC185" s="625"/>
      <c r="BD185" s="625"/>
      <c r="BE185" s="627"/>
      <c r="BF185" s="627"/>
      <c r="BG185" s="627"/>
      <c r="BH185" s="627"/>
      <c r="BI185" s="627"/>
      <c r="BJ185" s="627"/>
      <c r="BK185" s="627"/>
      <c r="BL185" s="627"/>
      <c r="BM185" s="627"/>
      <c r="BN185" s="627"/>
      <c r="BO185" s="627"/>
      <c r="BP185" s="627"/>
      <c r="BQ185" s="627"/>
      <c r="BR185" s="627"/>
      <c r="BS185" s="627"/>
      <c r="BT185" s="627"/>
      <c r="BU185" s="627"/>
      <c r="BV185" s="627"/>
      <c r="BW185" s="627"/>
      <c r="BX185" s="627"/>
      <c r="BY185" s="627"/>
      <c r="BZ185" s="627"/>
      <c r="CA185" s="627"/>
      <c r="CB185" s="627"/>
      <c r="CC185" s="627"/>
      <c r="CD185" s="627"/>
      <c r="CE185" s="627"/>
      <c r="CF185" s="627"/>
      <c r="CG185" s="627"/>
      <c r="CH185" s="627"/>
      <c r="CI185" s="627"/>
      <c r="CJ185" s="627"/>
      <c r="CK185" s="627"/>
      <c r="CL185" s="627"/>
      <c r="CM185" s="627"/>
      <c r="CN185" s="627"/>
      <c r="CO185" s="627"/>
      <c r="CP185" s="627"/>
      <c r="CQ185" s="627"/>
      <c r="CR185" s="627"/>
    </row>
    <row r="186" spans="1:96">
      <c r="A186" s="625"/>
      <c r="B186" s="626"/>
      <c r="C186" s="625"/>
      <c r="D186" s="625"/>
      <c r="E186" s="625"/>
      <c r="F186" s="625"/>
      <c r="G186" s="625"/>
      <c r="H186" s="625"/>
      <c r="I186" s="625"/>
      <c r="J186" s="625"/>
      <c r="K186" s="625"/>
      <c r="L186" s="625"/>
      <c r="M186" s="625"/>
      <c r="N186" s="627"/>
      <c r="O186" s="627"/>
      <c r="P186" s="627"/>
      <c r="Q186" s="627"/>
      <c r="R186" s="627"/>
      <c r="S186" s="627"/>
      <c r="T186" s="627"/>
      <c r="U186" s="627"/>
      <c r="V186" s="627"/>
      <c r="W186" s="627"/>
      <c r="X186" s="627"/>
      <c r="Y186" s="625"/>
      <c r="Z186" s="625"/>
      <c r="AA186" s="625"/>
      <c r="AB186" s="625"/>
      <c r="AC186" s="625"/>
      <c r="AD186" s="625"/>
      <c r="AE186" s="625"/>
      <c r="AF186" s="625"/>
      <c r="AG186" s="627"/>
      <c r="AH186" s="627"/>
      <c r="AI186" s="627"/>
      <c r="AJ186" s="625"/>
      <c r="AK186" s="625"/>
      <c r="AL186" s="625"/>
      <c r="AM186" s="625"/>
      <c r="AN186" s="625"/>
      <c r="AO186" s="625"/>
      <c r="AP186" s="625"/>
      <c r="AQ186" s="625"/>
      <c r="AR186" s="625"/>
      <c r="AS186" s="625"/>
      <c r="AT186" s="625"/>
      <c r="AU186" s="625"/>
      <c r="AV186" s="625"/>
      <c r="AW186" s="625"/>
      <c r="AX186" s="625"/>
      <c r="AY186" s="625"/>
      <c r="AZ186" s="625"/>
      <c r="BA186" s="625"/>
      <c r="BB186" s="625"/>
      <c r="BC186" s="625"/>
      <c r="BD186" s="625"/>
      <c r="BE186" s="627"/>
      <c r="BF186" s="627"/>
      <c r="BG186" s="627"/>
      <c r="BH186" s="627"/>
      <c r="BI186" s="627"/>
      <c r="BJ186" s="627"/>
      <c r="BK186" s="627"/>
      <c r="BL186" s="627"/>
      <c r="BM186" s="627"/>
      <c r="BN186" s="627"/>
      <c r="BO186" s="627"/>
      <c r="BP186" s="627"/>
      <c r="BQ186" s="627"/>
      <c r="BR186" s="627"/>
      <c r="BS186" s="627"/>
      <c r="BT186" s="627"/>
      <c r="BU186" s="627"/>
      <c r="BV186" s="627"/>
      <c r="BW186" s="627"/>
      <c r="BX186" s="627"/>
      <c r="BY186" s="627"/>
      <c r="BZ186" s="627"/>
      <c r="CA186" s="627"/>
      <c r="CB186" s="627"/>
      <c r="CC186" s="627"/>
      <c r="CD186" s="627"/>
      <c r="CE186" s="627"/>
      <c r="CF186" s="627"/>
      <c r="CG186" s="627"/>
      <c r="CH186" s="627"/>
      <c r="CI186" s="627"/>
      <c r="CJ186" s="627"/>
      <c r="CK186" s="627"/>
      <c r="CL186" s="627"/>
      <c r="CM186" s="627"/>
      <c r="CN186" s="627"/>
      <c r="CO186" s="627"/>
      <c r="CP186" s="627"/>
      <c r="CQ186" s="627"/>
      <c r="CR186" s="627"/>
    </row>
    <row r="187" spans="1:96">
      <c r="A187" s="625"/>
      <c r="B187" s="626"/>
      <c r="C187" s="625"/>
      <c r="D187" s="625"/>
      <c r="E187" s="625"/>
      <c r="F187" s="625"/>
      <c r="G187" s="625"/>
      <c r="H187" s="625"/>
      <c r="I187" s="625"/>
      <c r="J187" s="625"/>
      <c r="K187" s="625"/>
      <c r="L187" s="625"/>
      <c r="M187" s="625"/>
      <c r="N187" s="627"/>
      <c r="O187" s="627"/>
      <c r="P187" s="627"/>
      <c r="Q187" s="627"/>
      <c r="R187" s="627"/>
      <c r="S187" s="627"/>
      <c r="T187" s="627"/>
      <c r="U187" s="627"/>
      <c r="V187" s="627"/>
      <c r="W187" s="627"/>
      <c r="X187" s="627"/>
      <c r="Y187" s="625"/>
      <c r="Z187" s="625"/>
      <c r="AA187" s="625"/>
      <c r="AB187" s="625"/>
      <c r="AC187" s="625"/>
      <c r="AD187" s="625"/>
      <c r="AE187" s="625"/>
      <c r="AF187" s="625"/>
      <c r="AG187" s="627"/>
      <c r="AH187" s="627"/>
      <c r="AI187" s="627"/>
      <c r="AJ187" s="625"/>
      <c r="AK187" s="625"/>
      <c r="AL187" s="625"/>
      <c r="AM187" s="625"/>
      <c r="AN187" s="625"/>
      <c r="AO187" s="625"/>
      <c r="AP187" s="625"/>
      <c r="AQ187" s="625"/>
      <c r="AR187" s="625"/>
      <c r="AS187" s="625"/>
      <c r="AT187" s="625"/>
      <c r="AU187" s="625"/>
      <c r="AV187" s="625"/>
      <c r="AW187" s="625"/>
      <c r="AX187" s="625"/>
      <c r="AY187" s="625"/>
      <c r="AZ187" s="625"/>
      <c r="BA187" s="625"/>
      <c r="BB187" s="625"/>
      <c r="BC187" s="625"/>
      <c r="BD187" s="625"/>
      <c r="BE187" s="627"/>
      <c r="BF187" s="627"/>
      <c r="BG187" s="627"/>
      <c r="BH187" s="627"/>
      <c r="BI187" s="627"/>
      <c r="BJ187" s="627"/>
      <c r="BK187" s="627"/>
      <c r="BL187" s="627"/>
      <c r="BM187" s="627"/>
      <c r="BN187" s="627"/>
      <c r="BO187" s="627"/>
      <c r="BP187" s="627"/>
      <c r="BQ187" s="627"/>
      <c r="BR187" s="627"/>
      <c r="BS187" s="627"/>
      <c r="BT187" s="627"/>
      <c r="BU187" s="627"/>
      <c r="BV187" s="627"/>
      <c r="BW187" s="627"/>
      <c r="BX187" s="627"/>
      <c r="BY187" s="627"/>
      <c r="BZ187" s="627"/>
      <c r="CA187" s="627"/>
      <c r="CB187" s="627"/>
      <c r="CC187" s="627"/>
      <c r="CD187" s="627"/>
      <c r="CE187" s="627"/>
      <c r="CF187" s="627"/>
      <c r="CG187" s="627"/>
      <c r="CH187" s="627"/>
      <c r="CI187" s="627"/>
      <c r="CJ187" s="627"/>
      <c r="CK187" s="627"/>
      <c r="CL187" s="627"/>
      <c r="CM187" s="627"/>
      <c r="CN187" s="627"/>
      <c r="CO187" s="627"/>
      <c r="CP187" s="627"/>
      <c r="CQ187" s="627"/>
      <c r="CR187" s="627"/>
    </row>
    <row r="188" spans="1:96">
      <c r="A188" s="625"/>
      <c r="B188" s="626"/>
      <c r="C188" s="625"/>
      <c r="D188" s="625"/>
      <c r="E188" s="625"/>
      <c r="F188" s="625"/>
      <c r="G188" s="625"/>
      <c r="H188" s="625"/>
      <c r="I188" s="625"/>
      <c r="J188" s="625"/>
      <c r="K188" s="625"/>
      <c r="L188" s="625"/>
      <c r="M188" s="625"/>
      <c r="N188" s="627"/>
      <c r="O188" s="627"/>
      <c r="P188" s="627"/>
      <c r="Q188" s="627"/>
      <c r="R188" s="627"/>
      <c r="S188" s="627"/>
      <c r="T188" s="627"/>
      <c r="U188" s="627"/>
      <c r="V188" s="627"/>
      <c r="W188" s="627"/>
      <c r="X188" s="627"/>
      <c r="Y188" s="625"/>
      <c r="Z188" s="625"/>
      <c r="AA188" s="625"/>
      <c r="AB188" s="625"/>
      <c r="AC188" s="625"/>
      <c r="AD188" s="625"/>
      <c r="AE188" s="625"/>
      <c r="AF188" s="625"/>
      <c r="AG188" s="627"/>
      <c r="AH188" s="627"/>
      <c r="AI188" s="627"/>
      <c r="AJ188" s="625"/>
      <c r="AK188" s="625"/>
      <c r="AL188" s="625"/>
      <c r="AM188" s="625"/>
      <c r="AN188" s="625"/>
      <c r="AO188" s="625"/>
      <c r="AP188" s="625"/>
      <c r="AQ188" s="625"/>
      <c r="AR188" s="625"/>
      <c r="AS188" s="625"/>
      <c r="AT188" s="625"/>
      <c r="AU188" s="625"/>
      <c r="AV188" s="625"/>
      <c r="AW188" s="625"/>
      <c r="AX188" s="625"/>
      <c r="AY188" s="625"/>
      <c r="AZ188" s="625"/>
      <c r="BA188" s="625"/>
      <c r="BB188" s="625"/>
      <c r="BC188" s="625"/>
      <c r="BD188" s="625"/>
      <c r="BE188" s="627"/>
      <c r="BF188" s="627"/>
      <c r="BG188" s="627"/>
      <c r="BH188" s="627"/>
      <c r="BI188" s="627"/>
      <c r="BJ188" s="627"/>
      <c r="BK188" s="627"/>
      <c r="BL188" s="627"/>
      <c r="BM188" s="627"/>
      <c r="BN188" s="627"/>
      <c r="BO188" s="627"/>
      <c r="BP188" s="627"/>
      <c r="BQ188" s="627"/>
      <c r="BR188" s="627"/>
      <c r="BS188" s="627"/>
      <c r="BT188" s="627"/>
      <c r="BU188" s="627"/>
      <c r="BV188" s="627"/>
      <c r="BW188" s="627"/>
      <c r="BX188" s="627"/>
      <c r="BY188" s="627"/>
      <c r="BZ188" s="627"/>
      <c r="CA188" s="627"/>
      <c r="CB188" s="627"/>
      <c r="CC188" s="627"/>
      <c r="CD188" s="627"/>
      <c r="CE188" s="627"/>
      <c r="CF188" s="627"/>
      <c r="CG188" s="627"/>
      <c r="CH188" s="627"/>
      <c r="CI188" s="627"/>
      <c r="CJ188" s="627"/>
      <c r="CK188" s="627"/>
      <c r="CL188" s="627"/>
      <c r="CM188" s="627"/>
      <c r="CN188" s="627"/>
      <c r="CO188" s="627"/>
      <c r="CP188" s="627"/>
      <c r="CQ188" s="627"/>
      <c r="CR188" s="627"/>
    </row>
    <row r="189" spans="1:96">
      <c r="A189" s="625"/>
      <c r="B189" s="626"/>
      <c r="C189" s="625"/>
      <c r="D189" s="625"/>
      <c r="E189" s="625"/>
      <c r="F189" s="625"/>
      <c r="G189" s="625"/>
      <c r="H189" s="625"/>
      <c r="I189" s="625"/>
      <c r="J189" s="625"/>
      <c r="K189" s="625"/>
      <c r="L189" s="625"/>
      <c r="M189" s="625"/>
      <c r="N189" s="627"/>
      <c r="O189" s="627"/>
      <c r="P189" s="627"/>
      <c r="Q189" s="627"/>
      <c r="R189" s="627"/>
      <c r="S189" s="627"/>
      <c r="T189" s="627"/>
      <c r="U189" s="627"/>
      <c r="V189" s="627"/>
      <c r="W189" s="627"/>
      <c r="X189" s="627"/>
      <c r="Y189" s="625"/>
      <c r="Z189" s="625"/>
      <c r="AA189" s="625"/>
      <c r="AB189" s="625"/>
      <c r="AC189" s="625"/>
      <c r="AD189" s="625"/>
      <c r="AE189" s="625"/>
      <c r="AF189" s="625"/>
      <c r="AG189" s="627"/>
      <c r="AH189" s="627"/>
      <c r="AI189" s="627"/>
      <c r="AJ189" s="625"/>
      <c r="AK189" s="625"/>
      <c r="AL189" s="625"/>
      <c r="AM189" s="625"/>
      <c r="AN189" s="625"/>
      <c r="AO189" s="625"/>
      <c r="AP189" s="625"/>
      <c r="AQ189" s="625"/>
      <c r="AR189" s="625"/>
      <c r="AS189" s="625"/>
      <c r="AT189" s="625"/>
      <c r="AU189" s="625"/>
      <c r="AV189" s="625"/>
      <c r="AW189" s="625"/>
      <c r="AX189" s="625"/>
      <c r="AY189" s="625"/>
      <c r="AZ189" s="625"/>
      <c r="BA189" s="625"/>
      <c r="BB189" s="625"/>
      <c r="BC189" s="625"/>
      <c r="BD189" s="625"/>
      <c r="BE189" s="627"/>
      <c r="BF189" s="627"/>
      <c r="BG189" s="627"/>
      <c r="BH189" s="627"/>
      <c r="BI189" s="627"/>
      <c r="BJ189" s="627"/>
      <c r="BK189" s="627"/>
      <c r="BL189" s="627"/>
      <c r="BM189" s="627"/>
      <c r="BN189" s="627"/>
      <c r="BO189" s="627"/>
      <c r="BP189" s="627"/>
      <c r="BQ189" s="627"/>
      <c r="BR189" s="627"/>
      <c r="BS189" s="627"/>
      <c r="BT189" s="627"/>
      <c r="BU189" s="627"/>
      <c r="BV189" s="627"/>
      <c r="BW189" s="627"/>
      <c r="BX189" s="627"/>
      <c r="BY189" s="627"/>
      <c r="BZ189" s="627"/>
      <c r="CA189" s="627"/>
      <c r="CB189" s="627"/>
      <c r="CC189" s="627"/>
      <c r="CD189" s="627"/>
      <c r="CE189" s="627"/>
      <c r="CF189" s="627"/>
      <c r="CG189" s="627"/>
      <c r="CH189" s="627"/>
      <c r="CI189" s="627"/>
      <c r="CJ189" s="627"/>
      <c r="CK189" s="627"/>
      <c r="CL189" s="627"/>
      <c r="CM189" s="627"/>
      <c r="CN189" s="627"/>
      <c r="CO189" s="627"/>
      <c r="CP189" s="627"/>
      <c r="CQ189" s="627"/>
      <c r="CR189" s="627"/>
    </row>
    <row r="190" spans="1:96">
      <c r="A190" s="625"/>
      <c r="B190" s="626"/>
      <c r="C190" s="625"/>
      <c r="D190" s="625"/>
      <c r="E190" s="625"/>
      <c r="F190" s="625"/>
      <c r="G190" s="625"/>
      <c r="H190" s="625"/>
      <c r="I190" s="625"/>
      <c r="J190" s="625"/>
      <c r="K190" s="625"/>
      <c r="L190" s="625"/>
      <c r="M190" s="625"/>
      <c r="N190" s="627"/>
      <c r="O190" s="627"/>
      <c r="P190" s="627"/>
      <c r="Q190" s="627"/>
      <c r="R190" s="627"/>
      <c r="S190" s="627"/>
      <c r="T190" s="627"/>
      <c r="U190" s="627"/>
      <c r="V190" s="627"/>
      <c r="W190" s="627"/>
      <c r="X190" s="627"/>
      <c r="Y190" s="625"/>
      <c r="Z190" s="625"/>
      <c r="AA190" s="625"/>
      <c r="AB190" s="625"/>
      <c r="AC190" s="625"/>
      <c r="AD190" s="625"/>
      <c r="AE190" s="625"/>
      <c r="AF190" s="625"/>
      <c r="AG190" s="627"/>
      <c r="AH190" s="627"/>
      <c r="AI190" s="627"/>
      <c r="AJ190" s="625"/>
      <c r="AK190" s="625"/>
      <c r="AL190" s="625"/>
      <c r="AM190" s="625"/>
      <c r="AN190" s="625"/>
      <c r="AO190" s="625"/>
      <c r="AP190" s="625"/>
      <c r="AQ190" s="625"/>
      <c r="AR190" s="625"/>
      <c r="AS190" s="625"/>
      <c r="AT190" s="625"/>
      <c r="AU190" s="625"/>
      <c r="AV190" s="625"/>
      <c r="AW190" s="625"/>
      <c r="AX190" s="625"/>
      <c r="AY190" s="625"/>
      <c r="AZ190" s="625"/>
      <c r="BA190" s="625"/>
      <c r="BB190" s="625"/>
      <c r="BC190" s="625"/>
      <c r="BD190" s="625"/>
      <c r="BE190" s="627"/>
      <c r="BF190" s="627"/>
      <c r="BG190" s="627"/>
      <c r="BH190" s="627"/>
      <c r="BI190" s="627"/>
      <c r="BJ190" s="627"/>
      <c r="BK190" s="627"/>
      <c r="BL190" s="627"/>
      <c r="BM190" s="627"/>
      <c r="BN190" s="627"/>
      <c r="BO190" s="627"/>
      <c r="BP190" s="627"/>
      <c r="BQ190" s="627"/>
      <c r="BR190" s="627"/>
      <c r="BS190" s="627"/>
      <c r="BT190" s="627"/>
      <c r="BU190" s="627"/>
      <c r="BV190" s="627"/>
      <c r="BW190" s="627"/>
      <c r="BX190" s="627"/>
      <c r="BY190" s="627"/>
      <c r="BZ190" s="627"/>
      <c r="CA190" s="627"/>
      <c r="CB190" s="627"/>
      <c r="CC190" s="627"/>
      <c r="CD190" s="627"/>
      <c r="CE190" s="627"/>
      <c r="CF190" s="627"/>
      <c r="CG190" s="627"/>
      <c r="CH190" s="627"/>
      <c r="CI190" s="627"/>
      <c r="CJ190" s="627"/>
      <c r="CK190" s="627"/>
      <c r="CL190" s="627"/>
      <c r="CM190" s="627"/>
      <c r="CN190" s="627"/>
      <c r="CO190" s="627"/>
      <c r="CP190" s="627"/>
      <c r="CQ190" s="627"/>
      <c r="CR190" s="627"/>
    </row>
  </sheetData>
  <mergeCells count="62">
    <mergeCell ref="Y3:Z3"/>
    <mergeCell ref="AF3:AG3"/>
    <mergeCell ref="AH3:AI3"/>
    <mergeCell ref="AJ3:AL3"/>
    <mergeCell ref="AQ3:AR3"/>
    <mergeCell ref="AM3:AO3"/>
    <mergeCell ref="L3:M3"/>
    <mergeCell ref="N3:O3"/>
    <mergeCell ref="W3:X3"/>
    <mergeCell ref="A3:B3"/>
    <mergeCell ref="C3:D3"/>
    <mergeCell ref="E3:H3"/>
    <mergeCell ref="AS1:BD1"/>
    <mergeCell ref="AH2:AR2"/>
    <mergeCell ref="A1:K1"/>
    <mergeCell ref="L1:V1"/>
    <mergeCell ref="W1:AG1"/>
    <mergeCell ref="AH1:AR1"/>
    <mergeCell ref="A2:K2"/>
    <mergeCell ref="W2:AG2"/>
    <mergeCell ref="L2:V2"/>
    <mergeCell ref="BA5:BA6"/>
    <mergeCell ref="AU4:BA4"/>
    <mergeCell ref="AS2:BD2"/>
    <mergeCell ref="AS4:AS6"/>
    <mergeCell ref="AT4:AT6"/>
    <mergeCell ref="AU5:AU6"/>
    <mergeCell ref="AW5:AW6"/>
    <mergeCell ref="AY5:AY6"/>
    <mergeCell ref="AS3:AT3"/>
    <mergeCell ref="AU3:AW3"/>
    <mergeCell ref="BD4:BD6"/>
    <mergeCell ref="AJ4:AR4"/>
    <mergeCell ref="L4:L6"/>
    <mergeCell ref="M4:M6"/>
    <mergeCell ref="Y5:AA5"/>
    <mergeCell ref="AB5:AD5"/>
    <mergeCell ref="AG5:AG6"/>
    <mergeCell ref="AH4:AH6"/>
    <mergeCell ref="AI4:AI6"/>
    <mergeCell ref="AJ5:AL5"/>
    <mergeCell ref="AM5:AO5"/>
    <mergeCell ref="AR5:AR6"/>
    <mergeCell ref="Y4:AG4"/>
    <mergeCell ref="W4:W6"/>
    <mergeCell ref="X4:X6"/>
    <mergeCell ref="AU65:AW65"/>
    <mergeCell ref="K5:K6"/>
    <mergeCell ref="V5:V6"/>
    <mergeCell ref="C5:E5"/>
    <mergeCell ref="F5:H5"/>
    <mergeCell ref="A64:K64"/>
    <mergeCell ref="L64:V64"/>
    <mergeCell ref="W64:AG64"/>
    <mergeCell ref="AH64:AR64"/>
    <mergeCell ref="AS64:BH64"/>
    <mergeCell ref="A4:A6"/>
    <mergeCell ref="B4:B6"/>
    <mergeCell ref="N5:P5"/>
    <mergeCell ref="Q5:S5"/>
    <mergeCell ref="C4:K4"/>
    <mergeCell ref="N4:V4"/>
  </mergeCells>
  <pageMargins left="1.25" right="0.95" top="0.75" bottom="0.75" header="0.3" footer="0.3"/>
  <pageSetup scale="80" orientation="portrait" r:id="rId1"/>
  <colBreaks count="4" manualBreakCount="4">
    <brk id="11" max="1048575" man="1"/>
    <brk id="22" max="1048575" man="1"/>
    <brk id="44" max="188" man="1"/>
    <brk id="56"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ECA"/>
  </sheetPr>
  <dimension ref="A1:BJ427"/>
  <sheetViews>
    <sheetView topLeftCell="D1" workbookViewId="0">
      <selection activeCell="H12" sqref="H12"/>
    </sheetView>
  </sheetViews>
  <sheetFormatPr defaultRowHeight="15"/>
  <cols>
    <col min="1" max="1" width="7.140625" style="174" customWidth="1"/>
    <col min="2" max="2" width="7.85546875" style="174" customWidth="1"/>
    <col min="3" max="3" width="26" style="170" customWidth="1"/>
    <col min="4" max="4" width="6.5703125" style="158" customWidth="1"/>
    <col min="5" max="8" width="6.7109375" style="170" customWidth="1"/>
    <col min="9" max="11" width="6.7109375" style="158" customWidth="1"/>
    <col min="12" max="14" width="6.7109375" style="170" customWidth="1"/>
    <col min="15" max="18" width="6.7109375" style="158" customWidth="1"/>
    <col min="19" max="23" width="9.140625" style="158"/>
    <col min="24" max="25" width="9.140625" style="170"/>
    <col min="26" max="26" width="20.140625" style="493" customWidth="1"/>
    <col min="27" max="27" width="9.140625" style="212"/>
    <col min="28" max="28" width="9.140625" style="213"/>
    <col min="29" max="29" width="25" style="214" customWidth="1"/>
    <col min="30" max="30" width="9.140625" style="157"/>
    <col min="31" max="34" width="9.140625" style="215"/>
    <col min="35" max="50" width="9.140625" style="157"/>
    <col min="51" max="51" width="9.140625" style="216"/>
    <col min="52" max="254" width="9.140625" style="158"/>
    <col min="255" max="255" width="5" style="158" customWidth="1"/>
    <col min="256" max="256" width="7.85546875" style="158" customWidth="1"/>
    <col min="257" max="257" width="5.42578125" style="158" customWidth="1"/>
    <col min="258" max="258" width="26" style="158" customWidth="1"/>
    <col min="259" max="273" width="6.7109375" style="158" customWidth="1"/>
    <col min="274" max="284" width="9.140625" style="158"/>
    <col min="285" max="285" width="20.85546875" style="158" customWidth="1"/>
    <col min="286" max="510" width="9.140625" style="158"/>
    <col min="511" max="511" width="5" style="158" customWidth="1"/>
    <col min="512" max="512" width="7.85546875" style="158" customWidth="1"/>
    <col min="513" max="513" width="5.42578125" style="158" customWidth="1"/>
    <col min="514" max="514" width="26" style="158" customWidth="1"/>
    <col min="515" max="529" width="6.7109375" style="158" customWidth="1"/>
    <col min="530" max="540" width="9.140625" style="158"/>
    <col min="541" max="541" width="20.85546875" style="158" customWidth="1"/>
    <col min="542" max="766" width="9.140625" style="158"/>
    <col min="767" max="767" width="5" style="158" customWidth="1"/>
    <col min="768" max="768" width="7.85546875" style="158" customWidth="1"/>
    <col min="769" max="769" width="5.42578125" style="158" customWidth="1"/>
    <col min="770" max="770" width="26" style="158" customWidth="1"/>
    <col min="771" max="785" width="6.7109375" style="158" customWidth="1"/>
    <col min="786" max="796" width="9.140625" style="158"/>
    <col min="797" max="797" width="20.85546875" style="158" customWidth="1"/>
    <col min="798" max="1022" width="9.140625" style="158"/>
    <col min="1023" max="1023" width="5" style="158" customWidth="1"/>
    <col min="1024" max="1024" width="7.85546875" style="158" customWidth="1"/>
    <col min="1025" max="1025" width="5.42578125" style="158" customWidth="1"/>
    <col min="1026" max="1026" width="26" style="158" customWidth="1"/>
    <col min="1027" max="1041" width="6.7109375" style="158" customWidth="1"/>
    <col min="1042" max="1052" width="9.140625" style="158"/>
    <col min="1053" max="1053" width="20.85546875" style="158" customWidth="1"/>
    <col min="1054" max="1278" width="9.140625" style="158"/>
    <col min="1279" max="1279" width="5" style="158" customWidth="1"/>
    <col min="1280" max="1280" width="7.85546875" style="158" customWidth="1"/>
    <col min="1281" max="1281" width="5.42578125" style="158" customWidth="1"/>
    <col min="1282" max="1282" width="26" style="158" customWidth="1"/>
    <col min="1283" max="1297" width="6.7109375" style="158" customWidth="1"/>
    <col min="1298" max="1308" width="9.140625" style="158"/>
    <col min="1309" max="1309" width="20.85546875" style="158" customWidth="1"/>
    <col min="1310" max="1534" width="9.140625" style="158"/>
    <col min="1535" max="1535" width="5" style="158" customWidth="1"/>
    <col min="1536" max="1536" width="7.85546875" style="158" customWidth="1"/>
    <col min="1537" max="1537" width="5.42578125" style="158" customWidth="1"/>
    <col min="1538" max="1538" width="26" style="158" customWidth="1"/>
    <col min="1539" max="1553" width="6.7109375" style="158" customWidth="1"/>
    <col min="1554" max="1564" width="9.140625" style="158"/>
    <col min="1565" max="1565" width="20.85546875" style="158" customWidth="1"/>
    <col min="1566" max="1790" width="9.140625" style="158"/>
    <col min="1791" max="1791" width="5" style="158" customWidth="1"/>
    <col min="1792" max="1792" width="7.85546875" style="158" customWidth="1"/>
    <col min="1793" max="1793" width="5.42578125" style="158" customWidth="1"/>
    <col min="1794" max="1794" width="26" style="158" customWidth="1"/>
    <col min="1795" max="1809" width="6.7109375" style="158" customWidth="1"/>
    <col min="1810" max="1820" width="9.140625" style="158"/>
    <col min="1821" max="1821" width="20.85546875" style="158" customWidth="1"/>
    <col min="1822" max="2046" width="9.140625" style="158"/>
    <col min="2047" max="2047" width="5" style="158" customWidth="1"/>
    <col min="2048" max="2048" width="7.85546875" style="158" customWidth="1"/>
    <col min="2049" max="2049" width="5.42578125" style="158" customWidth="1"/>
    <col min="2050" max="2050" width="26" style="158" customWidth="1"/>
    <col min="2051" max="2065" width="6.7109375" style="158" customWidth="1"/>
    <col min="2066" max="2076" width="9.140625" style="158"/>
    <col min="2077" max="2077" width="20.85546875" style="158" customWidth="1"/>
    <col min="2078" max="2302" width="9.140625" style="158"/>
    <col min="2303" max="2303" width="5" style="158" customWidth="1"/>
    <col min="2304" max="2304" width="7.85546875" style="158" customWidth="1"/>
    <col min="2305" max="2305" width="5.42578125" style="158" customWidth="1"/>
    <col min="2306" max="2306" width="26" style="158" customWidth="1"/>
    <col min="2307" max="2321" width="6.7109375" style="158" customWidth="1"/>
    <col min="2322" max="2332" width="9.140625" style="158"/>
    <col min="2333" max="2333" width="20.85546875" style="158" customWidth="1"/>
    <col min="2334" max="2558" width="9.140625" style="158"/>
    <col min="2559" max="2559" width="5" style="158" customWidth="1"/>
    <col min="2560" max="2560" width="7.85546875" style="158" customWidth="1"/>
    <col min="2561" max="2561" width="5.42578125" style="158" customWidth="1"/>
    <col min="2562" max="2562" width="26" style="158" customWidth="1"/>
    <col min="2563" max="2577" width="6.7109375" style="158" customWidth="1"/>
    <col min="2578" max="2588" width="9.140625" style="158"/>
    <col min="2589" max="2589" width="20.85546875" style="158" customWidth="1"/>
    <col min="2590" max="2814" width="9.140625" style="158"/>
    <col min="2815" max="2815" width="5" style="158" customWidth="1"/>
    <col min="2816" max="2816" width="7.85546875" style="158" customWidth="1"/>
    <col min="2817" max="2817" width="5.42578125" style="158" customWidth="1"/>
    <col min="2818" max="2818" width="26" style="158" customWidth="1"/>
    <col min="2819" max="2833" width="6.7109375" style="158" customWidth="1"/>
    <col min="2834" max="2844" width="9.140625" style="158"/>
    <col min="2845" max="2845" width="20.85546875" style="158" customWidth="1"/>
    <col min="2846" max="3070" width="9.140625" style="158"/>
    <col min="3071" max="3071" width="5" style="158" customWidth="1"/>
    <col min="3072" max="3072" width="7.85546875" style="158" customWidth="1"/>
    <col min="3073" max="3073" width="5.42578125" style="158" customWidth="1"/>
    <col min="3074" max="3074" width="26" style="158" customWidth="1"/>
    <col min="3075" max="3089" width="6.7109375" style="158" customWidth="1"/>
    <col min="3090" max="3100" width="9.140625" style="158"/>
    <col min="3101" max="3101" width="20.85546875" style="158" customWidth="1"/>
    <col min="3102" max="3326" width="9.140625" style="158"/>
    <col min="3327" max="3327" width="5" style="158" customWidth="1"/>
    <col min="3328" max="3328" width="7.85546875" style="158" customWidth="1"/>
    <col min="3329" max="3329" width="5.42578125" style="158" customWidth="1"/>
    <col min="3330" max="3330" width="26" style="158" customWidth="1"/>
    <col min="3331" max="3345" width="6.7109375" style="158" customWidth="1"/>
    <col min="3346" max="3356" width="9.140625" style="158"/>
    <col min="3357" max="3357" width="20.85546875" style="158" customWidth="1"/>
    <col min="3358" max="3582" width="9.140625" style="158"/>
    <col min="3583" max="3583" width="5" style="158" customWidth="1"/>
    <col min="3584" max="3584" width="7.85546875" style="158" customWidth="1"/>
    <col min="3585" max="3585" width="5.42578125" style="158" customWidth="1"/>
    <col min="3586" max="3586" width="26" style="158" customWidth="1"/>
    <col min="3587" max="3601" width="6.7109375" style="158" customWidth="1"/>
    <col min="3602" max="3612" width="9.140625" style="158"/>
    <col min="3613" max="3613" width="20.85546875" style="158" customWidth="1"/>
    <col min="3614" max="3838" width="9.140625" style="158"/>
    <col min="3839" max="3839" width="5" style="158" customWidth="1"/>
    <col min="3840" max="3840" width="7.85546875" style="158" customWidth="1"/>
    <col min="3841" max="3841" width="5.42578125" style="158" customWidth="1"/>
    <col min="3842" max="3842" width="26" style="158" customWidth="1"/>
    <col min="3843" max="3857" width="6.7109375" style="158" customWidth="1"/>
    <col min="3858" max="3868" width="9.140625" style="158"/>
    <col min="3869" max="3869" width="20.85546875" style="158" customWidth="1"/>
    <col min="3870" max="4094" width="9.140625" style="158"/>
    <col min="4095" max="4095" width="5" style="158" customWidth="1"/>
    <col min="4096" max="4096" width="7.85546875" style="158" customWidth="1"/>
    <col min="4097" max="4097" width="5.42578125" style="158" customWidth="1"/>
    <col min="4098" max="4098" width="26" style="158" customWidth="1"/>
    <col min="4099" max="4113" width="6.7109375" style="158" customWidth="1"/>
    <col min="4114" max="4124" width="9.140625" style="158"/>
    <col min="4125" max="4125" width="20.85546875" style="158" customWidth="1"/>
    <col min="4126" max="4350" width="9.140625" style="158"/>
    <col min="4351" max="4351" width="5" style="158" customWidth="1"/>
    <col min="4352" max="4352" width="7.85546875" style="158" customWidth="1"/>
    <col min="4353" max="4353" width="5.42578125" style="158" customWidth="1"/>
    <col min="4354" max="4354" width="26" style="158" customWidth="1"/>
    <col min="4355" max="4369" width="6.7109375" style="158" customWidth="1"/>
    <col min="4370" max="4380" width="9.140625" style="158"/>
    <col min="4381" max="4381" width="20.85546875" style="158" customWidth="1"/>
    <col min="4382" max="4606" width="9.140625" style="158"/>
    <col min="4607" max="4607" width="5" style="158" customWidth="1"/>
    <col min="4608" max="4608" width="7.85546875" style="158" customWidth="1"/>
    <col min="4609" max="4609" width="5.42578125" style="158" customWidth="1"/>
    <col min="4610" max="4610" width="26" style="158" customWidth="1"/>
    <col min="4611" max="4625" width="6.7109375" style="158" customWidth="1"/>
    <col min="4626" max="4636" width="9.140625" style="158"/>
    <col min="4637" max="4637" width="20.85546875" style="158" customWidth="1"/>
    <col min="4638" max="4862" width="9.140625" style="158"/>
    <col min="4863" max="4863" width="5" style="158" customWidth="1"/>
    <col min="4864" max="4864" width="7.85546875" style="158" customWidth="1"/>
    <col min="4865" max="4865" width="5.42578125" style="158" customWidth="1"/>
    <col min="4866" max="4866" width="26" style="158" customWidth="1"/>
    <col min="4867" max="4881" width="6.7109375" style="158" customWidth="1"/>
    <col min="4882" max="4892" width="9.140625" style="158"/>
    <col min="4893" max="4893" width="20.85546875" style="158" customWidth="1"/>
    <col min="4894" max="5118" width="9.140625" style="158"/>
    <col min="5119" max="5119" width="5" style="158" customWidth="1"/>
    <col min="5120" max="5120" width="7.85546875" style="158" customWidth="1"/>
    <col min="5121" max="5121" width="5.42578125" style="158" customWidth="1"/>
    <col min="5122" max="5122" width="26" style="158" customWidth="1"/>
    <col min="5123" max="5137" width="6.7109375" style="158" customWidth="1"/>
    <col min="5138" max="5148" width="9.140625" style="158"/>
    <col min="5149" max="5149" width="20.85546875" style="158" customWidth="1"/>
    <col min="5150" max="5374" width="9.140625" style="158"/>
    <col min="5375" max="5375" width="5" style="158" customWidth="1"/>
    <col min="5376" max="5376" width="7.85546875" style="158" customWidth="1"/>
    <col min="5377" max="5377" width="5.42578125" style="158" customWidth="1"/>
    <col min="5378" max="5378" width="26" style="158" customWidth="1"/>
    <col min="5379" max="5393" width="6.7109375" style="158" customWidth="1"/>
    <col min="5394" max="5404" width="9.140625" style="158"/>
    <col min="5405" max="5405" width="20.85546875" style="158" customWidth="1"/>
    <col min="5406" max="5630" width="9.140625" style="158"/>
    <col min="5631" max="5631" width="5" style="158" customWidth="1"/>
    <col min="5632" max="5632" width="7.85546875" style="158" customWidth="1"/>
    <col min="5633" max="5633" width="5.42578125" style="158" customWidth="1"/>
    <col min="5634" max="5634" width="26" style="158" customWidth="1"/>
    <col min="5635" max="5649" width="6.7109375" style="158" customWidth="1"/>
    <col min="5650" max="5660" width="9.140625" style="158"/>
    <col min="5661" max="5661" width="20.85546875" style="158" customWidth="1"/>
    <col min="5662" max="5886" width="9.140625" style="158"/>
    <col min="5887" max="5887" width="5" style="158" customWidth="1"/>
    <col min="5888" max="5888" width="7.85546875" style="158" customWidth="1"/>
    <col min="5889" max="5889" width="5.42578125" style="158" customWidth="1"/>
    <col min="5890" max="5890" width="26" style="158" customWidth="1"/>
    <col min="5891" max="5905" width="6.7109375" style="158" customWidth="1"/>
    <col min="5906" max="5916" width="9.140625" style="158"/>
    <col min="5917" max="5917" width="20.85546875" style="158" customWidth="1"/>
    <col min="5918" max="6142" width="9.140625" style="158"/>
    <col min="6143" max="6143" width="5" style="158" customWidth="1"/>
    <col min="6144" max="6144" width="7.85546875" style="158" customWidth="1"/>
    <col min="6145" max="6145" width="5.42578125" style="158" customWidth="1"/>
    <col min="6146" max="6146" width="26" style="158" customWidth="1"/>
    <col min="6147" max="6161" width="6.7109375" style="158" customWidth="1"/>
    <col min="6162" max="6172" width="9.140625" style="158"/>
    <col min="6173" max="6173" width="20.85546875" style="158" customWidth="1"/>
    <col min="6174" max="6398" width="9.140625" style="158"/>
    <col min="6399" max="6399" width="5" style="158" customWidth="1"/>
    <col min="6400" max="6400" width="7.85546875" style="158" customWidth="1"/>
    <col min="6401" max="6401" width="5.42578125" style="158" customWidth="1"/>
    <col min="6402" max="6402" width="26" style="158" customWidth="1"/>
    <col min="6403" max="6417" width="6.7109375" style="158" customWidth="1"/>
    <col min="6418" max="6428" width="9.140625" style="158"/>
    <col min="6429" max="6429" width="20.85546875" style="158" customWidth="1"/>
    <col min="6430" max="6654" width="9.140625" style="158"/>
    <col min="6655" max="6655" width="5" style="158" customWidth="1"/>
    <col min="6656" max="6656" width="7.85546875" style="158" customWidth="1"/>
    <col min="6657" max="6657" width="5.42578125" style="158" customWidth="1"/>
    <col min="6658" max="6658" width="26" style="158" customWidth="1"/>
    <col min="6659" max="6673" width="6.7109375" style="158" customWidth="1"/>
    <col min="6674" max="6684" width="9.140625" style="158"/>
    <col min="6685" max="6685" width="20.85546875" style="158" customWidth="1"/>
    <col min="6686" max="6910" width="9.140625" style="158"/>
    <col min="6911" max="6911" width="5" style="158" customWidth="1"/>
    <col min="6912" max="6912" width="7.85546875" style="158" customWidth="1"/>
    <col min="6913" max="6913" width="5.42578125" style="158" customWidth="1"/>
    <col min="6914" max="6914" width="26" style="158" customWidth="1"/>
    <col min="6915" max="6929" width="6.7109375" style="158" customWidth="1"/>
    <col min="6930" max="6940" width="9.140625" style="158"/>
    <col min="6941" max="6941" width="20.85546875" style="158" customWidth="1"/>
    <col min="6942" max="7166" width="9.140625" style="158"/>
    <col min="7167" max="7167" width="5" style="158" customWidth="1"/>
    <col min="7168" max="7168" width="7.85546875" style="158" customWidth="1"/>
    <col min="7169" max="7169" width="5.42578125" style="158" customWidth="1"/>
    <col min="7170" max="7170" width="26" style="158" customWidth="1"/>
    <col min="7171" max="7185" width="6.7109375" style="158" customWidth="1"/>
    <col min="7186" max="7196" width="9.140625" style="158"/>
    <col min="7197" max="7197" width="20.85546875" style="158" customWidth="1"/>
    <col min="7198" max="7422" width="9.140625" style="158"/>
    <col min="7423" max="7423" width="5" style="158" customWidth="1"/>
    <col min="7424" max="7424" width="7.85546875" style="158" customWidth="1"/>
    <col min="7425" max="7425" width="5.42578125" style="158" customWidth="1"/>
    <col min="7426" max="7426" width="26" style="158" customWidth="1"/>
    <col min="7427" max="7441" width="6.7109375" style="158" customWidth="1"/>
    <col min="7442" max="7452" width="9.140625" style="158"/>
    <col min="7453" max="7453" width="20.85546875" style="158" customWidth="1"/>
    <col min="7454" max="7678" width="9.140625" style="158"/>
    <col min="7679" max="7679" width="5" style="158" customWidth="1"/>
    <col min="7680" max="7680" width="7.85546875" style="158" customWidth="1"/>
    <col min="7681" max="7681" width="5.42578125" style="158" customWidth="1"/>
    <col min="7682" max="7682" width="26" style="158" customWidth="1"/>
    <col min="7683" max="7697" width="6.7109375" style="158" customWidth="1"/>
    <col min="7698" max="7708" width="9.140625" style="158"/>
    <col min="7709" max="7709" width="20.85546875" style="158" customWidth="1"/>
    <col min="7710" max="7934" width="9.140625" style="158"/>
    <col min="7935" max="7935" width="5" style="158" customWidth="1"/>
    <col min="7936" max="7936" width="7.85546875" style="158" customWidth="1"/>
    <col min="7937" max="7937" width="5.42578125" style="158" customWidth="1"/>
    <col min="7938" max="7938" width="26" style="158" customWidth="1"/>
    <col min="7939" max="7953" width="6.7109375" style="158" customWidth="1"/>
    <col min="7954" max="7964" width="9.140625" style="158"/>
    <col min="7965" max="7965" width="20.85546875" style="158" customWidth="1"/>
    <col min="7966" max="8190" width="9.140625" style="158"/>
    <col min="8191" max="8191" width="5" style="158" customWidth="1"/>
    <col min="8192" max="8192" width="7.85546875" style="158" customWidth="1"/>
    <col min="8193" max="8193" width="5.42578125" style="158" customWidth="1"/>
    <col min="8194" max="8194" width="26" style="158" customWidth="1"/>
    <col min="8195" max="8209" width="6.7109375" style="158" customWidth="1"/>
    <col min="8210" max="8220" width="9.140625" style="158"/>
    <col min="8221" max="8221" width="20.85546875" style="158" customWidth="1"/>
    <col min="8222" max="8446" width="9.140625" style="158"/>
    <col min="8447" max="8447" width="5" style="158" customWidth="1"/>
    <col min="8448" max="8448" width="7.85546875" style="158" customWidth="1"/>
    <col min="8449" max="8449" width="5.42578125" style="158" customWidth="1"/>
    <col min="8450" max="8450" width="26" style="158" customWidth="1"/>
    <col min="8451" max="8465" width="6.7109375" style="158" customWidth="1"/>
    <col min="8466" max="8476" width="9.140625" style="158"/>
    <col min="8477" max="8477" width="20.85546875" style="158" customWidth="1"/>
    <col min="8478" max="8702" width="9.140625" style="158"/>
    <col min="8703" max="8703" width="5" style="158" customWidth="1"/>
    <col min="8704" max="8704" width="7.85546875" style="158" customWidth="1"/>
    <col min="8705" max="8705" width="5.42578125" style="158" customWidth="1"/>
    <col min="8706" max="8706" width="26" style="158" customWidth="1"/>
    <col min="8707" max="8721" width="6.7109375" style="158" customWidth="1"/>
    <col min="8722" max="8732" width="9.140625" style="158"/>
    <col min="8733" max="8733" width="20.85546875" style="158" customWidth="1"/>
    <col min="8734" max="8958" width="9.140625" style="158"/>
    <col min="8959" max="8959" width="5" style="158" customWidth="1"/>
    <col min="8960" max="8960" width="7.85546875" style="158" customWidth="1"/>
    <col min="8961" max="8961" width="5.42578125" style="158" customWidth="1"/>
    <col min="8962" max="8962" width="26" style="158" customWidth="1"/>
    <col min="8963" max="8977" width="6.7109375" style="158" customWidth="1"/>
    <col min="8978" max="8988" width="9.140625" style="158"/>
    <col min="8989" max="8989" width="20.85546875" style="158" customWidth="1"/>
    <col min="8990" max="9214" width="9.140625" style="158"/>
    <col min="9215" max="9215" width="5" style="158" customWidth="1"/>
    <col min="9216" max="9216" width="7.85546875" style="158" customWidth="1"/>
    <col min="9217" max="9217" width="5.42578125" style="158" customWidth="1"/>
    <col min="9218" max="9218" width="26" style="158" customWidth="1"/>
    <col min="9219" max="9233" width="6.7109375" style="158" customWidth="1"/>
    <col min="9234" max="9244" width="9.140625" style="158"/>
    <col min="9245" max="9245" width="20.85546875" style="158" customWidth="1"/>
    <col min="9246" max="9470" width="9.140625" style="158"/>
    <col min="9471" max="9471" width="5" style="158" customWidth="1"/>
    <col min="9472" max="9472" width="7.85546875" style="158" customWidth="1"/>
    <col min="9473" max="9473" width="5.42578125" style="158" customWidth="1"/>
    <col min="9474" max="9474" width="26" style="158" customWidth="1"/>
    <col min="9475" max="9489" width="6.7109375" style="158" customWidth="1"/>
    <col min="9490" max="9500" width="9.140625" style="158"/>
    <col min="9501" max="9501" width="20.85546875" style="158" customWidth="1"/>
    <col min="9502" max="9726" width="9.140625" style="158"/>
    <col min="9727" max="9727" width="5" style="158" customWidth="1"/>
    <col min="9728" max="9728" width="7.85546875" style="158" customWidth="1"/>
    <col min="9729" max="9729" width="5.42578125" style="158" customWidth="1"/>
    <col min="9730" max="9730" width="26" style="158" customWidth="1"/>
    <col min="9731" max="9745" width="6.7109375" style="158" customWidth="1"/>
    <col min="9746" max="9756" width="9.140625" style="158"/>
    <col min="9757" max="9757" width="20.85546875" style="158" customWidth="1"/>
    <col min="9758" max="9982" width="9.140625" style="158"/>
    <col min="9983" max="9983" width="5" style="158" customWidth="1"/>
    <col min="9984" max="9984" width="7.85546875" style="158" customWidth="1"/>
    <col min="9985" max="9985" width="5.42578125" style="158" customWidth="1"/>
    <col min="9986" max="9986" width="26" style="158" customWidth="1"/>
    <col min="9987" max="10001" width="6.7109375" style="158" customWidth="1"/>
    <col min="10002" max="10012" width="9.140625" style="158"/>
    <col min="10013" max="10013" width="20.85546875" style="158" customWidth="1"/>
    <col min="10014" max="10238" width="9.140625" style="158"/>
    <col min="10239" max="10239" width="5" style="158" customWidth="1"/>
    <col min="10240" max="10240" width="7.85546875" style="158" customWidth="1"/>
    <col min="10241" max="10241" width="5.42578125" style="158" customWidth="1"/>
    <col min="10242" max="10242" width="26" style="158" customWidth="1"/>
    <col min="10243" max="10257" width="6.7109375" style="158" customWidth="1"/>
    <col min="10258" max="10268" width="9.140625" style="158"/>
    <col min="10269" max="10269" width="20.85546875" style="158" customWidth="1"/>
    <col min="10270" max="10494" width="9.140625" style="158"/>
    <col min="10495" max="10495" width="5" style="158" customWidth="1"/>
    <col min="10496" max="10496" width="7.85546875" style="158" customWidth="1"/>
    <col min="10497" max="10497" width="5.42578125" style="158" customWidth="1"/>
    <col min="10498" max="10498" width="26" style="158" customWidth="1"/>
    <col min="10499" max="10513" width="6.7109375" style="158" customWidth="1"/>
    <col min="10514" max="10524" width="9.140625" style="158"/>
    <col min="10525" max="10525" width="20.85546875" style="158" customWidth="1"/>
    <col min="10526" max="10750" width="9.140625" style="158"/>
    <col min="10751" max="10751" width="5" style="158" customWidth="1"/>
    <col min="10752" max="10752" width="7.85546875" style="158" customWidth="1"/>
    <col min="10753" max="10753" width="5.42578125" style="158" customWidth="1"/>
    <col min="10754" max="10754" width="26" style="158" customWidth="1"/>
    <col min="10755" max="10769" width="6.7109375" style="158" customWidth="1"/>
    <col min="10770" max="10780" width="9.140625" style="158"/>
    <col min="10781" max="10781" width="20.85546875" style="158" customWidth="1"/>
    <col min="10782" max="11006" width="9.140625" style="158"/>
    <col min="11007" max="11007" width="5" style="158" customWidth="1"/>
    <col min="11008" max="11008" width="7.85546875" style="158" customWidth="1"/>
    <col min="11009" max="11009" width="5.42578125" style="158" customWidth="1"/>
    <col min="11010" max="11010" width="26" style="158" customWidth="1"/>
    <col min="11011" max="11025" width="6.7109375" style="158" customWidth="1"/>
    <col min="11026" max="11036" width="9.140625" style="158"/>
    <col min="11037" max="11037" width="20.85546875" style="158" customWidth="1"/>
    <col min="11038" max="11262" width="9.140625" style="158"/>
    <col min="11263" max="11263" width="5" style="158" customWidth="1"/>
    <col min="11264" max="11264" width="7.85546875" style="158" customWidth="1"/>
    <col min="11265" max="11265" width="5.42578125" style="158" customWidth="1"/>
    <col min="11266" max="11266" width="26" style="158" customWidth="1"/>
    <col min="11267" max="11281" width="6.7109375" style="158" customWidth="1"/>
    <col min="11282" max="11292" width="9.140625" style="158"/>
    <col min="11293" max="11293" width="20.85546875" style="158" customWidth="1"/>
    <col min="11294" max="11518" width="9.140625" style="158"/>
    <col min="11519" max="11519" width="5" style="158" customWidth="1"/>
    <col min="11520" max="11520" width="7.85546875" style="158" customWidth="1"/>
    <col min="11521" max="11521" width="5.42578125" style="158" customWidth="1"/>
    <col min="11522" max="11522" width="26" style="158" customWidth="1"/>
    <col min="11523" max="11537" width="6.7109375" style="158" customWidth="1"/>
    <col min="11538" max="11548" width="9.140625" style="158"/>
    <col min="11549" max="11549" width="20.85546875" style="158" customWidth="1"/>
    <col min="11550" max="11774" width="9.140625" style="158"/>
    <col min="11775" max="11775" width="5" style="158" customWidth="1"/>
    <col min="11776" max="11776" width="7.85546875" style="158" customWidth="1"/>
    <col min="11777" max="11777" width="5.42578125" style="158" customWidth="1"/>
    <col min="11778" max="11778" width="26" style="158" customWidth="1"/>
    <col min="11779" max="11793" width="6.7109375" style="158" customWidth="1"/>
    <col min="11794" max="11804" width="9.140625" style="158"/>
    <col min="11805" max="11805" width="20.85546875" style="158" customWidth="1"/>
    <col min="11806" max="12030" width="9.140625" style="158"/>
    <col min="12031" max="12031" width="5" style="158" customWidth="1"/>
    <col min="12032" max="12032" width="7.85546875" style="158" customWidth="1"/>
    <col min="12033" max="12033" width="5.42578125" style="158" customWidth="1"/>
    <col min="12034" max="12034" width="26" style="158" customWidth="1"/>
    <col min="12035" max="12049" width="6.7109375" style="158" customWidth="1"/>
    <col min="12050" max="12060" width="9.140625" style="158"/>
    <col min="12061" max="12061" width="20.85546875" style="158" customWidth="1"/>
    <col min="12062" max="12286" width="9.140625" style="158"/>
    <col min="12287" max="12287" width="5" style="158" customWidth="1"/>
    <col min="12288" max="12288" width="7.85546875" style="158" customWidth="1"/>
    <col min="12289" max="12289" width="5.42578125" style="158" customWidth="1"/>
    <col min="12290" max="12290" width="26" style="158" customWidth="1"/>
    <col min="12291" max="12305" width="6.7109375" style="158" customWidth="1"/>
    <col min="12306" max="12316" width="9.140625" style="158"/>
    <col min="12317" max="12317" width="20.85546875" style="158" customWidth="1"/>
    <col min="12318" max="12542" width="9.140625" style="158"/>
    <col min="12543" max="12543" width="5" style="158" customWidth="1"/>
    <col min="12544" max="12544" width="7.85546875" style="158" customWidth="1"/>
    <col min="12545" max="12545" width="5.42578125" style="158" customWidth="1"/>
    <col min="12546" max="12546" width="26" style="158" customWidth="1"/>
    <col min="12547" max="12561" width="6.7109375" style="158" customWidth="1"/>
    <col min="12562" max="12572" width="9.140625" style="158"/>
    <col min="12573" max="12573" width="20.85546875" style="158" customWidth="1"/>
    <col min="12574" max="12798" width="9.140625" style="158"/>
    <col min="12799" max="12799" width="5" style="158" customWidth="1"/>
    <col min="12800" max="12800" width="7.85546875" style="158" customWidth="1"/>
    <col min="12801" max="12801" width="5.42578125" style="158" customWidth="1"/>
    <col min="12802" max="12802" width="26" style="158" customWidth="1"/>
    <col min="12803" max="12817" width="6.7109375" style="158" customWidth="1"/>
    <col min="12818" max="12828" width="9.140625" style="158"/>
    <col min="12829" max="12829" width="20.85546875" style="158" customWidth="1"/>
    <col min="12830" max="13054" width="9.140625" style="158"/>
    <col min="13055" max="13055" width="5" style="158" customWidth="1"/>
    <col min="13056" max="13056" width="7.85546875" style="158" customWidth="1"/>
    <col min="13057" max="13057" width="5.42578125" style="158" customWidth="1"/>
    <col min="13058" max="13058" width="26" style="158" customWidth="1"/>
    <col min="13059" max="13073" width="6.7109375" style="158" customWidth="1"/>
    <col min="13074" max="13084" width="9.140625" style="158"/>
    <col min="13085" max="13085" width="20.85546875" style="158" customWidth="1"/>
    <col min="13086" max="13310" width="9.140625" style="158"/>
    <col min="13311" max="13311" width="5" style="158" customWidth="1"/>
    <col min="13312" max="13312" width="7.85546875" style="158" customWidth="1"/>
    <col min="13313" max="13313" width="5.42578125" style="158" customWidth="1"/>
    <col min="13314" max="13314" width="26" style="158" customWidth="1"/>
    <col min="13315" max="13329" width="6.7109375" style="158" customWidth="1"/>
    <col min="13330" max="13340" width="9.140625" style="158"/>
    <col min="13341" max="13341" width="20.85546875" style="158" customWidth="1"/>
    <col min="13342" max="13566" width="9.140625" style="158"/>
    <col min="13567" max="13567" width="5" style="158" customWidth="1"/>
    <col min="13568" max="13568" width="7.85546875" style="158" customWidth="1"/>
    <col min="13569" max="13569" width="5.42578125" style="158" customWidth="1"/>
    <col min="13570" max="13570" width="26" style="158" customWidth="1"/>
    <col min="13571" max="13585" width="6.7109375" style="158" customWidth="1"/>
    <col min="13586" max="13596" width="9.140625" style="158"/>
    <col min="13597" max="13597" width="20.85546875" style="158" customWidth="1"/>
    <col min="13598" max="13822" width="9.140625" style="158"/>
    <col min="13823" max="13823" width="5" style="158" customWidth="1"/>
    <col min="13824" max="13824" width="7.85546875" style="158" customWidth="1"/>
    <col min="13825" max="13825" width="5.42578125" style="158" customWidth="1"/>
    <col min="13826" max="13826" width="26" style="158" customWidth="1"/>
    <col min="13827" max="13841" width="6.7109375" style="158" customWidth="1"/>
    <col min="13842" max="13852" width="9.140625" style="158"/>
    <col min="13853" max="13853" width="20.85546875" style="158" customWidth="1"/>
    <col min="13854" max="14078" width="9.140625" style="158"/>
    <col min="14079" max="14079" width="5" style="158" customWidth="1"/>
    <col min="14080" max="14080" width="7.85546875" style="158" customWidth="1"/>
    <col min="14081" max="14081" width="5.42578125" style="158" customWidth="1"/>
    <col min="14082" max="14082" width="26" style="158" customWidth="1"/>
    <col min="14083" max="14097" width="6.7109375" style="158" customWidth="1"/>
    <col min="14098" max="14108" width="9.140625" style="158"/>
    <col min="14109" max="14109" width="20.85546875" style="158" customWidth="1"/>
    <col min="14110" max="14334" width="9.140625" style="158"/>
    <col min="14335" max="14335" width="5" style="158" customWidth="1"/>
    <col min="14336" max="14336" width="7.85546875" style="158" customWidth="1"/>
    <col min="14337" max="14337" width="5.42578125" style="158" customWidth="1"/>
    <col min="14338" max="14338" width="26" style="158" customWidth="1"/>
    <col min="14339" max="14353" width="6.7109375" style="158" customWidth="1"/>
    <col min="14354" max="14364" width="9.140625" style="158"/>
    <col min="14365" max="14365" width="20.85546875" style="158" customWidth="1"/>
    <col min="14366" max="14590" width="9.140625" style="158"/>
    <col min="14591" max="14591" width="5" style="158" customWidth="1"/>
    <col min="14592" max="14592" width="7.85546875" style="158" customWidth="1"/>
    <col min="14593" max="14593" width="5.42578125" style="158" customWidth="1"/>
    <col min="14594" max="14594" width="26" style="158" customWidth="1"/>
    <col min="14595" max="14609" width="6.7109375" style="158" customWidth="1"/>
    <col min="14610" max="14620" width="9.140625" style="158"/>
    <col min="14621" max="14621" width="20.85546875" style="158" customWidth="1"/>
    <col min="14622" max="14846" width="9.140625" style="158"/>
    <col min="14847" max="14847" width="5" style="158" customWidth="1"/>
    <col min="14848" max="14848" width="7.85546875" style="158" customWidth="1"/>
    <col min="14849" max="14849" width="5.42578125" style="158" customWidth="1"/>
    <col min="14850" max="14850" width="26" style="158" customWidth="1"/>
    <col min="14851" max="14865" width="6.7109375" style="158" customWidth="1"/>
    <col min="14866" max="14876" width="9.140625" style="158"/>
    <col min="14877" max="14877" width="20.85546875" style="158" customWidth="1"/>
    <col min="14878" max="15102" width="9.140625" style="158"/>
    <col min="15103" max="15103" width="5" style="158" customWidth="1"/>
    <col min="15104" max="15104" width="7.85546875" style="158" customWidth="1"/>
    <col min="15105" max="15105" width="5.42578125" style="158" customWidth="1"/>
    <col min="15106" max="15106" width="26" style="158" customWidth="1"/>
    <col min="15107" max="15121" width="6.7109375" style="158" customWidth="1"/>
    <col min="15122" max="15132" width="9.140625" style="158"/>
    <col min="15133" max="15133" width="20.85546875" style="158" customWidth="1"/>
    <col min="15134" max="15358" width="9.140625" style="158"/>
    <col min="15359" max="15359" width="5" style="158" customWidth="1"/>
    <col min="15360" max="15360" width="7.85546875" style="158" customWidth="1"/>
    <col min="15361" max="15361" width="5.42578125" style="158" customWidth="1"/>
    <col min="15362" max="15362" width="26" style="158" customWidth="1"/>
    <col min="15363" max="15377" width="6.7109375" style="158" customWidth="1"/>
    <col min="15378" max="15388" width="9.140625" style="158"/>
    <col min="15389" max="15389" width="20.85546875" style="158" customWidth="1"/>
    <col min="15390" max="15614" width="9.140625" style="158"/>
    <col min="15615" max="15615" width="5" style="158" customWidth="1"/>
    <col min="15616" max="15616" width="7.85546875" style="158" customWidth="1"/>
    <col min="15617" max="15617" width="5.42578125" style="158" customWidth="1"/>
    <col min="15618" max="15618" width="26" style="158" customWidth="1"/>
    <col min="15619" max="15633" width="6.7109375" style="158" customWidth="1"/>
    <col min="15634" max="15644" width="9.140625" style="158"/>
    <col min="15645" max="15645" width="20.85546875" style="158" customWidth="1"/>
    <col min="15646" max="15870" width="9.140625" style="158"/>
    <col min="15871" max="15871" width="5" style="158" customWidth="1"/>
    <col min="15872" max="15872" width="7.85546875" style="158" customWidth="1"/>
    <col min="15873" max="15873" width="5.42578125" style="158" customWidth="1"/>
    <col min="15874" max="15874" width="26" style="158" customWidth="1"/>
    <col min="15875" max="15889" width="6.7109375" style="158" customWidth="1"/>
    <col min="15890" max="15900" width="9.140625" style="158"/>
    <col min="15901" max="15901" width="20.85546875" style="158" customWidth="1"/>
    <col min="15902" max="16126" width="9.140625" style="158"/>
    <col min="16127" max="16127" width="5" style="158" customWidth="1"/>
    <col min="16128" max="16128" width="7.85546875" style="158" customWidth="1"/>
    <col min="16129" max="16129" width="5.42578125" style="158" customWidth="1"/>
    <col min="16130" max="16130" width="26" style="158" customWidth="1"/>
    <col min="16131" max="16145" width="6.7109375" style="158" customWidth="1"/>
    <col min="16146" max="16156" width="9.140625" style="158"/>
    <col min="16157" max="16157" width="20.85546875" style="158" customWidth="1"/>
    <col min="16158" max="16384" width="9.140625" style="158"/>
  </cols>
  <sheetData>
    <row r="1" spans="1:62" ht="22.5">
      <c r="A1" s="1125" t="str">
        <f>English!A1</f>
        <v>KENDRIYA VIDYALAYA No 2 , SRIVIJAYNAGAR</v>
      </c>
      <c r="B1" s="1126"/>
      <c r="C1" s="1126"/>
      <c r="D1" s="1126"/>
      <c r="E1" s="1126"/>
      <c r="F1" s="1126"/>
      <c r="G1" s="1126"/>
      <c r="H1" s="1126"/>
      <c r="I1" s="1126"/>
      <c r="J1" s="1126"/>
      <c r="K1" s="1126"/>
      <c r="L1" s="1126"/>
      <c r="M1" s="1126"/>
      <c r="N1" s="1126"/>
      <c r="O1" s="1126"/>
      <c r="P1" s="1126"/>
      <c r="Q1" s="1126"/>
      <c r="R1" s="1126"/>
      <c r="S1" s="1126"/>
      <c r="T1" s="1126"/>
      <c r="U1" s="1126"/>
      <c r="V1" s="1126"/>
      <c r="W1" s="1126"/>
      <c r="X1" s="1126"/>
      <c r="Y1" s="1127"/>
      <c r="AA1" s="1128" t="str">
        <f>English!A1</f>
        <v>KENDRIYA VIDYALAYA No 2 , SRIVIJAYNAGAR</v>
      </c>
      <c r="AB1" s="1129"/>
      <c r="AC1" s="1129"/>
      <c r="AD1" s="1129"/>
      <c r="AE1" s="1129"/>
      <c r="AF1" s="1129"/>
      <c r="AG1" s="1129"/>
      <c r="AH1" s="1129"/>
      <c r="AI1" s="1129"/>
      <c r="AJ1" s="1129"/>
      <c r="AK1" s="1129"/>
      <c r="AL1" s="1129"/>
      <c r="AM1" s="1129"/>
      <c r="AN1" s="1129"/>
      <c r="AO1" s="1129"/>
      <c r="AP1" s="1129"/>
      <c r="AQ1" s="1129"/>
      <c r="AR1" s="1129"/>
      <c r="AS1" s="1129"/>
      <c r="AT1" s="1129"/>
      <c r="AU1" s="1129"/>
      <c r="AV1" s="1129"/>
      <c r="AW1" s="1129"/>
      <c r="AX1" s="1129"/>
      <c r="AY1" s="1130"/>
    </row>
    <row r="2" spans="1:62" ht="22.5">
      <c r="A2" s="1090" t="s">
        <v>391</v>
      </c>
      <c r="B2" s="1091"/>
      <c r="C2" s="1091"/>
      <c r="D2" s="1091"/>
      <c r="E2" s="1091"/>
      <c r="F2" s="1091"/>
      <c r="G2" s="1091"/>
      <c r="H2" s="1091"/>
      <c r="I2" s="1091"/>
      <c r="J2" s="1091"/>
      <c r="K2" s="1091"/>
      <c r="L2" s="1091"/>
      <c r="M2" s="1091"/>
      <c r="N2" s="1091"/>
      <c r="O2" s="1091"/>
      <c r="P2" s="1091"/>
      <c r="Q2" s="1091"/>
      <c r="R2" s="1091"/>
      <c r="S2" s="1091"/>
      <c r="T2" s="1091"/>
      <c r="U2" s="1091"/>
      <c r="V2" s="1091"/>
      <c r="W2" s="1091"/>
      <c r="X2" s="1091"/>
      <c r="Y2" s="1092"/>
      <c r="Z2" s="493">
        <v>27</v>
      </c>
      <c r="AA2" s="1093" t="s">
        <v>392</v>
      </c>
      <c r="AB2" s="1094"/>
      <c r="AC2" s="1094"/>
      <c r="AD2" s="1094"/>
      <c r="AE2" s="1094"/>
      <c r="AF2" s="1094"/>
      <c r="AG2" s="1094"/>
      <c r="AH2" s="1094"/>
      <c r="AI2" s="1094"/>
      <c r="AJ2" s="1094"/>
      <c r="AK2" s="1094"/>
      <c r="AL2" s="1094"/>
      <c r="AM2" s="1094"/>
      <c r="AN2" s="1094"/>
      <c r="AO2" s="1094"/>
      <c r="AP2" s="1094"/>
      <c r="AQ2" s="1094"/>
      <c r="AR2" s="1094"/>
      <c r="AS2" s="1094"/>
      <c r="AT2" s="1094"/>
      <c r="AU2" s="1094"/>
      <c r="AV2" s="1094"/>
      <c r="AW2" s="1094"/>
      <c r="AX2" s="1094"/>
      <c r="AY2" s="1095"/>
      <c r="AZ2" s="157"/>
      <c r="BA2" s="157"/>
      <c r="BB2" s="157"/>
      <c r="BC2" s="157"/>
      <c r="BD2" s="157"/>
      <c r="BE2" s="157"/>
      <c r="BF2" s="157"/>
      <c r="BG2" s="157"/>
      <c r="BH2" s="157"/>
      <c r="BI2" s="157"/>
      <c r="BJ2" s="157"/>
    </row>
    <row r="3" spans="1:62" ht="18.75" customHeight="1">
      <c r="A3" s="1096" t="s">
        <v>199</v>
      </c>
      <c r="B3" s="1097" t="s">
        <v>200</v>
      </c>
      <c r="C3" s="1098" t="s">
        <v>120</v>
      </c>
      <c r="D3" s="1099" t="s">
        <v>201</v>
      </c>
      <c r="E3" s="1100" t="s">
        <v>202</v>
      </c>
      <c r="F3" s="1100"/>
      <c r="G3" s="1100"/>
      <c r="H3" s="1100"/>
      <c r="I3" s="1102" t="s">
        <v>203</v>
      </c>
      <c r="J3" s="1102"/>
      <c r="K3" s="1102"/>
      <c r="L3" s="1103" t="s">
        <v>204</v>
      </c>
      <c r="M3" s="1103"/>
      <c r="N3" s="1103"/>
      <c r="O3" s="1102" t="s">
        <v>205</v>
      </c>
      <c r="P3" s="1102"/>
      <c r="Q3" s="1102"/>
      <c r="R3" s="1102"/>
      <c r="S3" s="1102"/>
      <c r="T3" s="1102"/>
      <c r="U3" s="1102"/>
      <c r="V3" s="1102"/>
      <c r="W3" s="1102"/>
      <c r="X3" s="1104" t="s">
        <v>206</v>
      </c>
      <c r="Y3" s="1104"/>
      <c r="AA3" s="1105" t="s">
        <v>207</v>
      </c>
      <c r="AB3" s="1106" t="s">
        <v>200</v>
      </c>
      <c r="AC3" s="1118" t="s">
        <v>120</v>
      </c>
      <c r="AD3" s="1119" t="s">
        <v>201</v>
      </c>
      <c r="AE3" s="1120" t="s">
        <v>202</v>
      </c>
      <c r="AF3" s="1120"/>
      <c r="AG3" s="1120"/>
      <c r="AH3" s="1120"/>
      <c r="AI3" s="1109" t="s">
        <v>203</v>
      </c>
      <c r="AJ3" s="1109"/>
      <c r="AK3" s="1109"/>
      <c r="AL3" s="1121" t="s">
        <v>204</v>
      </c>
      <c r="AM3" s="1121"/>
      <c r="AN3" s="1121"/>
      <c r="AO3" s="1109" t="s">
        <v>205</v>
      </c>
      <c r="AP3" s="1109"/>
      <c r="AQ3" s="1109"/>
      <c r="AR3" s="1109"/>
      <c r="AS3" s="1109"/>
      <c r="AT3" s="1109"/>
      <c r="AU3" s="1109"/>
      <c r="AV3" s="1109"/>
      <c r="AW3" s="1109"/>
      <c r="AX3" s="1115" t="s">
        <v>206</v>
      </c>
      <c r="AY3" s="1115"/>
      <c r="AZ3" s="157"/>
      <c r="BA3" s="157"/>
      <c r="BB3" s="157"/>
      <c r="BC3" s="157"/>
      <c r="BD3" s="157"/>
      <c r="BE3" s="157"/>
      <c r="BF3" s="157"/>
      <c r="BG3" s="157"/>
      <c r="BH3" s="157"/>
      <c r="BI3" s="157"/>
      <c r="BJ3" s="157"/>
    </row>
    <row r="4" spans="1:62" ht="18.75" customHeight="1">
      <c r="A4" s="1096"/>
      <c r="B4" s="1097"/>
      <c r="C4" s="1098"/>
      <c r="D4" s="1099"/>
      <c r="E4" s="1116" t="s">
        <v>208</v>
      </c>
      <c r="F4" s="1116" t="s">
        <v>209</v>
      </c>
      <c r="G4" s="1116" t="s">
        <v>210</v>
      </c>
      <c r="H4" s="1117" t="s">
        <v>211</v>
      </c>
      <c r="I4" s="1107" t="s">
        <v>121</v>
      </c>
      <c r="J4" s="1107" t="s">
        <v>125</v>
      </c>
      <c r="K4" s="1107" t="s">
        <v>212</v>
      </c>
      <c r="L4" s="1107" t="s">
        <v>121</v>
      </c>
      <c r="M4" s="1107" t="s">
        <v>122</v>
      </c>
      <c r="N4" s="1107" t="s">
        <v>123</v>
      </c>
      <c r="O4" s="1108" t="s">
        <v>213</v>
      </c>
      <c r="P4" s="1108" t="s">
        <v>214</v>
      </c>
      <c r="Q4" s="1108" t="s">
        <v>215</v>
      </c>
      <c r="R4" s="1108" t="s">
        <v>216</v>
      </c>
      <c r="S4" s="1110" t="s">
        <v>217</v>
      </c>
      <c r="T4" s="1110" t="s">
        <v>218</v>
      </c>
      <c r="U4" s="1111" t="s">
        <v>219</v>
      </c>
      <c r="V4" s="1111" t="s">
        <v>246</v>
      </c>
      <c r="W4" s="1110" t="s">
        <v>247</v>
      </c>
      <c r="X4" s="1112" t="s">
        <v>220</v>
      </c>
      <c r="Y4" s="1113" t="s">
        <v>221</v>
      </c>
      <c r="AA4" s="1105"/>
      <c r="AB4" s="1106"/>
      <c r="AC4" s="1118"/>
      <c r="AD4" s="1119"/>
      <c r="AE4" s="1114" t="s">
        <v>208</v>
      </c>
      <c r="AF4" s="1114" t="s">
        <v>209</v>
      </c>
      <c r="AG4" s="1114" t="s">
        <v>210</v>
      </c>
      <c r="AH4" s="1122" t="s">
        <v>211</v>
      </c>
      <c r="AI4" s="1101" t="s">
        <v>121</v>
      </c>
      <c r="AJ4" s="1101" t="s">
        <v>125</v>
      </c>
      <c r="AK4" s="1101" t="s">
        <v>212</v>
      </c>
      <c r="AL4" s="1101" t="s">
        <v>121</v>
      </c>
      <c r="AM4" s="1101" t="s">
        <v>122</v>
      </c>
      <c r="AN4" s="1101" t="s">
        <v>123</v>
      </c>
      <c r="AO4" s="1131" t="s">
        <v>213</v>
      </c>
      <c r="AP4" s="1131" t="s">
        <v>214</v>
      </c>
      <c r="AQ4" s="1131" t="s">
        <v>215</v>
      </c>
      <c r="AR4" s="1131" t="s">
        <v>216</v>
      </c>
      <c r="AS4" s="1132" t="s">
        <v>217</v>
      </c>
      <c r="AT4" s="1132" t="s">
        <v>218</v>
      </c>
      <c r="AU4" s="1133" t="s">
        <v>219</v>
      </c>
      <c r="AV4" s="1133" t="s">
        <v>246</v>
      </c>
      <c r="AW4" s="1132" t="s">
        <v>247</v>
      </c>
      <c r="AX4" s="1123" t="s">
        <v>220</v>
      </c>
      <c r="AY4" s="1124" t="s">
        <v>221</v>
      </c>
      <c r="AZ4" s="157"/>
      <c r="BA4" s="157"/>
      <c r="BB4" s="157"/>
      <c r="BC4" s="157"/>
      <c r="BD4" s="157"/>
      <c r="BE4" s="157"/>
      <c r="BF4" s="157"/>
      <c r="BG4" s="157"/>
      <c r="BH4" s="157"/>
      <c r="BI4" s="157"/>
      <c r="BJ4" s="157"/>
    </row>
    <row r="5" spans="1:62" ht="33" customHeight="1">
      <c r="A5" s="1096"/>
      <c r="B5" s="1097"/>
      <c r="C5" s="1098"/>
      <c r="D5" s="1099"/>
      <c r="E5" s="1116"/>
      <c r="F5" s="1116"/>
      <c r="G5" s="1116"/>
      <c r="H5" s="1117"/>
      <c r="I5" s="1107"/>
      <c r="J5" s="1107"/>
      <c r="K5" s="1107"/>
      <c r="L5" s="1107"/>
      <c r="M5" s="1107"/>
      <c r="N5" s="1107"/>
      <c r="O5" s="1108"/>
      <c r="P5" s="1108"/>
      <c r="Q5" s="1108"/>
      <c r="R5" s="1108"/>
      <c r="S5" s="1110"/>
      <c r="T5" s="1110"/>
      <c r="U5" s="1111"/>
      <c r="V5" s="1111"/>
      <c r="W5" s="1110"/>
      <c r="X5" s="1112"/>
      <c r="Y5" s="1113"/>
      <c r="Z5" s="494"/>
      <c r="AA5" s="1105"/>
      <c r="AB5" s="1106"/>
      <c r="AC5" s="1118"/>
      <c r="AD5" s="1119"/>
      <c r="AE5" s="1114"/>
      <c r="AF5" s="1114"/>
      <c r="AG5" s="1114"/>
      <c r="AH5" s="1122"/>
      <c r="AI5" s="1101"/>
      <c r="AJ5" s="1101"/>
      <c r="AK5" s="1101"/>
      <c r="AL5" s="1101"/>
      <c r="AM5" s="1101"/>
      <c r="AN5" s="1101"/>
      <c r="AO5" s="1131"/>
      <c r="AP5" s="1131"/>
      <c r="AQ5" s="1131"/>
      <c r="AR5" s="1131"/>
      <c r="AS5" s="1132"/>
      <c r="AT5" s="1132"/>
      <c r="AU5" s="1133"/>
      <c r="AV5" s="1133"/>
      <c r="AW5" s="1132"/>
      <c r="AX5" s="1123"/>
      <c r="AY5" s="1124"/>
      <c r="AZ5" s="157"/>
      <c r="BA5" s="157"/>
      <c r="BB5" s="157"/>
      <c r="BC5" s="157"/>
      <c r="BD5" s="157"/>
      <c r="BE5" s="157"/>
      <c r="BF5" s="157"/>
      <c r="BG5" s="157"/>
      <c r="BH5" s="157"/>
      <c r="BI5" s="157"/>
      <c r="BJ5" s="157"/>
    </row>
    <row r="6" spans="1:62" s="172" customFormat="1" ht="9.75" hidden="1" customHeight="1">
      <c r="A6" s="175">
        <v>1</v>
      </c>
      <c r="B6" s="175">
        <v>2</v>
      </c>
      <c r="C6" s="175">
        <v>3</v>
      </c>
      <c r="D6" s="175">
        <v>4</v>
      </c>
      <c r="E6" s="175">
        <v>5</v>
      </c>
      <c r="F6" s="175">
        <v>6</v>
      </c>
      <c r="G6" s="175">
        <v>7</v>
      </c>
      <c r="H6" s="175">
        <v>8</v>
      </c>
      <c r="I6" s="175">
        <v>9</v>
      </c>
      <c r="J6" s="175">
        <v>10</v>
      </c>
      <c r="K6" s="175">
        <v>11</v>
      </c>
      <c r="L6" s="175">
        <v>12</v>
      </c>
      <c r="M6" s="175">
        <v>13</v>
      </c>
      <c r="N6" s="175">
        <v>14</v>
      </c>
      <c r="O6" s="175">
        <v>15</v>
      </c>
      <c r="P6" s="175">
        <v>16</v>
      </c>
      <c r="Q6" s="175">
        <v>17</v>
      </c>
      <c r="R6" s="175">
        <v>18</v>
      </c>
      <c r="S6" s="175">
        <v>19</v>
      </c>
      <c r="T6" s="175">
        <v>20</v>
      </c>
      <c r="U6" s="175">
        <v>21</v>
      </c>
      <c r="V6" s="175">
        <v>22</v>
      </c>
      <c r="W6" s="175">
        <v>23</v>
      </c>
      <c r="X6" s="175">
        <v>24</v>
      </c>
      <c r="Y6" s="175">
        <v>25</v>
      </c>
      <c r="Z6" s="175">
        <v>26</v>
      </c>
      <c r="AA6" s="175">
        <v>27</v>
      </c>
      <c r="AB6" s="175">
        <v>28</v>
      </c>
      <c r="AC6" s="175">
        <v>29</v>
      </c>
      <c r="AD6" s="175">
        <v>30</v>
      </c>
      <c r="AE6" s="175">
        <v>31</v>
      </c>
      <c r="AF6" s="175">
        <v>32</v>
      </c>
      <c r="AG6" s="175">
        <v>33</v>
      </c>
      <c r="AH6" s="175">
        <v>34</v>
      </c>
      <c r="AI6" s="175">
        <v>35</v>
      </c>
      <c r="AJ6" s="175">
        <v>36</v>
      </c>
      <c r="AK6" s="175">
        <v>37</v>
      </c>
      <c r="AL6" s="175">
        <v>38</v>
      </c>
      <c r="AM6" s="175">
        <v>39</v>
      </c>
      <c r="AN6" s="175">
        <v>40</v>
      </c>
      <c r="AO6" s="175">
        <v>41</v>
      </c>
      <c r="AP6" s="175">
        <v>42</v>
      </c>
      <c r="AQ6" s="175">
        <v>43</v>
      </c>
      <c r="AR6" s="175">
        <v>44</v>
      </c>
      <c r="AS6" s="175">
        <v>45</v>
      </c>
      <c r="AT6" s="175">
        <v>46</v>
      </c>
      <c r="AU6" s="175">
        <v>47</v>
      </c>
      <c r="AV6" s="175">
        <v>48</v>
      </c>
      <c r="AW6" s="175">
        <v>49</v>
      </c>
      <c r="AX6" s="175">
        <v>50</v>
      </c>
      <c r="AY6" s="175">
        <v>51</v>
      </c>
      <c r="AZ6" s="495"/>
      <c r="BA6" s="171"/>
      <c r="BB6" s="171"/>
      <c r="BC6" s="171"/>
      <c r="BD6" s="171"/>
      <c r="BE6" s="171"/>
      <c r="BF6" s="171"/>
      <c r="BG6" s="171"/>
      <c r="BH6" s="171"/>
      <c r="BI6" s="171"/>
      <c r="BJ6" s="171"/>
    </row>
    <row r="7" spans="1:62">
      <c r="A7" s="365">
        <f>'Student Profile'!A5</f>
        <v>1</v>
      </c>
      <c r="B7" s="365">
        <f>'Student Profile'!B5</f>
        <v>1234</v>
      </c>
      <c r="C7" s="366" t="str">
        <f>'Student Profile'!C5</f>
        <v>S. Mounik</v>
      </c>
      <c r="D7" s="159" t="s">
        <v>31</v>
      </c>
      <c r="E7" s="159" t="s">
        <v>31</v>
      </c>
      <c r="F7" s="159" t="s">
        <v>31</v>
      </c>
      <c r="G7" s="159" t="s">
        <v>31</v>
      </c>
      <c r="H7" s="159" t="s">
        <v>31</v>
      </c>
      <c r="I7" s="159" t="s">
        <v>32</v>
      </c>
      <c r="J7" s="159" t="s">
        <v>32</v>
      </c>
      <c r="K7" s="159" t="s">
        <v>32</v>
      </c>
      <c r="L7" s="159" t="s">
        <v>32</v>
      </c>
      <c r="M7" s="159" t="s">
        <v>32</v>
      </c>
      <c r="N7" s="159" t="s">
        <v>32</v>
      </c>
      <c r="O7" s="159" t="s">
        <v>32</v>
      </c>
      <c r="P7" s="159" t="s">
        <v>32</v>
      </c>
      <c r="Q7" s="159" t="s">
        <v>32</v>
      </c>
      <c r="R7" s="159" t="s">
        <v>32</v>
      </c>
      <c r="S7" s="159" t="s">
        <v>32</v>
      </c>
      <c r="T7" s="159" t="s">
        <v>32</v>
      </c>
      <c r="U7" s="159" t="s">
        <v>32</v>
      </c>
      <c r="V7" s="159" t="s">
        <v>32</v>
      </c>
      <c r="W7" s="159" t="s">
        <v>32</v>
      </c>
      <c r="X7" s="369" t="s">
        <v>222</v>
      </c>
      <c r="Y7" s="369" t="s">
        <v>118</v>
      </c>
      <c r="AA7" s="367">
        <f>A7</f>
        <v>1</v>
      </c>
      <c r="AB7" s="368">
        <f t="shared" ref="AB7:AC7" si="0">B7</f>
        <v>1234</v>
      </c>
      <c r="AC7" s="367" t="str">
        <f t="shared" si="0"/>
        <v>S. Mounik</v>
      </c>
      <c r="AD7" s="159"/>
      <c r="AE7" s="159"/>
      <c r="AF7" s="159"/>
      <c r="AG7" s="159"/>
      <c r="AH7" s="159"/>
      <c r="AI7" s="159"/>
      <c r="AJ7" s="159"/>
      <c r="AK7" s="159"/>
      <c r="AL7" s="159"/>
      <c r="AM7" s="159"/>
      <c r="AN7" s="159"/>
      <c r="AO7" s="159"/>
      <c r="AP7" s="159"/>
      <c r="AQ7" s="159"/>
      <c r="AR7" s="159"/>
      <c r="AS7" s="159"/>
      <c r="AT7" s="159"/>
      <c r="AU7" s="159"/>
      <c r="AV7" s="159"/>
      <c r="AW7" s="159"/>
      <c r="AX7" s="369"/>
      <c r="AY7" s="369"/>
      <c r="AZ7" s="157"/>
      <c r="BA7" s="157"/>
      <c r="BB7" s="157"/>
      <c r="BC7" s="157"/>
      <c r="BD7" s="157"/>
      <c r="BE7" s="157"/>
      <c r="BF7" s="157"/>
      <c r="BG7" s="157"/>
      <c r="BH7" s="157"/>
      <c r="BI7" s="157"/>
      <c r="BJ7" s="157"/>
    </row>
    <row r="8" spans="1:62">
      <c r="A8" s="365">
        <f>'Student Profile'!A6</f>
        <v>2</v>
      </c>
      <c r="B8" s="365">
        <f>'Student Profile'!B6</f>
        <v>1111</v>
      </c>
      <c r="C8" s="366" t="str">
        <f>'Student Profile'!C6</f>
        <v>K. Lakshmi</v>
      </c>
      <c r="D8" s="159" t="s">
        <v>32</v>
      </c>
      <c r="E8" s="159" t="s">
        <v>32</v>
      </c>
      <c r="F8" s="159" t="s">
        <v>32</v>
      </c>
      <c r="G8" s="159" t="s">
        <v>34</v>
      </c>
      <c r="H8" s="159" t="s">
        <v>32</v>
      </c>
      <c r="I8" s="159" t="s">
        <v>32</v>
      </c>
      <c r="J8" s="159" t="s">
        <v>32</v>
      </c>
      <c r="K8" s="159" t="s">
        <v>32</v>
      </c>
      <c r="L8" s="159" t="s">
        <v>32</v>
      </c>
      <c r="M8" s="159" t="s">
        <v>32</v>
      </c>
      <c r="N8" s="159" t="s">
        <v>32</v>
      </c>
      <c r="O8" s="159" t="s">
        <v>32</v>
      </c>
      <c r="P8" s="159" t="s">
        <v>32</v>
      </c>
      <c r="Q8" s="159" t="s">
        <v>32</v>
      </c>
      <c r="R8" s="159" t="s">
        <v>32</v>
      </c>
      <c r="S8" s="159" t="s">
        <v>32</v>
      </c>
      <c r="T8" s="159" t="s">
        <v>32</v>
      </c>
      <c r="U8" s="159" t="s">
        <v>32</v>
      </c>
      <c r="V8" s="159" t="s">
        <v>32</v>
      </c>
      <c r="W8" s="159" t="s">
        <v>32</v>
      </c>
      <c r="X8" s="369" t="s">
        <v>222</v>
      </c>
      <c r="Y8" s="369" t="s">
        <v>118</v>
      </c>
      <c r="AA8" s="367">
        <f t="shared" ref="AA8:AA56" si="1">A8</f>
        <v>2</v>
      </c>
      <c r="AB8" s="368">
        <f t="shared" ref="AB8:AB56" si="2">B8</f>
        <v>1111</v>
      </c>
      <c r="AC8" s="367" t="str">
        <f t="shared" ref="AC8:AC56" si="3">C8</f>
        <v>K. Lakshmi</v>
      </c>
      <c r="AD8" s="159"/>
      <c r="AE8" s="159"/>
      <c r="AF8" s="159"/>
      <c r="AG8" s="159"/>
      <c r="AH8" s="159"/>
      <c r="AI8" s="159"/>
      <c r="AJ8" s="159"/>
      <c r="AK8" s="159"/>
      <c r="AL8" s="159"/>
      <c r="AM8" s="159"/>
      <c r="AN8" s="159"/>
      <c r="AO8" s="159"/>
      <c r="AP8" s="159"/>
      <c r="AQ8" s="159"/>
      <c r="AR8" s="159"/>
      <c r="AS8" s="159"/>
      <c r="AT8" s="159"/>
      <c r="AU8" s="159"/>
      <c r="AV8" s="159"/>
      <c r="AW8" s="159"/>
      <c r="AX8" s="369"/>
      <c r="AY8" s="369"/>
      <c r="AZ8" s="157"/>
      <c r="BA8" s="157"/>
      <c r="BB8" s="157"/>
      <c r="BC8" s="157"/>
      <c r="BD8" s="157"/>
      <c r="BE8" s="157"/>
      <c r="BF8" s="157"/>
      <c r="BG8" s="157"/>
      <c r="BH8" s="157"/>
      <c r="BI8" s="157"/>
      <c r="BJ8" s="157"/>
    </row>
    <row r="9" spans="1:62">
      <c r="A9" s="365">
        <f>'Student Profile'!A7</f>
        <v>3</v>
      </c>
      <c r="B9" s="365">
        <f>'Student Profile'!B7</f>
        <v>222</v>
      </c>
      <c r="C9" s="366" t="str">
        <f>'Student Profile'!C7</f>
        <v>Ramesh</v>
      </c>
      <c r="D9" s="159"/>
      <c r="E9" s="159"/>
      <c r="F9" s="159"/>
      <c r="G9" s="159"/>
      <c r="H9" s="159"/>
      <c r="I9" s="159"/>
      <c r="J9" s="159"/>
      <c r="K9" s="159"/>
      <c r="L9" s="159"/>
      <c r="M9" s="159"/>
      <c r="N9" s="159"/>
      <c r="O9" s="159"/>
      <c r="P9" s="159"/>
      <c r="Q9" s="159"/>
      <c r="R9" s="159"/>
      <c r="S9" s="159"/>
      <c r="T9" s="159"/>
      <c r="U9" s="159"/>
      <c r="V9" s="159"/>
      <c r="W9" s="159"/>
      <c r="X9" s="369" t="s">
        <v>222</v>
      </c>
      <c r="Y9" s="369" t="s">
        <v>118</v>
      </c>
      <c r="AA9" s="367">
        <f t="shared" si="1"/>
        <v>3</v>
      </c>
      <c r="AB9" s="368">
        <f t="shared" si="2"/>
        <v>222</v>
      </c>
      <c r="AC9" s="367" t="str">
        <f t="shared" si="3"/>
        <v>Ramesh</v>
      </c>
      <c r="AD9" s="159"/>
      <c r="AE9" s="159"/>
      <c r="AF9" s="159"/>
      <c r="AG9" s="159"/>
      <c r="AH9" s="159"/>
      <c r="AI9" s="159"/>
      <c r="AJ9" s="159"/>
      <c r="AK9" s="159"/>
      <c r="AL9" s="159"/>
      <c r="AM9" s="159"/>
      <c r="AN9" s="159"/>
      <c r="AO9" s="159"/>
      <c r="AP9" s="159"/>
      <c r="AQ9" s="159"/>
      <c r="AR9" s="159"/>
      <c r="AS9" s="159"/>
      <c r="AT9" s="159"/>
      <c r="AU9" s="159"/>
      <c r="AV9" s="159"/>
      <c r="AW9" s="159"/>
      <c r="AX9" s="370"/>
      <c r="AY9" s="370"/>
      <c r="AZ9" s="157"/>
      <c r="BA9" s="157"/>
      <c r="BB9" s="157"/>
      <c r="BC9" s="157"/>
      <c r="BD9" s="157"/>
      <c r="BE9" s="157"/>
      <c r="BF9" s="157"/>
      <c r="BG9" s="157"/>
      <c r="BH9" s="157"/>
      <c r="BI9" s="157"/>
      <c r="BJ9" s="157"/>
    </row>
    <row r="10" spans="1:62">
      <c r="A10" s="365">
        <f>'Student Profile'!A8</f>
        <v>4</v>
      </c>
      <c r="B10" s="365">
        <f>'Student Profile'!B8</f>
        <v>2223</v>
      </c>
      <c r="C10" s="366" t="str">
        <f>'Student Profile'!C8</f>
        <v>Krishna</v>
      </c>
      <c r="D10" s="159"/>
      <c r="E10" s="159"/>
      <c r="F10" s="159"/>
      <c r="G10" s="159"/>
      <c r="H10" s="159"/>
      <c r="I10" s="159"/>
      <c r="J10" s="159"/>
      <c r="K10" s="159"/>
      <c r="L10" s="159"/>
      <c r="M10" s="159"/>
      <c r="N10" s="159"/>
      <c r="O10" s="159"/>
      <c r="P10" s="159"/>
      <c r="Q10" s="159"/>
      <c r="R10" s="159"/>
      <c r="S10" s="159"/>
      <c r="T10" s="159"/>
      <c r="U10" s="159"/>
      <c r="V10" s="159"/>
      <c r="W10" s="159"/>
      <c r="X10" s="369" t="s">
        <v>222</v>
      </c>
      <c r="Y10" s="369" t="s">
        <v>118</v>
      </c>
      <c r="AA10" s="367">
        <f t="shared" si="1"/>
        <v>4</v>
      </c>
      <c r="AB10" s="368">
        <f t="shared" si="2"/>
        <v>2223</v>
      </c>
      <c r="AC10" s="367" t="str">
        <f t="shared" si="3"/>
        <v>Krishna</v>
      </c>
      <c r="AD10" s="159"/>
      <c r="AE10" s="159"/>
      <c r="AF10" s="159"/>
      <c r="AG10" s="159"/>
      <c r="AH10" s="159"/>
      <c r="AI10" s="159"/>
      <c r="AJ10" s="159"/>
      <c r="AK10" s="159"/>
      <c r="AL10" s="159"/>
      <c r="AM10" s="159"/>
      <c r="AN10" s="159"/>
      <c r="AO10" s="159"/>
      <c r="AP10" s="159"/>
      <c r="AQ10" s="159"/>
      <c r="AR10" s="159"/>
      <c r="AS10" s="159"/>
      <c r="AT10" s="159"/>
      <c r="AU10" s="159"/>
      <c r="AV10" s="159"/>
      <c r="AW10" s="159"/>
      <c r="AX10" s="370"/>
      <c r="AY10" s="370"/>
      <c r="AZ10" s="157"/>
      <c r="BA10" s="157"/>
      <c r="BB10" s="157"/>
      <c r="BC10" s="157"/>
      <c r="BD10" s="157"/>
      <c r="BE10" s="157"/>
      <c r="BF10" s="157"/>
      <c r="BG10" s="157"/>
      <c r="BH10" s="157"/>
      <c r="BI10" s="157"/>
      <c r="BJ10" s="157"/>
    </row>
    <row r="11" spans="1:62">
      <c r="A11" s="365">
        <f>'Student Profile'!A9</f>
        <v>5</v>
      </c>
      <c r="B11" s="365">
        <f>'Student Profile'!B9</f>
        <v>3333</v>
      </c>
      <c r="C11" s="366" t="str">
        <f>'Student Profile'!C9</f>
        <v>S. Mounika</v>
      </c>
      <c r="D11" s="159"/>
      <c r="E11" s="159"/>
      <c r="F11" s="159"/>
      <c r="G11" s="159"/>
      <c r="H11" s="159"/>
      <c r="I11" s="159"/>
      <c r="J11" s="159"/>
      <c r="K11" s="159"/>
      <c r="L11" s="159"/>
      <c r="M11" s="159"/>
      <c r="N11" s="159"/>
      <c r="O11" s="159"/>
      <c r="P11" s="159"/>
      <c r="Q11" s="159"/>
      <c r="R11" s="159"/>
      <c r="S11" s="159"/>
      <c r="T11" s="159"/>
      <c r="U11" s="159"/>
      <c r="V11" s="159"/>
      <c r="W11" s="159"/>
      <c r="X11" s="369" t="s">
        <v>222</v>
      </c>
      <c r="Y11" s="369" t="s">
        <v>118</v>
      </c>
      <c r="AA11" s="367">
        <f t="shared" si="1"/>
        <v>5</v>
      </c>
      <c r="AB11" s="368">
        <f t="shared" si="2"/>
        <v>3333</v>
      </c>
      <c r="AC11" s="367" t="str">
        <f t="shared" si="3"/>
        <v>S. Mounika</v>
      </c>
      <c r="AD11" s="159"/>
      <c r="AE11" s="159"/>
      <c r="AF11" s="159"/>
      <c r="AG11" s="159"/>
      <c r="AH11" s="159"/>
      <c r="AI11" s="159"/>
      <c r="AJ11" s="159"/>
      <c r="AK11" s="159"/>
      <c r="AL11" s="159"/>
      <c r="AM11" s="159"/>
      <c r="AN11" s="159"/>
      <c r="AO11" s="159"/>
      <c r="AP11" s="159"/>
      <c r="AQ11" s="159"/>
      <c r="AR11" s="159"/>
      <c r="AS11" s="159"/>
      <c r="AT11" s="159"/>
      <c r="AU11" s="159"/>
      <c r="AV11" s="159"/>
      <c r="AW11" s="159"/>
      <c r="AX11" s="370"/>
      <c r="AY11" s="370"/>
      <c r="AZ11" s="157"/>
      <c r="BA11" s="157"/>
      <c r="BB11" s="157"/>
      <c r="BC11" s="157"/>
      <c r="BD11" s="157"/>
      <c r="BE11" s="157"/>
      <c r="BF11" s="157"/>
      <c r="BG11" s="157"/>
      <c r="BH11" s="157"/>
      <c r="BI11" s="157"/>
      <c r="BJ11" s="157"/>
    </row>
    <row r="12" spans="1:62">
      <c r="A12" s="365">
        <f>'Student Profile'!A10</f>
        <v>6</v>
      </c>
      <c r="B12" s="365">
        <f>'Student Profile'!B10</f>
        <v>4444</v>
      </c>
      <c r="C12" s="366" t="str">
        <f>'Student Profile'!C10</f>
        <v>Sera</v>
      </c>
      <c r="D12" s="159"/>
      <c r="E12" s="159"/>
      <c r="F12" s="159"/>
      <c r="G12" s="159"/>
      <c r="H12" s="159"/>
      <c r="I12" s="159"/>
      <c r="J12" s="159"/>
      <c r="K12" s="159"/>
      <c r="L12" s="159"/>
      <c r="M12" s="159"/>
      <c r="N12" s="159"/>
      <c r="O12" s="159"/>
      <c r="P12" s="159"/>
      <c r="Q12" s="159"/>
      <c r="R12" s="159"/>
      <c r="S12" s="159"/>
      <c r="T12" s="159"/>
      <c r="U12" s="159"/>
      <c r="V12" s="159"/>
      <c r="W12" s="159"/>
      <c r="X12" s="369" t="s">
        <v>222</v>
      </c>
      <c r="Y12" s="369" t="s">
        <v>118</v>
      </c>
      <c r="AA12" s="367">
        <f t="shared" si="1"/>
        <v>6</v>
      </c>
      <c r="AB12" s="368">
        <f t="shared" si="2"/>
        <v>4444</v>
      </c>
      <c r="AC12" s="367" t="str">
        <f t="shared" si="3"/>
        <v>Sera</v>
      </c>
      <c r="AD12" s="159"/>
      <c r="AE12" s="159"/>
      <c r="AF12" s="159"/>
      <c r="AG12" s="159"/>
      <c r="AH12" s="159"/>
      <c r="AI12" s="159"/>
      <c r="AJ12" s="159"/>
      <c r="AK12" s="159"/>
      <c r="AL12" s="159"/>
      <c r="AM12" s="159"/>
      <c r="AN12" s="159"/>
      <c r="AO12" s="159"/>
      <c r="AP12" s="159"/>
      <c r="AQ12" s="159"/>
      <c r="AR12" s="159"/>
      <c r="AS12" s="159"/>
      <c r="AT12" s="159"/>
      <c r="AU12" s="159"/>
      <c r="AV12" s="159"/>
      <c r="AW12" s="159"/>
      <c r="AX12" s="370"/>
      <c r="AY12" s="370"/>
      <c r="AZ12" s="157"/>
      <c r="BA12" s="157"/>
      <c r="BB12" s="157"/>
      <c r="BC12" s="157"/>
      <c r="BD12" s="157"/>
      <c r="BE12" s="157"/>
      <c r="BF12" s="157"/>
      <c r="BG12" s="157"/>
      <c r="BH12" s="157"/>
      <c r="BI12" s="157"/>
      <c r="BJ12" s="157"/>
    </row>
    <row r="13" spans="1:62">
      <c r="A13" s="365">
        <f>'Student Profile'!A11</f>
        <v>7</v>
      </c>
      <c r="B13" s="365">
        <f>'Student Profile'!B11</f>
        <v>0</v>
      </c>
      <c r="C13" s="366" t="str">
        <f>'Student Profile'!C11</f>
        <v>Meena</v>
      </c>
      <c r="D13" s="159"/>
      <c r="E13" s="159"/>
      <c r="F13" s="159"/>
      <c r="G13" s="159"/>
      <c r="H13" s="159"/>
      <c r="I13" s="159"/>
      <c r="J13" s="159"/>
      <c r="K13" s="159"/>
      <c r="L13" s="159"/>
      <c r="M13" s="159"/>
      <c r="N13" s="159"/>
      <c r="O13" s="159"/>
      <c r="P13" s="159"/>
      <c r="Q13" s="159"/>
      <c r="R13" s="159"/>
      <c r="S13" s="159"/>
      <c r="T13" s="159"/>
      <c r="U13" s="159"/>
      <c r="V13" s="159"/>
      <c r="W13" s="159"/>
      <c r="X13" s="369" t="s">
        <v>222</v>
      </c>
      <c r="Y13" s="369" t="s">
        <v>118</v>
      </c>
      <c r="AA13" s="367">
        <f t="shared" si="1"/>
        <v>7</v>
      </c>
      <c r="AB13" s="368">
        <f t="shared" si="2"/>
        <v>0</v>
      </c>
      <c r="AC13" s="367" t="str">
        <f t="shared" si="3"/>
        <v>Meena</v>
      </c>
      <c r="AD13" s="159"/>
      <c r="AE13" s="159"/>
      <c r="AF13" s="159"/>
      <c r="AG13" s="159"/>
      <c r="AH13" s="159"/>
      <c r="AI13" s="159"/>
      <c r="AJ13" s="159"/>
      <c r="AK13" s="159"/>
      <c r="AL13" s="159"/>
      <c r="AM13" s="159"/>
      <c r="AN13" s="159"/>
      <c r="AO13" s="159"/>
      <c r="AP13" s="159"/>
      <c r="AQ13" s="159"/>
      <c r="AR13" s="159"/>
      <c r="AS13" s="159"/>
      <c r="AT13" s="159"/>
      <c r="AU13" s="159"/>
      <c r="AV13" s="159"/>
      <c r="AW13" s="159"/>
      <c r="AX13" s="370"/>
      <c r="AY13" s="370"/>
      <c r="AZ13" s="157"/>
      <c r="BA13" s="157"/>
      <c r="BB13" s="157"/>
      <c r="BC13" s="157"/>
      <c r="BD13" s="157"/>
      <c r="BE13" s="157"/>
      <c r="BF13" s="157"/>
      <c r="BG13" s="157"/>
      <c r="BH13" s="157"/>
      <c r="BI13" s="157"/>
      <c r="BJ13" s="157"/>
    </row>
    <row r="14" spans="1:62">
      <c r="A14" s="365">
        <f>'Student Profile'!A12</f>
        <v>8</v>
      </c>
      <c r="B14" s="365">
        <f>'Student Profile'!B12</f>
        <v>0</v>
      </c>
      <c r="C14" s="366" t="str">
        <f>'Student Profile'!C12</f>
        <v>Adi</v>
      </c>
      <c r="D14" s="159"/>
      <c r="E14" s="159"/>
      <c r="F14" s="159"/>
      <c r="G14" s="159"/>
      <c r="H14" s="159"/>
      <c r="I14" s="159"/>
      <c r="J14" s="159"/>
      <c r="K14" s="159"/>
      <c r="L14" s="159"/>
      <c r="M14" s="159"/>
      <c r="N14" s="159"/>
      <c r="O14" s="159"/>
      <c r="P14" s="159"/>
      <c r="Q14" s="159"/>
      <c r="R14" s="159"/>
      <c r="S14" s="159"/>
      <c r="T14" s="159"/>
      <c r="U14" s="159"/>
      <c r="V14" s="159"/>
      <c r="W14" s="159"/>
      <c r="X14" s="369" t="s">
        <v>222</v>
      </c>
      <c r="Y14" s="369" t="s">
        <v>118</v>
      </c>
      <c r="AA14" s="367">
        <f t="shared" si="1"/>
        <v>8</v>
      </c>
      <c r="AB14" s="368">
        <f t="shared" si="2"/>
        <v>0</v>
      </c>
      <c r="AC14" s="367" t="str">
        <f t="shared" si="3"/>
        <v>Adi</v>
      </c>
      <c r="AD14" s="159"/>
      <c r="AE14" s="159"/>
      <c r="AF14" s="159"/>
      <c r="AG14" s="159"/>
      <c r="AH14" s="159"/>
      <c r="AI14" s="159"/>
      <c r="AJ14" s="159"/>
      <c r="AK14" s="159"/>
      <c r="AL14" s="159"/>
      <c r="AM14" s="159"/>
      <c r="AN14" s="159"/>
      <c r="AO14" s="159"/>
      <c r="AP14" s="159"/>
      <c r="AQ14" s="159"/>
      <c r="AR14" s="159"/>
      <c r="AS14" s="159"/>
      <c r="AT14" s="159"/>
      <c r="AU14" s="159"/>
      <c r="AV14" s="159"/>
      <c r="AW14" s="159"/>
      <c r="AX14" s="370"/>
      <c r="AY14" s="370"/>
      <c r="AZ14" s="157"/>
      <c r="BA14" s="157"/>
      <c r="BB14" s="157"/>
      <c r="BC14" s="157"/>
      <c r="BD14" s="157"/>
      <c r="BE14" s="157"/>
      <c r="BF14" s="157"/>
      <c r="BG14" s="157"/>
      <c r="BH14" s="157"/>
      <c r="BI14" s="157"/>
      <c r="BJ14" s="157"/>
    </row>
    <row r="15" spans="1:62">
      <c r="A15" s="365">
        <f>'Student Profile'!A13</f>
        <v>9</v>
      </c>
      <c r="B15" s="365">
        <f>'Student Profile'!B13</f>
        <v>0</v>
      </c>
      <c r="C15" s="366" t="str">
        <f>'Student Profile'!C13</f>
        <v>S. Mounika</v>
      </c>
      <c r="D15" s="159"/>
      <c r="E15" s="159"/>
      <c r="F15" s="159"/>
      <c r="G15" s="159"/>
      <c r="H15" s="159"/>
      <c r="I15" s="159"/>
      <c r="J15" s="159"/>
      <c r="K15" s="159"/>
      <c r="L15" s="159"/>
      <c r="M15" s="159"/>
      <c r="N15" s="159"/>
      <c r="O15" s="159"/>
      <c r="P15" s="159"/>
      <c r="Q15" s="159"/>
      <c r="R15" s="159"/>
      <c r="S15" s="159"/>
      <c r="T15" s="159"/>
      <c r="U15" s="159"/>
      <c r="V15" s="159"/>
      <c r="W15" s="159"/>
      <c r="X15" s="369" t="s">
        <v>222</v>
      </c>
      <c r="Y15" s="369" t="s">
        <v>118</v>
      </c>
      <c r="AA15" s="367">
        <f t="shared" si="1"/>
        <v>9</v>
      </c>
      <c r="AB15" s="368">
        <f t="shared" si="2"/>
        <v>0</v>
      </c>
      <c r="AC15" s="367" t="str">
        <f t="shared" si="3"/>
        <v>S. Mounika</v>
      </c>
      <c r="AD15" s="159"/>
      <c r="AE15" s="159"/>
      <c r="AF15" s="159"/>
      <c r="AG15" s="159"/>
      <c r="AH15" s="159"/>
      <c r="AI15" s="159"/>
      <c r="AJ15" s="159"/>
      <c r="AK15" s="159"/>
      <c r="AL15" s="159"/>
      <c r="AM15" s="159"/>
      <c r="AN15" s="159"/>
      <c r="AO15" s="159"/>
      <c r="AP15" s="159"/>
      <c r="AQ15" s="159"/>
      <c r="AR15" s="159"/>
      <c r="AS15" s="159"/>
      <c r="AT15" s="159"/>
      <c r="AU15" s="159"/>
      <c r="AV15" s="159"/>
      <c r="AW15" s="159"/>
      <c r="AX15" s="370"/>
      <c r="AY15" s="370"/>
      <c r="AZ15" s="157"/>
      <c r="BA15" s="157"/>
      <c r="BB15" s="157"/>
      <c r="BC15" s="157"/>
      <c r="BD15" s="157"/>
      <c r="BE15" s="157"/>
      <c r="BF15" s="157"/>
      <c r="BG15" s="157"/>
      <c r="BH15" s="157"/>
      <c r="BI15" s="157"/>
      <c r="BJ15" s="157"/>
    </row>
    <row r="16" spans="1:62">
      <c r="A16" s="365">
        <f>'Student Profile'!A14</f>
        <v>10</v>
      </c>
      <c r="B16" s="365">
        <f>'Student Profile'!B14</f>
        <v>0</v>
      </c>
      <c r="C16" s="366" t="str">
        <f>'Student Profile'!C14</f>
        <v>S. Mounika</v>
      </c>
      <c r="D16" s="159"/>
      <c r="E16" s="159"/>
      <c r="F16" s="159"/>
      <c r="G16" s="159"/>
      <c r="H16" s="159"/>
      <c r="I16" s="159"/>
      <c r="J16" s="159"/>
      <c r="K16" s="159"/>
      <c r="L16" s="159"/>
      <c r="M16" s="159"/>
      <c r="N16" s="159"/>
      <c r="O16" s="159"/>
      <c r="P16" s="159"/>
      <c r="Q16" s="159"/>
      <c r="R16" s="159"/>
      <c r="S16" s="159"/>
      <c r="T16" s="159"/>
      <c r="U16" s="159"/>
      <c r="V16" s="159"/>
      <c r="W16" s="159"/>
      <c r="X16" s="369" t="s">
        <v>222</v>
      </c>
      <c r="Y16" s="369" t="s">
        <v>118</v>
      </c>
      <c r="AA16" s="367">
        <f t="shared" si="1"/>
        <v>10</v>
      </c>
      <c r="AB16" s="368">
        <f t="shared" si="2"/>
        <v>0</v>
      </c>
      <c r="AC16" s="367" t="str">
        <f t="shared" si="3"/>
        <v>S. Mounika</v>
      </c>
      <c r="AD16" s="159"/>
      <c r="AE16" s="159"/>
      <c r="AF16" s="159"/>
      <c r="AG16" s="159"/>
      <c r="AH16" s="159"/>
      <c r="AI16" s="159"/>
      <c r="AJ16" s="159"/>
      <c r="AK16" s="159"/>
      <c r="AL16" s="159"/>
      <c r="AM16" s="159"/>
      <c r="AN16" s="159"/>
      <c r="AO16" s="159"/>
      <c r="AP16" s="159"/>
      <c r="AQ16" s="159"/>
      <c r="AR16" s="159"/>
      <c r="AS16" s="159"/>
      <c r="AT16" s="159"/>
      <c r="AU16" s="159"/>
      <c r="AV16" s="159"/>
      <c r="AW16" s="159"/>
      <c r="AX16" s="370"/>
      <c r="AY16" s="370"/>
      <c r="AZ16" s="157"/>
      <c r="BA16" s="157"/>
      <c r="BB16" s="157"/>
      <c r="BC16" s="157"/>
      <c r="BD16" s="157"/>
      <c r="BE16" s="157"/>
      <c r="BF16" s="157"/>
      <c r="BG16" s="157"/>
      <c r="BH16" s="157"/>
      <c r="BI16" s="157"/>
      <c r="BJ16" s="157"/>
    </row>
    <row r="17" spans="1:62">
      <c r="A17" s="365">
        <f>'Student Profile'!A15</f>
        <v>11</v>
      </c>
      <c r="B17" s="365">
        <f>'Student Profile'!B15</f>
        <v>0</v>
      </c>
      <c r="C17" s="366" t="str">
        <f>'Student Profile'!C15</f>
        <v>S. Mounika</v>
      </c>
      <c r="D17" s="159"/>
      <c r="E17" s="159"/>
      <c r="F17" s="159"/>
      <c r="G17" s="159"/>
      <c r="H17" s="159"/>
      <c r="I17" s="159"/>
      <c r="J17" s="159"/>
      <c r="K17" s="159"/>
      <c r="L17" s="159"/>
      <c r="M17" s="159"/>
      <c r="N17" s="159"/>
      <c r="O17" s="159"/>
      <c r="P17" s="159"/>
      <c r="Q17" s="159"/>
      <c r="R17" s="159"/>
      <c r="S17" s="159"/>
      <c r="T17" s="159"/>
      <c r="U17" s="159"/>
      <c r="V17" s="159"/>
      <c r="W17" s="159"/>
      <c r="X17" s="369" t="s">
        <v>222</v>
      </c>
      <c r="Y17" s="369" t="s">
        <v>118</v>
      </c>
      <c r="AA17" s="367">
        <f t="shared" si="1"/>
        <v>11</v>
      </c>
      <c r="AB17" s="368">
        <f t="shared" si="2"/>
        <v>0</v>
      </c>
      <c r="AC17" s="367" t="str">
        <f t="shared" si="3"/>
        <v>S. Mounika</v>
      </c>
      <c r="AD17" s="159"/>
      <c r="AE17" s="159"/>
      <c r="AF17" s="159"/>
      <c r="AG17" s="159"/>
      <c r="AH17" s="159"/>
      <c r="AI17" s="159"/>
      <c r="AJ17" s="159"/>
      <c r="AK17" s="159"/>
      <c r="AL17" s="159"/>
      <c r="AM17" s="159"/>
      <c r="AN17" s="159"/>
      <c r="AO17" s="159"/>
      <c r="AP17" s="159"/>
      <c r="AQ17" s="159"/>
      <c r="AR17" s="159"/>
      <c r="AS17" s="159"/>
      <c r="AT17" s="159"/>
      <c r="AU17" s="159"/>
      <c r="AV17" s="159"/>
      <c r="AW17" s="159"/>
      <c r="AX17" s="370"/>
      <c r="AY17" s="370"/>
      <c r="AZ17" s="157"/>
      <c r="BA17" s="157"/>
      <c r="BB17" s="157"/>
      <c r="BC17" s="157"/>
      <c r="BD17" s="157"/>
      <c r="BE17" s="157"/>
      <c r="BF17" s="157"/>
      <c r="BG17" s="157"/>
      <c r="BH17" s="157"/>
      <c r="BI17" s="157"/>
      <c r="BJ17" s="157"/>
    </row>
    <row r="18" spans="1:62">
      <c r="A18" s="365">
        <f>'Student Profile'!A16</f>
        <v>12</v>
      </c>
      <c r="B18" s="365">
        <f>'Student Profile'!B16</f>
        <v>0</v>
      </c>
      <c r="C18" s="366" t="str">
        <f>'Student Profile'!C16</f>
        <v>S. Mounika</v>
      </c>
      <c r="D18" s="159"/>
      <c r="E18" s="159"/>
      <c r="F18" s="159"/>
      <c r="G18" s="159"/>
      <c r="H18" s="159"/>
      <c r="I18" s="159"/>
      <c r="J18" s="159"/>
      <c r="K18" s="159"/>
      <c r="L18" s="159"/>
      <c r="M18" s="159"/>
      <c r="N18" s="159"/>
      <c r="O18" s="159"/>
      <c r="P18" s="159"/>
      <c r="Q18" s="159"/>
      <c r="R18" s="159"/>
      <c r="S18" s="159"/>
      <c r="T18" s="159"/>
      <c r="U18" s="159"/>
      <c r="V18" s="159"/>
      <c r="W18" s="159"/>
      <c r="X18" s="369" t="s">
        <v>222</v>
      </c>
      <c r="Y18" s="369" t="s">
        <v>118</v>
      </c>
      <c r="AA18" s="367">
        <f t="shared" si="1"/>
        <v>12</v>
      </c>
      <c r="AB18" s="368">
        <f t="shared" si="2"/>
        <v>0</v>
      </c>
      <c r="AC18" s="367" t="str">
        <f t="shared" si="3"/>
        <v>S. Mounika</v>
      </c>
      <c r="AD18" s="159"/>
      <c r="AE18" s="159"/>
      <c r="AF18" s="159"/>
      <c r="AG18" s="159"/>
      <c r="AH18" s="159"/>
      <c r="AI18" s="159"/>
      <c r="AJ18" s="159"/>
      <c r="AK18" s="159"/>
      <c r="AL18" s="159"/>
      <c r="AM18" s="159"/>
      <c r="AN18" s="159"/>
      <c r="AO18" s="159"/>
      <c r="AP18" s="159"/>
      <c r="AQ18" s="159"/>
      <c r="AR18" s="159"/>
      <c r="AS18" s="159"/>
      <c r="AT18" s="159"/>
      <c r="AU18" s="159"/>
      <c r="AV18" s="159"/>
      <c r="AW18" s="159"/>
      <c r="AX18" s="370"/>
      <c r="AY18" s="370"/>
      <c r="AZ18" s="157"/>
      <c r="BA18" s="157"/>
      <c r="BB18" s="157"/>
      <c r="BC18" s="157"/>
      <c r="BD18" s="157"/>
      <c r="BE18" s="157"/>
      <c r="BF18" s="157"/>
      <c r="BG18" s="157"/>
      <c r="BH18" s="157"/>
      <c r="BI18" s="157"/>
      <c r="BJ18" s="157"/>
    </row>
    <row r="19" spans="1:62">
      <c r="A19" s="365">
        <f>'Student Profile'!A17</f>
        <v>13</v>
      </c>
      <c r="B19" s="365">
        <f>'Student Profile'!B17</f>
        <v>0</v>
      </c>
      <c r="C19" s="366" t="str">
        <f>'Student Profile'!C17</f>
        <v>S. Mounika</v>
      </c>
      <c r="D19" s="159"/>
      <c r="E19" s="159"/>
      <c r="F19" s="159"/>
      <c r="G19" s="159"/>
      <c r="H19" s="159"/>
      <c r="I19" s="159"/>
      <c r="J19" s="159"/>
      <c r="K19" s="159"/>
      <c r="L19" s="159"/>
      <c r="M19" s="159"/>
      <c r="N19" s="159"/>
      <c r="O19" s="159"/>
      <c r="P19" s="159"/>
      <c r="Q19" s="159"/>
      <c r="R19" s="159"/>
      <c r="S19" s="159"/>
      <c r="T19" s="159"/>
      <c r="U19" s="159"/>
      <c r="V19" s="159"/>
      <c r="W19" s="159"/>
      <c r="X19" s="369" t="s">
        <v>222</v>
      </c>
      <c r="Y19" s="369" t="s">
        <v>118</v>
      </c>
      <c r="AA19" s="367">
        <f t="shared" si="1"/>
        <v>13</v>
      </c>
      <c r="AB19" s="368">
        <f t="shared" si="2"/>
        <v>0</v>
      </c>
      <c r="AC19" s="367" t="str">
        <f t="shared" si="3"/>
        <v>S. Mounika</v>
      </c>
      <c r="AD19" s="159"/>
      <c r="AE19" s="159"/>
      <c r="AF19" s="159"/>
      <c r="AG19" s="159"/>
      <c r="AH19" s="159"/>
      <c r="AI19" s="159"/>
      <c r="AJ19" s="159"/>
      <c r="AK19" s="159"/>
      <c r="AL19" s="159"/>
      <c r="AM19" s="159"/>
      <c r="AN19" s="159"/>
      <c r="AO19" s="159"/>
      <c r="AP19" s="159"/>
      <c r="AQ19" s="159"/>
      <c r="AR19" s="159"/>
      <c r="AS19" s="159"/>
      <c r="AT19" s="159"/>
      <c r="AU19" s="159"/>
      <c r="AV19" s="159"/>
      <c r="AW19" s="159"/>
      <c r="AX19" s="370"/>
      <c r="AY19" s="370"/>
      <c r="AZ19" s="157"/>
      <c r="BA19" s="157"/>
      <c r="BB19" s="157"/>
      <c r="BC19" s="157"/>
      <c r="BD19" s="157"/>
      <c r="BE19" s="157"/>
      <c r="BF19" s="157"/>
      <c r="BG19" s="157"/>
      <c r="BH19" s="157"/>
      <c r="BI19" s="157"/>
      <c r="BJ19" s="157"/>
    </row>
    <row r="20" spans="1:62">
      <c r="A20" s="365">
        <f>'Student Profile'!A18</f>
        <v>14</v>
      </c>
      <c r="B20" s="365">
        <f>'Student Profile'!B18</f>
        <v>0</v>
      </c>
      <c r="C20" s="366" t="str">
        <f>'Student Profile'!C18</f>
        <v>S. Mounika</v>
      </c>
      <c r="D20" s="159"/>
      <c r="E20" s="159"/>
      <c r="F20" s="159"/>
      <c r="G20" s="159"/>
      <c r="H20" s="159"/>
      <c r="I20" s="159"/>
      <c r="J20" s="159"/>
      <c r="K20" s="159"/>
      <c r="L20" s="159"/>
      <c r="M20" s="159"/>
      <c r="N20" s="159"/>
      <c r="O20" s="159"/>
      <c r="P20" s="159"/>
      <c r="Q20" s="159"/>
      <c r="R20" s="159"/>
      <c r="S20" s="159"/>
      <c r="T20" s="159"/>
      <c r="U20" s="159"/>
      <c r="V20" s="159"/>
      <c r="W20" s="159"/>
      <c r="X20" s="369" t="s">
        <v>222</v>
      </c>
      <c r="Y20" s="369" t="s">
        <v>118</v>
      </c>
      <c r="AA20" s="367">
        <f t="shared" si="1"/>
        <v>14</v>
      </c>
      <c r="AB20" s="368">
        <f t="shared" si="2"/>
        <v>0</v>
      </c>
      <c r="AC20" s="367" t="str">
        <f t="shared" si="3"/>
        <v>S. Mounika</v>
      </c>
      <c r="AD20" s="159"/>
      <c r="AE20" s="159"/>
      <c r="AF20" s="159"/>
      <c r="AG20" s="159"/>
      <c r="AH20" s="159"/>
      <c r="AI20" s="159"/>
      <c r="AJ20" s="159"/>
      <c r="AK20" s="159"/>
      <c r="AL20" s="159"/>
      <c r="AM20" s="159"/>
      <c r="AN20" s="159"/>
      <c r="AO20" s="159"/>
      <c r="AP20" s="159"/>
      <c r="AQ20" s="159"/>
      <c r="AR20" s="159"/>
      <c r="AS20" s="159"/>
      <c r="AT20" s="159"/>
      <c r="AU20" s="159"/>
      <c r="AV20" s="159"/>
      <c r="AW20" s="159"/>
      <c r="AX20" s="370"/>
      <c r="AY20" s="370"/>
      <c r="AZ20" s="157"/>
      <c r="BA20" s="157"/>
      <c r="BB20" s="157"/>
      <c r="BC20" s="157"/>
      <c r="BD20" s="157"/>
      <c r="BE20" s="157"/>
      <c r="BF20" s="157"/>
      <c r="BG20" s="157"/>
      <c r="BH20" s="157"/>
      <c r="BI20" s="157"/>
      <c r="BJ20" s="157"/>
    </row>
    <row r="21" spans="1:62">
      <c r="A21" s="365">
        <f>'Student Profile'!A19</f>
        <v>15</v>
      </c>
      <c r="B21" s="365">
        <f>'Student Profile'!B19</f>
        <v>0</v>
      </c>
      <c r="C21" s="366" t="str">
        <f>'Student Profile'!C19</f>
        <v>S. Mounika</v>
      </c>
      <c r="D21" s="159"/>
      <c r="E21" s="159"/>
      <c r="F21" s="159"/>
      <c r="G21" s="159"/>
      <c r="H21" s="159"/>
      <c r="I21" s="159"/>
      <c r="J21" s="159"/>
      <c r="K21" s="159"/>
      <c r="L21" s="159"/>
      <c r="M21" s="159"/>
      <c r="N21" s="159"/>
      <c r="O21" s="159"/>
      <c r="P21" s="159"/>
      <c r="Q21" s="159"/>
      <c r="R21" s="159"/>
      <c r="S21" s="159"/>
      <c r="T21" s="159"/>
      <c r="U21" s="159"/>
      <c r="V21" s="159"/>
      <c r="W21" s="159"/>
      <c r="X21" s="369" t="s">
        <v>222</v>
      </c>
      <c r="Y21" s="369" t="s">
        <v>118</v>
      </c>
      <c r="AA21" s="367">
        <f t="shared" si="1"/>
        <v>15</v>
      </c>
      <c r="AB21" s="368">
        <f t="shared" si="2"/>
        <v>0</v>
      </c>
      <c r="AC21" s="367" t="str">
        <f t="shared" si="3"/>
        <v>S. Mounika</v>
      </c>
      <c r="AD21" s="159"/>
      <c r="AE21" s="159"/>
      <c r="AF21" s="159"/>
      <c r="AG21" s="159"/>
      <c r="AH21" s="159"/>
      <c r="AI21" s="159"/>
      <c r="AJ21" s="159"/>
      <c r="AK21" s="159"/>
      <c r="AL21" s="159"/>
      <c r="AM21" s="159"/>
      <c r="AN21" s="159"/>
      <c r="AO21" s="159"/>
      <c r="AP21" s="159"/>
      <c r="AQ21" s="159"/>
      <c r="AR21" s="159"/>
      <c r="AS21" s="159"/>
      <c r="AT21" s="159"/>
      <c r="AU21" s="159"/>
      <c r="AV21" s="159"/>
      <c r="AW21" s="159"/>
      <c r="AX21" s="370"/>
      <c r="AY21" s="370"/>
      <c r="AZ21" s="157"/>
      <c r="BA21" s="157"/>
      <c r="BB21" s="157"/>
      <c r="BC21" s="157"/>
      <c r="BD21" s="157"/>
      <c r="BE21" s="157"/>
      <c r="BF21" s="157"/>
      <c r="BG21" s="157"/>
      <c r="BH21" s="157"/>
      <c r="BI21" s="157"/>
      <c r="BJ21" s="157"/>
    </row>
    <row r="22" spans="1:62">
      <c r="A22" s="365">
        <f>'Student Profile'!A20</f>
        <v>16</v>
      </c>
      <c r="B22" s="365">
        <f>'Student Profile'!B20</f>
        <v>0</v>
      </c>
      <c r="C22" s="366" t="str">
        <f>'Student Profile'!C20</f>
        <v>Seema</v>
      </c>
      <c r="D22" s="159"/>
      <c r="E22" s="159"/>
      <c r="F22" s="159"/>
      <c r="G22" s="159"/>
      <c r="H22" s="159"/>
      <c r="I22" s="159"/>
      <c r="J22" s="159"/>
      <c r="K22" s="159"/>
      <c r="L22" s="159"/>
      <c r="M22" s="159"/>
      <c r="N22" s="159"/>
      <c r="O22" s="159"/>
      <c r="P22" s="159"/>
      <c r="Q22" s="159"/>
      <c r="R22" s="159"/>
      <c r="S22" s="159"/>
      <c r="T22" s="159"/>
      <c r="U22" s="159"/>
      <c r="V22" s="159"/>
      <c r="W22" s="159"/>
      <c r="X22" s="369" t="s">
        <v>222</v>
      </c>
      <c r="Y22" s="369" t="s">
        <v>118</v>
      </c>
      <c r="AA22" s="367">
        <f t="shared" si="1"/>
        <v>16</v>
      </c>
      <c r="AB22" s="368">
        <f t="shared" si="2"/>
        <v>0</v>
      </c>
      <c r="AC22" s="367" t="str">
        <f t="shared" si="3"/>
        <v>Seema</v>
      </c>
      <c r="AD22" s="159"/>
      <c r="AE22" s="159"/>
      <c r="AF22" s="159"/>
      <c r="AG22" s="159"/>
      <c r="AH22" s="159"/>
      <c r="AI22" s="159"/>
      <c r="AJ22" s="159"/>
      <c r="AK22" s="159"/>
      <c r="AL22" s="159"/>
      <c r="AM22" s="159"/>
      <c r="AN22" s="159"/>
      <c r="AO22" s="159"/>
      <c r="AP22" s="159"/>
      <c r="AQ22" s="159"/>
      <c r="AR22" s="159"/>
      <c r="AS22" s="159"/>
      <c r="AT22" s="159"/>
      <c r="AU22" s="159"/>
      <c r="AV22" s="159"/>
      <c r="AW22" s="159"/>
      <c r="AX22" s="370"/>
      <c r="AY22" s="370"/>
      <c r="AZ22" s="157"/>
      <c r="BA22" s="157"/>
      <c r="BB22" s="157"/>
      <c r="BC22" s="157"/>
      <c r="BD22" s="157"/>
      <c r="BE22" s="157"/>
      <c r="BF22" s="157"/>
      <c r="BG22" s="157"/>
      <c r="BH22" s="157"/>
      <c r="BI22" s="157"/>
      <c r="BJ22" s="157"/>
    </row>
    <row r="23" spans="1:62">
      <c r="A23" s="365">
        <f>'Student Profile'!A21</f>
        <v>17</v>
      </c>
      <c r="B23" s="365">
        <f>'Student Profile'!B21</f>
        <v>0</v>
      </c>
      <c r="C23" s="366" t="str">
        <f>'Student Profile'!C21</f>
        <v>S. Mounika</v>
      </c>
      <c r="D23" s="159"/>
      <c r="E23" s="159"/>
      <c r="F23" s="159"/>
      <c r="G23" s="159"/>
      <c r="H23" s="159"/>
      <c r="I23" s="159"/>
      <c r="J23" s="159"/>
      <c r="K23" s="159"/>
      <c r="L23" s="159"/>
      <c r="M23" s="159"/>
      <c r="N23" s="159"/>
      <c r="O23" s="159"/>
      <c r="P23" s="159"/>
      <c r="Q23" s="159"/>
      <c r="R23" s="159"/>
      <c r="S23" s="159"/>
      <c r="T23" s="159"/>
      <c r="U23" s="159"/>
      <c r="V23" s="159"/>
      <c r="W23" s="159"/>
      <c r="X23" s="369" t="s">
        <v>222</v>
      </c>
      <c r="Y23" s="369" t="s">
        <v>118</v>
      </c>
      <c r="AA23" s="367">
        <f t="shared" si="1"/>
        <v>17</v>
      </c>
      <c r="AB23" s="368">
        <f t="shared" si="2"/>
        <v>0</v>
      </c>
      <c r="AC23" s="367" t="str">
        <f t="shared" si="3"/>
        <v>S. Mounika</v>
      </c>
      <c r="AD23" s="159"/>
      <c r="AE23" s="159"/>
      <c r="AF23" s="159"/>
      <c r="AG23" s="159"/>
      <c r="AH23" s="159"/>
      <c r="AI23" s="159"/>
      <c r="AJ23" s="159"/>
      <c r="AK23" s="159"/>
      <c r="AL23" s="159"/>
      <c r="AM23" s="159"/>
      <c r="AN23" s="159"/>
      <c r="AO23" s="159"/>
      <c r="AP23" s="159"/>
      <c r="AQ23" s="159"/>
      <c r="AR23" s="159"/>
      <c r="AS23" s="159"/>
      <c r="AT23" s="159"/>
      <c r="AU23" s="159"/>
      <c r="AV23" s="159"/>
      <c r="AW23" s="159"/>
      <c r="AX23" s="370"/>
      <c r="AY23" s="370"/>
      <c r="AZ23" s="157"/>
      <c r="BA23" s="157"/>
      <c r="BB23" s="157"/>
      <c r="BC23" s="157"/>
      <c r="BD23" s="157"/>
      <c r="BE23" s="157"/>
      <c r="BF23" s="157"/>
      <c r="BG23" s="157"/>
      <c r="BH23" s="157"/>
      <c r="BI23" s="157"/>
      <c r="BJ23" s="157"/>
    </row>
    <row r="24" spans="1:62">
      <c r="A24" s="365">
        <f>'Student Profile'!A22</f>
        <v>18</v>
      </c>
      <c r="B24" s="365">
        <f>'Student Profile'!B22</f>
        <v>0</v>
      </c>
      <c r="C24" s="366" t="str">
        <f>'Student Profile'!C22</f>
        <v>S. Mounika</v>
      </c>
      <c r="D24" s="159"/>
      <c r="E24" s="159"/>
      <c r="F24" s="159"/>
      <c r="G24" s="159"/>
      <c r="H24" s="159"/>
      <c r="I24" s="159"/>
      <c r="J24" s="159"/>
      <c r="K24" s="159"/>
      <c r="L24" s="159"/>
      <c r="M24" s="159"/>
      <c r="N24" s="159"/>
      <c r="O24" s="159"/>
      <c r="P24" s="159"/>
      <c r="Q24" s="159"/>
      <c r="R24" s="159"/>
      <c r="S24" s="159"/>
      <c r="T24" s="159"/>
      <c r="U24" s="159"/>
      <c r="V24" s="159"/>
      <c r="W24" s="159"/>
      <c r="X24" s="369" t="s">
        <v>222</v>
      </c>
      <c r="Y24" s="369" t="s">
        <v>118</v>
      </c>
      <c r="AA24" s="367">
        <f t="shared" si="1"/>
        <v>18</v>
      </c>
      <c r="AB24" s="368">
        <f t="shared" si="2"/>
        <v>0</v>
      </c>
      <c r="AC24" s="367" t="str">
        <f t="shared" si="3"/>
        <v>S. Mounika</v>
      </c>
      <c r="AD24" s="159"/>
      <c r="AE24" s="159"/>
      <c r="AF24" s="159"/>
      <c r="AG24" s="159"/>
      <c r="AH24" s="159"/>
      <c r="AI24" s="159"/>
      <c r="AJ24" s="159"/>
      <c r="AK24" s="159"/>
      <c r="AL24" s="159"/>
      <c r="AM24" s="159"/>
      <c r="AN24" s="159"/>
      <c r="AO24" s="159"/>
      <c r="AP24" s="159"/>
      <c r="AQ24" s="159"/>
      <c r="AR24" s="159"/>
      <c r="AS24" s="159"/>
      <c r="AT24" s="159"/>
      <c r="AU24" s="159"/>
      <c r="AV24" s="159"/>
      <c r="AW24" s="159"/>
      <c r="AX24" s="370"/>
      <c r="AY24" s="370"/>
      <c r="AZ24" s="157"/>
      <c r="BA24" s="157"/>
      <c r="BB24" s="157"/>
      <c r="BC24" s="157"/>
      <c r="BD24" s="157"/>
      <c r="BE24" s="157"/>
      <c r="BF24" s="157"/>
      <c r="BG24" s="157"/>
      <c r="BH24" s="157"/>
      <c r="BI24" s="157"/>
      <c r="BJ24" s="157"/>
    </row>
    <row r="25" spans="1:62">
      <c r="A25" s="365">
        <f>'Student Profile'!A23</f>
        <v>19</v>
      </c>
      <c r="B25" s="365">
        <f>'Student Profile'!B23</f>
        <v>0</v>
      </c>
      <c r="C25" s="366" t="str">
        <f>'Student Profile'!C23</f>
        <v>S. Mounika</v>
      </c>
      <c r="D25" s="159"/>
      <c r="E25" s="159"/>
      <c r="F25" s="159"/>
      <c r="G25" s="159"/>
      <c r="H25" s="159"/>
      <c r="I25" s="159"/>
      <c r="J25" s="159"/>
      <c r="K25" s="159"/>
      <c r="L25" s="159"/>
      <c r="M25" s="159"/>
      <c r="N25" s="159"/>
      <c r="O25" s="159"/>
      <c r="P25" s="159"/>
      <c r="Q25" s="159"/>
      <c r="R25" s="159"/>
      <c r="S25" s="159"/>
      <c r="T25" s="159"/>
      <c r="U25" s="159"/>
      <c r="V25" s="159"/>
      <c r="W25" s="159"/>
      <c r="X25" s="369" t="s">
        <v>222</v>
      </c>
      <c r="Y25" s="369" t="s">
        <v>118</v>
      </c>
      <c r="AA25" s="367">
        <f t="shared" si="1"/>
        <v>19</v>
      </c>
      <c r="AB25" s="368">
        <f t="shared" si="2"/>
        <v>0</v>
      </c>
      <c r="AC25" s="367" t="str">
        <f t="shared" si="3"/>
        <v>S. Mounika</v>
      </c>
      <c r="AD25" s="159"/>
      <c r="AE25" s="159"/>
      <c r="AF25" s="159"/>
      <c r="AG25" s="159"/>
      <c r="AH25" s="159"/>
      <c r="AI25" s="159"/>
      <c r="AJ25" s="159"/>
      <c r="AK25" s="159"/>
      <c r="AL25" s="159"/>
      <c r="AM25" s="159"/>
      <c r="AN25" s="159"/>
      <c r="AO25" s="159"/>
      <c r="AP25" s="159"/>
      <c r="AQ25" s="159"/>
      <c r="AR25" s="159"/>
      <c r="AS25" s="159"/>
      <c r="AT25" s="159"/>
      <c r="AU25" s="159"/>
      <c r="AV25" s="159"/>
      <c r="AW25" s="159"/>
      <c r="AX25" s="370"/>
      <c r="AY25" s="370"/>
      <c r="AZ25" s="157"/>
      <c r="BA25" s="157"/>
      <c r="BB25" s="157"/>
      <c r="BC25" s="157"/>
      <c r="BD25" s="157"/>
      <c r="BE25" s="157"/>
      <c r="BF25" s="157"/>
      <c r="BG25" s="157"/>
      <c r="BH25" s="157"/>
      <c r="BI25" s="157"/>
      <c r="BJ25" s="157"/>
    </row>
    <row r="26" spans="1:62">
      <c r="A26" s="365">
        <f>'Student Profile'!A24</f>
        <v>20</v>
      </c>
      <c r="B26" s="365">
        <f>'Student Profile'!B24</f>
        <v>0</v>
      </c>
      <c r="C26" s="366" t="str">
        <f>'Student Profile'!C24</f>
        <v>S. Mounika</v>
      </c>
      <c r="D26" s="159"/>
      <c r="E26" s="159"/>
      <c r="F26" s="159"/>
      <c r="G26" s="159"/>
      <c r="H26" s="159"/>
      <c r="I26" s="159"/>
      <c r="J26" s="159"/>
      <c r="K26" s="159"/>
      <c r="L26" s="159"/>
      <c r="M26" s="159"/>
      <c r="N26" s="159"/>
      <c r="O26" s="159"/>
      <c r="P26" s="159"/>
      <c r="Q26" s="159"/>
      <c r="R26" s="159"/>
      <c r="S26" s="159"/>
      <c r="T26" s="159"/>
      <c r="U26" s="159"/>
      <c r="V26" s="159"/>
      <c r="W26" s="159"/>
      <c r="X26" s="369" t="s">
        <v>222</v>
      </c>
      <c r="Y26" s="369" t="s">
        <v>118</v>
      </c>
      <c r="AA26" s="367">
        <f t="shared" si="1"/>
        <v>20</v>
      </c>
      <c r="AB26" s="368">
        <f t="shared" si="2"/>
        <v>0</v>
      </c>
      <c r="AC26" s="367" t="str">
        <f t="shared" si="3"/>
        <v>S. Mounika</v>
      </c>
      <c r="AD26" s="159"/>
      <c r="AE26" s="159"/>
      <c r="AF26" s="159"/>
      <c r="AG26" s="159"/>
      <c r="AH26" s="159"/>
      <c r="AI26" s="159"/>
      <c r="AJ26" s="159"/>
      <c r="AK26" s="159"/>
      <c r="AL26" s="159"/>
      <c r="AM26" s="159"/>
      <c r="AN26" s="159"/>
      <c r="AO26" s="159"/>
      <c r="AP26" s="159"/>
      <c r="AQ26" s="159"/>
      <c r="AR26" s="159"/>
      <c r="AS26" s="159"/>
      <c r="AT26" s="159"/>
      <c r="AU26" s="159"/>
      <c r="AV26" s="159"/>
      <c r="AW26" s="159"/>
      <c r="AX26" s="370"/>
      <c r="AY26" s="370"/>
      <c r="AZ26" s="157"/>
      <c r="BA26" s="157"/>
      <c r="BB26" s="157"/>
      <c r="BC26" s="157"/>
      <c r="BD26" s="157"/>
      <c r="BE26" s="157"/>
      <c r="BF26" s="157"/>
      <c r="BG26" s="157"/>
      <c r="BH26" s="157"/>
      <c r="BI26" s="157"/>
      <c r="BJ26" s="157"/>
    </row>
    <row r="27" spans="1:62">
      <c r="A27" s="365">
        <f>'Student Profile'!A25</f>
        <v>21</v>
      </c>
      <c r="B27" s="365">
        <f>'Student Profile'!B25</f>
        <v>0</v>
      </c>
      <c r="C27" s="366" t="str">
        <f>'Student Profile'!C25</f>
        <v>S. Mounika</v>
      </c>
      <c r="D27" s="159"/>
      <c r="E27" s="159"/>
      <c r="F27" s="159"/>
      <c r="G27" s="159"/>
      <c r="H27" s="159"/>
      <c r="I27" s="159"/>
      <c r="J27" s="159"/>
      <c r="K27" s="159"/>
      <c r="L27" s="159"/>
      <c r="M27" s="159"/>
      <c r="N27" s="159"/>
      <c r="O27" s="159"/>
      <c r="P27" s="159"/>
      <c r="Q27" s="159"/>
      <c r="R27" s="159"/>
      <c r="S27" s="159"/>
      <c r="T27" s="159"/>
      <c r="U27" s="159"/>
      <c r="V27" s="159"/>
      <c r="W27" s="159"/>
      <c r="X27" s="369" t="s">
        <v>222</v>
      </c>
      <c r="Y27" s="369" t="s">
        <v>118</v>
      </c>
      <c r="AA27" s="367">
        <f t="shared" si="1"/>
        <v>21</v>
      </c>
      <c r="AB27" s="368">
        <f t="shared" si="2"/>
        <v>0</v>
      </c>
      <c r="AC27" s="367" t="str">
        <f t="shared" si="3"/>
        <v>S. Mounika</v>
      </c>
      <c r="AD27" s="159"/>
      <c r="AE27" s="159"/>
      <c r="AF27" s="159"/>
      <c r="AG27" s="159"/>
      <c r="AH27" s="159"/>
      <c r="AI27" s="159"/>
      <c r="AJ27" s="159"/>
      <c r="AK27" s="159"/>
      <c r="AL27" s="159"/>
      <c r="AM27" s="159"/>
      <c r="AN27" s="159"/>
      <c r="AO27" s="159"/>
      <c r="AP27" s="159"/>
      <c r="AQ27" s="159"/>
      <c r="AR27" s="159"/>
      <c r="AS27" s="159"/>
      <c r="AT27" s="159"/>
      <c r="AU27" s="159"/>
      <c r="AV27" s="159"/>
      <c r="AW27" s="159"/>
      <c r="AX27" s="370"/>
      <c r="AY27" s="370"/>
      <c r="AZ27" s="157"/>
      <c r="BA27" s="157"/>
      <c r="BB27" s="157"/>
      <c r="BC27" s="157"/>
      <c r="BD27" s="157"/>
      <c r="BE27" s="157"/>
      <c r="BF27" s="157"/>
      <c r="BG27" s="157"/>
      <c r="BH27" s="157"/>
      <c r="BI27" s="157"/>
      <c r="BJ27" s="157"/>
    </row>
    <row r="28" spans="1:62">
      <c r="A28" s="365">
        <f>'Student Profile'!A26</f>
        <v>22</v>
      </c>
      <c r="B28" s="365">
        <f>'Student Profile'!B26</f>
        <v>0</v>
      </c>
      <c r="C28" s="366" t="str">
        <f>'Student Profile'!C26</f>
        <v>S. Mounika</v>
      </c>
      <c r="D28" s="159"/>
      <c r="E28" s="159"/>
      <c r="F28" s="159"/>
      <c r="G28" s="159"/>
      <c r="H28" s="159"/>
      <c r="I28" s="159"/>
      <c r="J28" s="159"/>
      <c r="K28" s="159"/>
      <c r="L28" s="159"/>
      <c r="M28" s="159"/>
      <c r="N28" s="159"/>
      <c r="O28" s="159"/>
      <c r="P28" s="159"/>
      <c r="Q28" s="159"/>
      <c r="R28" s="159"/>
      <c r="S28" s="159"/>
      <c r="T28" s="159"/>
      <c r="U28" s="159"/>
      <c r="V28" s="159"/>
      <c r="W28" s="159"/>
      <c r="X28" s="369" t="s">
        <v>222</v>
      </c>
      <c r="Y28" s="369" t="s">
        <v>118</v>
      </c>
      <c r="AA28" s="367">
        <f t="shared" si="1"/>
        <v>22</v>
      </c>
      <c r="AB28" s="368">
        <f t="shared" si="2"/>
        <v>0</v>
      </c>
      <c r="AC28" s="367" t="str">
        <f t="shared" si="3"/>
        <v>S. Mounika</v>
      </c>
      <c r="AD28" s="159"/>
      <c r="AE28" s="159"/>
      <c r="AF28" s="159"/>
      <c r="AG28" s="159"/>
      <c r="AH28" s="159"/>
      <c r="AI28" s="159"/>
      <c r="AJ28" s="159"/>
      <c r="AK28" s="159"/>
      <c r="AL28" s="159"/>
      <c r="AM28" s="159"/>
      <c r="AN28" s="159"/>
      <c r="AO28" s="159"/>
      <c r="AP28" s="159"/>
      <c r="AQ28" s="159"/>
      <c r="AR28" s="159"/>
      <c r="AS28" s="159"/>
      <c r="AT28" s="159"/>
      <c r="AU28" s="159"/>
      <c r="AV28" s="159"/>
      <c r="AW28" s="159"/>
      <c r="AX28" s="370"/>
      <c r="AY28" s="370"/>
      <c r="AZ28" s="157"/>
      <c r="BA28" s="157"/>
      <c r="BB28" s="157"/>
      <c r="BC28" s="157"/>
      <c r="BD28" s="157"/>
      <c r="BE28" s="157"/>
      <c r="BF28" s="157"/>
      <c r="BG28" s="157"/>
      <c r="BH28" s="157"/>
      <c r="BI28" s="157"/>
      <c r="BJ28" s="157"/>
    </row>
    <row r="29" spans="1:62">
      <c r="A29" s="365">
        <f>'Student Profile'!A27</f>
        <v>23</v>
      </c>
      <c r="B29" s="365">
        <f>'Student Profile'!B27</f>
        <v>0</v>
      </c>
      <c r="C29" s="366" t="str">
        <f>'Student Profile'!C27</f>
        <v>S. Mounika</v>
      </c>
      <c r="D29" s="159"/>
      <c r="E29" s="159"/>
      <c r="F29" s="159"/>
      <c r="G29" s="159"/>
      <c r="H29" s="159"/>
      <c r="I29" s="159"/>
      <c r="J29" s="159"/>
      <c r="K29" s="159"/>
      <c r="L29" s="159"/>
      <c r="M29" s="159"/>
      <c r="N29" s="159"/>
      <c r="O29" s="159"/>
      <c r="P29" s="159"/>
      <c r="Q29" s="159"/>
      <c r="R29" s="159"/>
      <c r="S29" s="159"/>
      <c r="T29" s="159"/>
      <c r="U29" s="159"/>
      <c r="V29" s="159"/>
      <c r="W29" s="159"/>
      <c r="X29" s="369" t="s">
        <v>222</v>
      </c>
      <c r="Y29" s="369" t="s">
        <v>118</v>
      </c>
      <c r="AA29" s="367">
        <f t="shared" si="1"/>
        <v>23</v>
      </c>
      <c r="AB29" s="368">
        <f t="shared" si="2"/>
        <v>0</v>
      </c>
      <c r="AC29" s="367" t="str">
        <f t="shared" si="3"/>
        <v>S. Mounika</v>
      </c>
      <c r="AD29" s="159"/>
      <c r="AE29" s="159"/>
      <c r="AF29" s="159"/>
      <c r="AG29" s="159"/>
      <c r="AH29" s="159"/>
      <c r="AI29" s="159"/>
      <c r="AJ29" s="159"/>
      <c r="AK29" s="159"/>
      <c r="AL29" s="159"/>
      <c r="AM29" s="159"/>
      <c r="AN29" s="159"/>
      <c r="AO29" s="159"/>
      <c r="AP29" s="159"/>
      <c r="AQ29" s="159"/>
      <c r="AR29" s="159"/>
      <c r="AS29" s="159"/>
      <c r="AT29" s="159"/>
      <c r="AU29" s="159"/>
      <c r="AV29" s="159"/>
      <c r="AW29" s="159"/>
      <c r="AX29" s="370"/>
      <c r="AY29" s="370"/>
      <c r="AZ29" s="157"/>
      <c r="BA29" s="157"/>
      <c r="BB29" s="157"/>
      <c r="BC29" s="157"/>
      <c r="BD29" s="157"/>
      <c r="BE29" s="157"/>
      <c r="BF29" s="157"/>
      <c r="BG29" s="157"/>
      <c r="BH29" s="157"/>
      <c r="BI29" s="157"/>
      <c r="BJ29" s="157"/>
    </row>
    <row r="30" spans="1:62">
      <c r="A30" s="365">
        <f>'Student Profile'!A28</f>
        <v>24</v>
      </c>
      <c r="B30" s="365">
        <f>'Student Profile'!B28</f>
        <v>0</v>
      </c>
      <c r="C30" s="366" t="str">
        <f>'Student Profile'!C28</f>
        <v>S. Mounika</v>
      </c>
      <c r="D30" s="159"/>
      <c r="E30" s="159"/>
      <c r="F30" s="159"/>
      <c r="G30" s="159"/>
      <c r="H30" s="159"/>
      <c r="I30" s="159"/>
      <c r="J30" s="159"/>
      <c r="K30" s="159"/>
      <c r="L30" s="159"/>
      <c r="M30" s="159"/>
      <c r="N30" s="159"/>
      <c r="O30" s="159"/>
      <c r="P30" s="159"/>
      <c r="Q30" s="159"/>
      <c r="R30" s="159"/>
      <c r="S30" s="159"/>
      <c r="T30" s="159"/>
      <c r="U30" s="159"/>
      <c r="V30" s="159"/>
      <c r="W30" s="159"/>
      <c r="X30" s="369" t="s">
        <v>222</v>
      </c>
      <c r="Y30" s="369" t="s">
        <v>118</v>
      </c>
      <c r="AA30" s="367">
        <f t="shared" si="1"/>
        <v>24</v>
      </c>
      <c r="AB30" s="368">
        <f t="shared" si="2"/>
        <v>0</v>
      </c>
      <c r="AC30" s="367" t="str">
        <f t="shared" si="3"/>
        <v>S. Mounika</v>
      </c>
      <c r="AD30" s="159"/>
      <c r="AE30" s="159"/>
      <c r="AF30" s="159"/>
      <c r="AG30" s="159"/>
      <c r="AH30" s="159"/>
      <c r="AI30" s="159"/>
      <c r="AJ30" s="159"/>
      <c r="AK30" s="159"/>
      <c r="AL30" s="159"/>
      <c r="AM30" s="159"/>
      <c r="AN30" s="159"/>
      <c r="AO30" s="159"/>
      <c r="AP30" s="159"/>
      <c r="AQ30" s="159"/>
      <c r="AR30" s="159"/>
      <c r="AS30" s="159"/>
      <c r="AT30" s="159"/>
      <c r="AU30" s="159"/>
      <c r="AV30" s="159"/>
      <c r="AW30" s="159"/>
      <c r="AX30" s="370"/>
      <c r="AY30" s="370"/>
      <c r="AZ30" s="157"/>
      <c r="BA30" s="157"/>
      <c r="BB30" s="157"/>
      <c r="BC30" s="157"/>
      <c r="BD30" s="157"/>
      <c r="BE30" s="157"/>
      <c r="BF30" s="157"/>
      <c r="BG30" s="157"/>
      <c r="BH30" s="157"/>
      <c r="BI30" s="157"/>
      <c r="BJ30" s="157"/>
    </row>
    <row r="31" spans="1:62">
      <c r="A31" s="365">
        <f>'Student Profile'!A29</f>
        <v>25</v>
      </c>
      <c r="B31" s="365">
        <f>'Student Profile'!B29</f>
        <v>0</v>
      </c>
      <c r="C31" s="366" t="str">
        <f>'Student Profile'!C29</f>
        <v>S. Mounika</v>
      </c>
      <c r="D31" s="159"/>
      <c r="E31" s="159"/>
      <c r="F31" s="159"/>
      <c r="G31" s="159"/>
      <c r="H31" s="159"/>
      <c r="I31" s="159"/>
      <c r="J31" s="159"/>
      <c r="K31" s="159"/>
      <c r="L31" s="159"/>
      <c r="M31" s="159"/>
      <c r="N31" s="159"/>
      <c r="O31" s="159"/>
      <c r="P31" s="159"/>
      <c r="Q31" s="159"/>
      <c r="R31" s="159"/>
      <c r="S31" s="159"/>
      <c r="T31" s="159"/>
      <c r="U31" s="159"/>
      <c r="V31" s="159"/>
      <c r="W31" s="159"/>
      <c r="X31" s="369" t="s">
        <v>222</v>
      </c>
      <c r="Y31" s="369" t="s">
        <v>118</v>
      </c>
      <c r="AA31" s="367">
        <f t="shared" si="1"/>
        <v>25</v>
      </c>
      <c r="AB31" s="368">
        <f t="shared" si="2"/>
        <v>0</v>
      </c>
      <c r="AC31" s="367" t="str">
        <f t="shared" si="3"/>
        <v>S. Mounika</v>
      </c>
      <c r="AD31" s="159"/>
      <c r="AE31" s="159"/>
      <c r="AF31" s="159"/>
      <c r="AG31" s="159"/>
      <c r="AH31" s="159"/>
      <c r="AI31" s="159"/>
      <c r="AJ31" s="159"/>
      <c r="AK31" s="159"/>
      <c r="AL31" s="159"/>
      <c r="AM31" s="159"/>
      <c r="AN31" s="159"/>
      <c r="AO31" s="159"/>
      <c r="AP31" s="159"/>
      <c r="AQ31" s="159"/>
      <c r="AR31" s="159"/>
      <c r="AS31" s="159"/>
      <c r="AT31" s="159"/>
      <c r="AU31" s="159"/>
      <c r="AV31" s="159"/>
      <c r="AW31" s="159"/>
      <c r="AX31" s="370"/>
      <c r="AY31" s="370"/>
      <c r="AZ31" s="157"/>
      <c r="BA31" s="157"/>
      <c r="BB31" s="157"/>
      <c r="BC31" s="157"/>
      <c r="BD31" s="157"/>
      <c r="BE31" s="157"/>
      <c r="BF31" s="157"/>
      <c r="BG31" s="157"/>
      <c r="BH31" s="157"/>
      <c r="BI31" s="157"/>
      <c r="BJ31" s="157"/>
    </row>
    <row r="32" spans="1:62">
      <c r="A32" s="365">
        <f>'Student Profile'!A30</f>
        <v>26</v>
      </c>
      <c r="B32" s="365">
        <f>'Student Profile'!B30</f>
        <v>0</v>
      </c>
      <c r="C32" s="366" t="str">
        <f>'Student Profile'!C30</f>
        <v>S. Mounika</v>
      </c>
      <c r="D32" s="159"/>
      <c r="E32" s="159"/>
      <c r="F32" s="159"/>
      <c r="G32" s="159"/>
      <c r="H32" s="159"/>
      <c r="I32" s="159"/>
      <c r="J32" s="159"/>
      <c r="K32" s="159"/>
      <c r="L32" s="159"/>
      <c r="M32" s="159"/>
      <c r="N32" s="159"/>
      <c r="O32" s="159"/>
      <c r="P32" s="159"/>
      <c r="Q32" s="159"/>
      <c r="R32" s="159"/>
      <c r="S32" s="159"/>
      <c r="T32" s="159"/>
      <c r="U32" s="159"/>
      <c r="V32" s="159"/>
      <c r="W32" s="159"/>
      <c r="X32" s="160"/>
      <c r="Y32" s="160"/>
      <c r="AA32" s="367">
        <f t="shared" si="1"/>
        <v>26</v>
      </c>
      <c r="AB32" s="368">
        <f t="shared" si="2"/>
        <v>0</v>
      </c>
      <c r="AC32" s="367" t="str">
        <f t="shared" si="3"/>
        <v>S. Mounika</v>
      </c>
      <c r="AD32" s="159"/>
      <c r="AE32" s="159"/>
      <c r="AF32" s="159"/>
      <c r="AG32" s="159"/>
      <c r="AH32" s="159"/>
      <c r="AI32" s="159"/>
      <c r="AJ32" s="159"/>
      <c r="AK32" s="159"/>
      <c r="AL32" s="159"/>
      <c r="AM32" s="159"/>
      <c r="AN32" s="159"/>
      <c r="AO32" s="159"/>
      <c r="AP32" s="159"/>
      <c r="AQ32" s="159"/>
      <c r="AR32" s="159"/>
      <c r="AS32" s="159"/>
      <c r="AT32" s="159"/>
      <c r="AU32" s="159"/>
      <c r="AV32" s="159"/>
      <c r="AW32" s="159"/>
      <c r="AX32" s="370"/>
      <c r="AY32" s="370"/>
      <c r="AZ32" s="157"/>
      <c r="BA32" s="157"/>
      <c r="BB32" s="157"/>
      <c r="BC32" s="157"/>
      <c r="BD32" s="157"/>
      <c r="BE32" s="157"/>
      <c r="BF32" s="157"/>
      <c r="BG32" s="157"/>
      <c r="BH32" s="157"/>
      <c r="BI32" s="157"/>
      <c r="BJ32" s="157"/>
    </row>
    <row r="33" spans="1:62">
      <c r="A33" s="365">
        <f>'Student Profile'!A31</f>
        <v>27</v>
      </c>
      <c r="B33" s="365">
        <f>'Student Profile'!B31</f>
        <v>0</v>
      </c>
      <c r="C33" s="366" t="str">
        <f>'Student Profile'!C31</f>
        <v>S. Mounika</v>
      </c>
      <c r="D33" s="159"/>
      <c r="E33" s="159"/>
      <c r="F33" s="159"/>
      <c r="G33" s="159"/>
      <c r="H33" s="159"/>
      <c r="I33" s="159"/>
      <c r="J33" s="159"/>
      <c r="K33" s="159"/>
      <c r="L33" s="159"/>
      <c r="M33" s="159"/>
      <c r="N33" s="159"/>
      <c r="O33" s="159"/>
      <c r="P33" s="159"/>
      <c r="Q33" s="159"/>
      <c r="R33" s="159"/>
      <c r="S33" s="159"/>
      <c r="T33" s="159"/>
      <c r="U33" s="159"/>
      <c r="V33" s="159"/>
      <c r="W33" s="159"/>
      <c r="X33" s="160" t="s">
        <v>227</v>
      </c>
      <c r="Y33" s="160" t="s">
        <v>223</v>
      </c>
      <c r="AA33" s="367">
        <f t="shared" si="1"/>
        <v>27</v>
      </c>
      <c r="AB33" s="368">
        <f t="shared" si="2"/>
        <v>0</v>
      </c>
      <c r="AC33" s="367" t="str">
        <f t="shared" si="3"/>
        <v>S. Mounika</v>
      </c>
      <c r="AD33" s="159"/>
      <c r="AE33" s="159"/>
      <c r="AF33" s="159"/>
      <c r="AG33" s="159"/>
      <c r="AH33" s="159"/>
      <c r="AI33" s="159"/>
      <c r="AJ33" s="159"/>
      <c r="AK33" s="159"/>
      <c r="AL33" s="159"/>
      <c r="AM33" s="159"/>
      <c r="AN33" s="159"/>
      <c r="AO33" s="159"/>
      <c r="AP33" s="159"/>
      <c r="AQ33" s="159"/>
      <c r="AR33" s="159"/>
      <c r="AS33" s="159"/>
      <c r="AT33" s="159"/>
      <c r="AU33" s="159"/>
      <c r="AV33" s="159"/>
      <c r="AW33" s="159"/>
      <c r="AX33" s="370"/>
      <c r="AY33" s="370"/>
      <c r="AZ33" s="157"/>
      <c r="BA33" s="157"/>
      <c r="BB33" s="157"/>
      <c r="BC33" s="157"/>
      <c r="BD33" s="157"/>
      <c r="BE33" s="157"/>
      <c r="BF33" s="157"/>
      <c r="BG33" s="157"/>
      <c r="BH33" s="157"/>
      <c r="BI33" s="157"/>
      <c r="BJ33" s="157"/>
    </row>
    <row r="34" spans="1:62">
      <c r="A34" s="365">
        <f>'Student Profile'!A32</f>
        <v>28</v>
      </c>
      <c r="B34" s="365">
        <f>'Student Profile'!B32</f>
        <v>0</v>
      </c>
      <c r="C34" s="366" t="str">
        <f>'Student Profile'!C32</f>
        <v>S. Mounika</v>
      </c>
      <c r="D34" s="159"/>
      <c r="E34" s="159"/>
      <c r="F34" s="159"/>
      <c r="G34" s="159"/>
      <c r="H34" s="159"/>
      <c r="I34" s="159"/>
      <c r="J34" s="159"/>
      <c r="K34" s="159"/>
      <c r="L34" s="159"/>
      <c r="M34" s="159"/>
      <c r="N34" s="159"/>
      <c r="O34" s="159"/>
      <c r="P34" s="159"/>
      <c r="Q34" s="159"/>
      <c r="R34" s="159"/>
      <c r="S34" s="159"/>
      <c r="T34" s="159"/>
      <c r="U34" s="159"/>
      <c r="V34" s="159"/>
      <c r="W34" s="159"/>
      <c r="X34" s="160" t="s">
        <v>234</v>
      </c>
      <c r="Y34" s="160" t="s">
        <v>235</v>
      </c>
      <c r="AA34" s="367">
        <f t="shared" si="1"/>
        <v>28</v>
      </c>
      <c r="AB34" s="368">
        <f t="shared" si="2"/>
        <v>0</v>
      </c>
      <c r="AC34" s="367" t="str">
        <f t="shared" si="3"/>
        <v>S. Mounika</v>
      </c>
      <c r="AD34" s="159"/>
      <c r="AE34" s="159"/>
      <c r="AF34" s="159"/>
      <c r="AG34" s="159"/>
      <c r="AH34" s="159"/>
      <c r="AI34" s="159"/>
      <c r="AJ34" s="159"/>
      <c r="AK34" s="159"/>
      <c r="AL34" s="159"/>
      <c r="AM34" s="159"/>
      <c r="AN34" s="159"/>
      <c r="AO34" s="159"/>
      <c r="AP34" s="159"/>
      <c r="AQ34" s="159"/>
      <c r="AR34" s="159"/>
      <c r="AS34" s="159"/>
      <c r="AT34" s="159"/>
      <c r="AU34" s="159"/>
      <c r="AV34" s="159"/>
      <c r="AW34" s="159"/>
      <c r="AX34" s="370"/>
      <c r="AY34" s="370"/>
      <c r="AZ34" s="157"/>
      <c r="BA34" s="157"/>
      <c r="BB34" s="157"/>
      <c r="BC34" s="157"/>
      <c r="BD34" s="157"/>
      <c r="BE34" s="157"/>
      <c r="BF34" s="157"/>
      <c r="BG34" s="157"/>
      <c r="BH34" s="157"/>
      <c r="BI34" s="157"/>
      <c r="BJ34" s="157"/>
    </row>
    <row r="35" spans="1:62">
      <c r="A35" s="365">
        <f>'Student Profile'!A33</f>
        <v>29</v>
      </c>
      <c r="B35" s="365">
        <f>'Student Profile'!B33</f>
        <v>0</v>
      </c>
      <c r="C35" s="366" t="str">
        <f>'Student Profile'!C33</f>
        <v>S. Mounika</v>
      </c>
      <c r="D35" s="159"/>
      <c r="E35" s="159"/>
      <c r="F35" s="159"/>
      <c r="G35" s="159"/>
      <c r="H35" s="159"/>
      <c r="I35" s="159"/>
      <c r="J35" s="159"/>
      <c r="K35" s="159"/>
      <c r="L35" s="159"/>
      <c r="M35" s="159"/>
      <c r="N35" s="159"/>
      <c r="O35" s="159"/>
      <c r="P35" s="159"/>
      <c r="Q35" s="159"/>
      <c r="R35" s="159"/>
      <c r="S35" s="159"/>
      <c r="T35" s="159"/>
      <c r="U35" s="159"/>
      <c r="V35" s="159"/>
      <c r="W35" s="159"/>
      <c r="X35" s="160" t="s">
        <v>234</v>
      </c>
      <c r="Y35" s="160" t="s">
        <v>223</v>
      </c>
      <c r="AA35" s="367">
        <f t="shared" si="1"/>
        <v>29</v>
      </c>
      <c r="AB35" s="368">
        <f t="shared" si="2"/>
        <v>0</v>
      </c>
      <c r="AC35" s="367" t="str">
        <f t="shared" si="3"/>
        <v>S. Mounika</v>
      </c>
      <c r="AD35" s="159"/>
      <c r="AE35" s="159"/>
      <c r="AF35" s="159"/>
      <c r="AG35" s="159"/>
      <c r="AH35" s="159"/>
      <c r="AI35" s="159"/>
      <c r="AJ35" s="159"/>
      <c r="AK35" s="159"/>
      <c r="AL35" s="159"/>
      <c r="AM35" s="159"/>
      <c r="AN35" s="159"/>
      <c r="AO35" s="159"/>
      <c r="AP35" s="159"/>
      <c r="AQ35" s="159"/>
      <c r="AR35" s="159"/>
      <c r="AS35" s="159"/>
      <c r="AT35" s="159"/>
      <c r="AU35" s="159"/>
      <c r="AV35" s="159"/>
      <c r="AW35" s="159"/>
      <c r="AX35" s="370"/>
      <c r="AY35" s="370"/>
      <c r="AZ35" s="157"/>
      <c r="BA35" s="157"/>
      <c r="BB35" s="157"/>
      <c r="BC35" s="157"/>
      <c r="BD35" s="157"/>
      <c r="BE35" s="157"/>
      <c r="BF35" s="157"/>
      <c r="BG35" s="157"/>
      <c r="BH35" s="157"/>
      <c r="BI35" s="157"/>
      <c r="BJ35" s="157"/>
    </row>
    <row r="36" spans="1:62">
      <c r="A36" s="365">
        <f>'Student Profile'!A34</f>
        <v>30</v>
      </c>
      <c r="B36" s="365">
        <f>'Student Profile'!B34</f>
        <v>0</v>
      </c>
      <c r="C36" s="366" t="str">
        <f>'Student Profile'!C34</f>
        <v>S. Mounika</v>
      </c>
      <c r="D36" s="159"/>
      <c r="E36" s="159"/>
      <c r="F36" s="159"/>
      <c r="G36" s="159"/>
      <c r="H36" s="159"/>
      <c r="I36" s="159"/>
      <c r="J36" s="159"/>
      <c r="K36" s="159"/>
      <c r="L36" s="159"/>
      <c r="M36" s="159"/>
      <c r="N36" s="159"/>
      <c r="O36" s="159"/>
      <c r="P36" s="159"/>
      <c r="Q36" s="159"/>
      <c r="R36" s="159"/>
      <c r="S36" s="159"/>
      <c r="T36" s="159"/>
      <c r="U36" s="159"/>
      <c r="V36" s="159"/>
      <c r="W36" s="159"/>
      <c r="X36" s="160" t="s">
        <v>236</v>
      </c>
      <c r="Y36" s="160" t="s">
        <v>233</v>
      </c>
      <c r="AA36" s="367">
        <f t="shared" si="1"/>
        <v>30</v>
      </c>
      <c r="AB36" s="368">
        <f t="shared" si="2"/>
        <v>0</v>
      </c>
      <c r="AC36" s="367" t="str">
        <f t="shared" si="3"/>
        <v>S. Mounika</v>
      </c>
      <c r="AD36" s="159"/>
      <c r="AE36" s="159"/>
      <c r="AF36" s="159"/>
      <c r="AG36" s="159"/>
      <c r="AH36" s="159"/>
      <c r="AI36" s="159"/>
      <c r="AJ36" s="159"/>
      <c r="AK36" s="159"/>
      <c r="AL36" s="159"/>
      <c r="AM36" s="159"/>
      <c r="AN36" s="159"/>
      <c r="AO36" s="159"/>
      <c r="AP36" s="159"/>
      <c r="AQ36" s="159"/>
      <c r="AR36" s="159"/>
      <c r="AS36" s="159"/>
      <c r="AT36" s="159"/>
      <c r="AU36" s="159"/>
      <c r="AV36" s="159"/>
      <c r="AW36" s="159"/>
      <c r="AX36" s="370"/>
      <c r="AY36" s="370"/>
      <c r="AZ36" s="157"/>
      <c r="BA36" s="157"/>
      <c r="BB36" s="157"/>
      <c r="BC36" s="157"/>
      <c r="BD36" s="157"/>
      <c r="BE36" s="157"/>
      <c r="BF36" s="157"/>
      <c r="BG36" s="157"/>
      <c r="BH36" s="157"/>
      <c r="BI36" s="157"/>
      <c r="BJ36" s="157"/>
    </row>
    <row r="37" spans="1:62">
      <c r="A37" s="365">
        <f>'Student Profile'!A35</f>
        <v>31</v>
      </c>
      <c r="B37" s="365">
        <f>'Student Profile'!B35</f>
        <v>0</v>
      </c>
      <c r="C37" s="366" t="str">
        <f>'Student Profile'!C35</f>
        <v>S. Mounika</v>
      </c>
      <c r="D37" s="159"/>
      <c r="E37" s="159"/>
      <c r="F37" s="159"/>
      <c r="G37" s="159"/>
      <c r="H37" s="159"/>
      <c r="I37" s="159"/>
      <c r="J37" s="159"/>
      <c r="K37" s="159"/>
      <c r="L37" s="159"/>
      <c r="M37" s="159"/>
      <c r="N37" s="159"/>
      <c r="O37" s="159"/>
      <c r="P37" s="159"/>
      <c r="Q37" s="159"/>
      <c r="R37" s="159"/>
      <c r="S37" s="159"/>
      <c r="T37" s="159"/>
      <c r="U37" s="159"/>
      <c r="V37" s="159"/>
      <c r="W37" s="159"/>
      <c r="X37" s="160" t="s">
        <v>227</v>
      </c>
      <c r="Y37" s="160" t="s">
        <v>118</v>
      </c>
      <c r="AA37" s="367">
        <f t="shared" si="1"/>
        <v>31</v>
      </c>
      <c r="AB37" s="368">
        <f t="shared" si="2"/>
        <v>0</v>
      </c>
      <c r="AC37" s="367" t="str">
        <f t="shared" si="3"/>
        <v>S. Mounika</v>
      </c>
      <c r="AD37" s="159"/>
      <c r="AE37" s="159"/>
      <c r="AF37" s="159"/>
      <c r="AG37" s="159"/>
      <c r="AH37" s="159"/>
      <c r="AI37" s="159"/>
      <c r="AJ37" s="159"/>
      <c r="AK37" s="159"/>
      <c r="AL37" s="159"/>
      <c r="AM37" s="159"/>
      <c r="AN37" s="159"/>
      <c r="AO37" s="159"/>
      <c r="AP37" s="159"/>
      <c r="AQ37" s="159"/>
      <c r="AR37" s="159"/>
      <c r="AS37" s="159"/>
      <c r="AT37" s="159"/>
      <c r="AU37" s="159"/>
      <c r="AV37" s="159"/>
      <c r="AW37" s="159"/>
      <c r="AX37" s="370"/>
      <c r="AY37" s="370"/>
      <c r="AZ37" s="157"/>
      <c r="BA37" s="157"/>
      <c r="BB37" s="157"/>
      <c r="BC37" s="157"/>
      <c r="BD37" s="157"/>
      <c r="BE37" s="157"/>
      <c r="BF37" s="157"/>
      <c r="BG37" s="157"/>
      <c r="BH37" s="157"/>
      <c r="BI37" s="157"/>
      <c r="BJ37" s="157"/>
    </row>
    <row r="38" spans="1:62">
      <c r="A38" s="365">
        <f>'Student Profile'!A36</f>
        <v>32</v>
      </c>
      <c r="B38" s="365">
        <f>'Student Profile'!B36</f>
        <v>0</v>
      </c>
      <c r="C38" s="366" t="str">
        <f>'Student Profile'!C36</f>
        <v>S. Mounika</v>
      </c>
      <c r="D38" s="159"/>
      <c r="E38" s="159"/>
      <c r="F38" s="159"/>
      <c r="G38" s="159"/>
      <c r="H38" s="159"/>
      <c r="I38" s="159"/>
      <c r="J38" s="159"/>
      <c r="K38" s="159"/>
      <c r="L38" s="159"/>
      <c r="M38" s="159"/>
      <c r="N38" s="159"/>
      <c r="O38" s="159"/>
      <c r="P38" s="159"/>
      <c r="Q38" s="159"/>
      <c r="R38" s="159"/>
      <c r="S38" s="159"/>
      <c r="T38" s="159"/>
      <c r="U38" s="159"/>
      <c r="V38" s="159"/>
      <c r="W38" s="159"/>
      <c r="X38" s="160" t="s">
        <v>224</v>
      </c>
      <c r="Y38" s="160" t="s">
        <v>232</v>
      </c>
      <c r="AA38" s="367">
        <f t="shared" si="1"/>
        <v>32</v>
      </c>
      <c r="AB38" s="368">
        <f t="shared" si="2"/>
        <v>0</v>
      </c>
      <c r="AC38" s="367" t="str">
        <f t="shared" si="3"/>
        <v>S. Mounika</v>
      </c>
      <c r="AD38" s="159"/>
      <c r="AE38" s="159"/>
      <c r="AF38" s="159"/>
      <c r="AG38" s="159"/>
      <c r="AH38" s="159"/>
      <c r="AI38" s="159"/>
      <c r="AJ38" s="159"/>
      <c r="AK38" s="159"/>
      <c r="AL38" s="159"/>
      <c r="AM38" s="159"/>
      <c r="AN38" s="159"/>
      <c r="AO38" s="159"/>
      <c r="AP38" s="159"/>
      <c r="AQ38" s="159"/>
      <c r="AR38" s="159"/>
      <c r="AS38" s="159"/>
      <c r="AT38" s="159"/>
      <c r="AU38" s="159"/>
      <c r="AV38" s="159"/>
      <c r="AW38" s="159"/>
      <c r="AX38" s="370"/>
      <c r="AY38" s="370"/>
      <c r="AZ38" s="157"/>
      <c r="BA38" s="157"/>
      <c r="BB38" s="157"/>
      <c r="BC38" s="157"/>
      <c r="BD38" s="157"/>
      <c r="BE38" s="157"/>
      <c r="BF38" s="157"/>
      <c r="BG38" s="157"/>
      <c r="BH38" s="157"/>
      <c r="BI38" s="157"/>
      <c r="BJ38" s="157"/>
    </row>
    <row r="39" spans="1:62">
      <c r="A39" s="365">
        <f>'Student Profile'!A37</f>
        <v>33</v>
      </c>
      <c r="B39" s="365">
        <f>'Student Profile'!B37</f>
        <v>0</v>
      </c>
      <c r="C39" s="366" t="str">
        <f>'Student Profile'!C37</f>
        <v>S. Mounika</v>
      </c>
      <c r="D39" s="159"/>
      <c r="E39" s="159"/>
      <c r="F39" s="159"/>
      <c r="G39" s="159"/>
      <c r="H39" s="159"/>
      <c r="I39" s="159"/>
      <c r="J39" s="159"/>
      <c r="K39" s="159"/>
      <c r="L39" s="159"/>
      <c r="M39" s="159"/>
      <c r="N39" s="159"/>
      <c r="O39" s="159"/>
      <c r="P39" s="159"/>
      <c r="Q39" s="159"/>
      <c r="R39" s="159"/>
      <c r="S39" s="159"/>
      <c r="T39" s="159"/>
      <c r="U39" s="159"/>
      <c r="V39" s="159"/>
      <c r="W39" s="159"/>
      <c r="X39" s="160" t="s">
        <v>230</v>
      </c>
      <c r="Y39" s="160" t="s">
        <v>226</v>
      </c>
      <c r="AA39" s="367">
        <f t="shared" si="1"/>
        <v>33</v>
      </c>
      <c r="AB39" s="368">
        <f t="shared" si="2"/>
        <v>0</v>
      </c>
      <c r="AC39" s="367" t="str">
        <f t="shared" si="3"/>
        <v>S. Mounika</v>
      </c>
      <c r="AD39" s="159"/>
      <c r="AE39" s="159"/>
      <c r="AF39" s="159"/>
      <c r="AG39" s="159"/>
      <c r="AH39" s="159"/>
      <c r="AI39" s="159"/>
      <c r="AJ39" s="159"/>
      <c r="AK39" s="159"/>
      <c r="AL39" s="159"/>
      <c r="AM39" s="159"/>
      <c r="AN39" s="159"/>
      <c r="AO39" s="159"/>
      <c r="AP39" s="159"/>
      <c r="AQ39" s="159"/>
      <c r="AR39" s="159"/>
      <c r="AS39" s="159"/>
      <c r="AT39" s="159"/>
      <c r="AU39" s="159"/>
      <c r="AV39" s="159"/>
      <c r="AW39" s="159"/>
      <c r="AX39" s="370"/>
      <c r="AY39" s="370"/>
      <c r="AZ39" s="157"/>
      <c r="BA39" s="157"/>
      <c r="BB39" s="157"/>
      <c r="BC39" s="157"/>
      <c r="BD39" s="157"/>
      <c r="BE39" s="157"/>
      <c r="BF39" s="157"/>
      <c r="BG39" s="157"/>
      <c r="BH39" s="157"/>
      <c r="BI39" s="157"/>
      <c r="BJ39" s="157"/>
    </row>
    <row r="40" spans="1:62">
      <c r="A40" s="365">
        <f>'Student Profile'!A38</f>
        <v>34</v>
      </c>
      <c r="B40" s="365">
        <f>'Student Profile'!B38</f>
        <v>0</v>
      </c>
      <c r="C40" s="366" t="str">
        <f>'Student Profile'!C38</f>
        <v>S. Mounika</v>
      </c>
      <c r="D40" s="159"/>
      <c r="E40" s="159"/>
      <c r="F40" s="159"/>
      <c r="G40" s="159"/>
      <c r="H40" s="159"/>
      <c r="I40" s="159"/>
      <c r="J40" s="159"/>
      <c r="K40" s="159"/>
      <c r="L40" s="159"/>
      <c r="M40" s="159"/>
      <c r="N40" s="159"/>
      <c r="O40" s="159"/>
      <c r="P40" s="159"/>
      <c r="Q40" s="159"/>
      <c r="R40" s="159"/>
      <c r="S40" s="159"/>
      <c r="T40" s="159"/>
      <c r="U40" s="159"/>
      <c r="V40" s="159"/>
      <c r="W40" s="159"/>
      <c r="X40" s="160" t="s">
        <v>237</v>
      </c>
      <c r="Y40" s="160" t="s">
        <v>225</v>
      </c>
      <c r="AA40" s="367">
        <f t="shared" si="1"/>
        <v>34</v>
      </c>
      <c r="AB40" s="368">
        <f t="shared" si="2"/>
        <v>0</v>
      </c>
      <c r="AC40" s="367" t="str">
        <f t="shared" si="3"/>
        <v>S. Mounika</v>
      </c>
      <c r="AD40" s="159"/>
      <c r="AE40" s="159"/>
      <c r="AF40" s="159"/>
      <c r="AG40" s="159"/>
      <c r="AH40" s="159"/>
      <c r="AI40" s="159"/>
      <c r="AJ40" s="159"/>
      <c r="AK40" s="159"/>
      <c r="AL40" s="159"/>
      <c r="AM40" s="159"/>
      <c r="AN40" s="159"/>
      <c r="AO40" s="159"/>
      <c r="AP40" s="159"/>
      <c r="AQ40" s="159"/>
      <c r="AR40" s="159"/>
      <c r="AS40" s="159"/>
      <c r="AT40" s="159"/>
      <c r="AU40" s="159"/>
      <c r="AV40" s="159"/>
      <c r="AW40" s="159"/>
      <c r="AX40" s="370"/>
      <c r="AY40" s="370"/>
      <c r="AZ40" s="157"/>
      <c r="BA40" s="157"/>
      <c r="BB40" s="157"/>
      <c r="BC40" s="157"/>
      <c r="BD40" s="157"/>
      <c r="BE40" s="157"/>
      <c r="BF40" s="157"/>
      <c r="BG40" s="157"/>
      <c r="BH40" s="157"/>
      <c r="BI40" s="157"/>
      <c r="BJ40" s="157"/>
    </row>
    <row r="41" spans="1:62">
      <c r="A41" s="365">
        <f>'Student Profile'!A39</f>
        <v>35</v>
      </c>
      <c r="B41" s="365">
        <f>'Student Profile'!B39</f>
        <v>0</v>
      </c>
      <c r="C41" s="366" t="str">
        <f>'Student Profile'!C39</f>
        <v>S. Mounika</v>
      </c>
      <c r="D41" s="159"/>
      <c r="E41" s="159"/>
      <c r="F41" s="159"/>
      <c r="G41" s="159"/>
      <c r="H41" s="159"/>
      <c r="I41" s="159"/>
      <c r="J41" s="159"/>
      <c r="K41" s="159"/>
      <c r="L41" s="159"/>
      <c r="M41" s="159"/>
      <c r="N41" s="159"/>
      <c r="O41" s="159"/>
      <c r="P41" s="159"/>
      <c r="Q41" s="159"/>
      <c r="R41" s="159"/>
      <c r="S41" s="159"/>
      <c r="T41" s="159"/>
      <c r="U41" s="159"/>
      <c r="V41" s="159"/>
      <c r="W41" s="159"/>
      <c r="X41" s="160" t="s">
        <v>228</v>
      </c>
      <c r="Y41" s="160" t="s">
        <v>231</v>
      </c>
      <c r="AA41" s="367">
        <f t="shared" si="1"/>
        <v>35</v>
      </c>
      <c r="AB41" s="368">
        <f t="shared" si="2"/>
        <v>0</v>
      </c>
      <c r="AC41" s="367" t="str">
        <f t="shared" si="3"/>
        <v>S. Mounika</v>
      </c>
      <c r="AD41" s="159"/>
      <c r="AE41" s="159"/>
      <c r="AF41" s="159"/>
      <c r="AG41" s="159"/>
      <c r="AH41" s="159"/>
      <c r="AI41" s="159"/>
      <c r="AJ41" s="159"/>
      <c r="AK41" s="159"/>
      <c r="AL41" s="159"/>
      <c r="AM41" s="159"/>
      <c r="AN41" s="159"/>
      <c r="AO41" s="159"/>
      <c r="AP41" s="159"/>
      <c r="AQ41" s="159"/>
      <c r="AR41" s="159"/>
      <c r="AS41" s="159"/>
      <c r="AT41" s="159"/>
      <c r="AU41" s="159"/>
      <c r="AV41" s="159"/>
      <c r="AW41" s="159"/>
      <c r="AX41" s="370"/>
      <c r="AY41" s="370"/>
      <c r="AZ41" s="157"/>
      <c r="BA41" s="157"/>
      <c r="BB41" s="157"/>
      <c r="BC41" s="157"/>
      <c r="BD41" s="157"/>
      <c r="BE41" s="157"/>
      <c r="BF41" s="157"/>
      <c r="BG41" s="157"/>
      <c r="BH41" s="157"/>
      <c r="BI41" s="157"/>
      <c r="BJ41" s="157"/>
    </row>
    <row r="42" spans="1:62">
      <c r="A42" s="365">
        <f>'Student Profile'!A40</f>
        <v>36</v>
      </c>
      <c r="B42" s="365">
        <f>'Student Profile'!B40</f>
        <v>0</v>
      </c>
      <c r="C42" s="366" t="str">
        <f>'Student Profile'!C40</f>
        <v>S. Mounika</v>
      </c>
      <c r="D42" s="159"/>
      <c r="E42" s="159"/>
      <c r="F42" s="159"/>
      <c r="G42" s="159"/>
      <c r="H42" s="159"/>
      <c r="I42" s="159"/>
      <c r="J42" s="159"/>
      <c r="K42" s="159"/>
      <c r="L42" s="159"/>
      <c r="M42" s="159"/>
      <c r="N42" s="159"/>
      <c r="O42" s="159"/>
      <c r="P42" s="159"/>
      <c r="Q42" s="159"/>
      <c r="R42" s="159"/>
      <c r="S42" s="159"/>
      <c r="T42" s="159"/>
      <c r="U42" s="159"/>
      <c r="V42" s="159"/>
      <c r="W42" s="159"/>
      <c r="X42" s="160" t="s">
        <v>227</v>
      </c>
      <c r="Y42" s="160" t="s">
        <v>232</v>
      </c>
      <c r="AA42" s="367">
        <f t="shared" si="1"/>
        <v>36</v>
      </c>
      <c r="AB42" s="368">
        <f t="shared" si="2"/>
        <v>0</v>
      </c>
      <c r="AC42" s="367" t="str">
        <f t="shared" si="3"/>
        <v>S. Mounika</v>
      </c>
      <c r="AD42" s="159"/>
      <c r="AE42" s="159"/>
      <c r="AF42" s="159"/>
      <c r="AG42" s="159"/>
      <c r="AH42" s="159"/>
      <c r="AI42" s="159"/>
      <c r="AJ42" s="159"/>
      <c r="AK42" s="159"/>
      <c r="AL42" s="159"/>
      <c r="AM42" s="159"/>
      <c r="AN42" s="159"/>
      <c r="AO42" s="159"/>
      <c r="AP42" s="159"/>
      <c r="AQ42" s="159"/>
      <c r="AR42" s="159"/>
      <c r="AS42" s="159"/>
      <c r="AT42" s="159"/>
      <c r="AU42" s="159"/>
      <c r="AV42" s="159"/>
      <c r="AW42" s="159"/>
      <c r="AX42" s="370"/>
      <c r="AY42" s="370"/>
      <c r="AZ42" s="157"/>
      <c r="BA42" s="157"/>
      <c r="BB42" s="157"/>
      <c r="BC42" s="157"/>
      <c r="BD42" s="157"/>
      <c r="BE42" s="157"/>
      <c r="BF42" s="157"/>
      <c r="BG42" s="157"/>
      <c r="BH42" s="157"/>
      <c r="BI42" s="157"/>
      <c r="BJ42" s="157"/>
    </row>
    <row r="43" spans="1:62">
      <c r="A43" s="365">
        <f>'Student Profile'!A41</f>
        <v>37</v>
      </c>
      <c r="B43" s="365">
        <f>'Student Profile'!B41</f>
        <v>0</v>
      </c>
      <c r="C43" s="366" t="str">
        <f>'Student Profile'!C41</f>
        <v>S. Mounika</v>
      </c>
      <c r="D43" s="159"/>
      <c r="E43" s="159"/>
      <c r="F43" s="159"/>
      <c r="G43" s="159"/>
      <c r="H43" s="159"/>
      <c r="I43" s="159"/>
      <c r="J43" s="159"/>
      <c r="K43" s="159"/>
      <c r="L43" s="159"/>
      <c r="M43" s="159"/>
      <c r="N43" s="159"/>
      <c r="O43" s="159"/>
      <c r="P43" s="159"/>
      <c r="Q43" s="159"/>
      <c r="R43" s="159"/>
      <c r="S43" s="159"/>
      <c r="T43" s="159"/>
      <c r="U43" s="159"/>
      <c r="V43" s="159"/>
      <c r="W43" s="159"/>
      <c r="X43" s="160" t="s">
        <v>227</v>
      </c>
      <c r="Y43" s="160" t="s">
        <v>238</v>
      </c>
      <c r="AA43" s="367">
        <f t="shared" si="1"/>
        <v>37</v>
      </c>
      <c r="AB43" s="368">
        <f t="shared" si="2"/>
        <v>0</v>
      </c>
      <c r="AC43" s="367" t="str">
        <f t="shared" si="3"/>
        <v>S. Mounika</v>
      </c>
      <c r="AD43" s="159"/>
      <c r="AE43" s="159"/>
      <c r="AF43" s="159"/>
      <c r="AG43" s="159"/>
      <c r="AH43" s="159"/>
      <c r="AI43" s="159"/>
      <c r="AJ43" s="159"/>
      <c r="AK43" s="159"/>
      <c r="AL43" s="159"/>
      <c r="AM43" s="159"/>
      <c r="AN43" s="159"/>
      <c r="AO43" s="159"/>
      <c r="AP43" s="159"/>
      <c r="AQ43" s="159"/>
      <c r="AR43" s="159"/>
      <c r="AS43" s="159"/>
      <c r="AT43" s="159"/>
      <c r="AU43" s="159"/>
      <c r="AV43" s="159"/>
      <c r="AW43" s="159"/>
      <c r="AX43" s="370"/>
      <c r="AY43" s="370"/>
      <c r="AZ43" s="157"/>
      <c r="BA43" s="157"/>
      <c r="BB43" s="157"/>
      <c r="BC43" s="157"/>
      <c r="BD43" s="157"/>
      <c r="BE43" s="157"/>
      <c r="BF43" s="157"/>
      <c r="BG43" s="157"/>
      <c r="BH43" s="157"/>
      <c r="BI43" s="157"/>
      <c r="BJ43" s="157"/>
    </row>
    <row r="44" spans="1:62">
      <c r="A44" s="365">
        <f>'Student Profile'!A42</f>
        <v>38</v>
      </c>
      <c r="B44" s="365">
        <f>'Student Profile'!B42</f>
        <v>0</v>
      </c>
      <c r="C44" s="366" t="str">
        <f>'Student Profile'!C42</f>
        <v>S. Mounika</v>
      </c>
      <c r="D44" s="159"/>
      <c r="E44" s="159"/>
      <c r="F44" s="159"/>
      <c r="G44" s="159"/>
      <c r="H44" s="159"/>
      <c r="I44" s="159"/>
      <c r="J44" s="159"/>
      <c r="K44" s="159"/>
      <c r="L44" s="159"/>
      <c r="M44" s="159"/>
      <c r="N44" s="159"/>
      <c r="O44" s="159"/>
      <c r="P44" s="159"/>
      <c r="Q44" s="159"/>
      <c r="R44" s="159"/>
      <c r="S44" s="159"/>
      <c r="T44" s="159"/>
      <c r="U44" s="159"/>
      <c r="V44" s="159"/>
      <c r="W44" s="159"/>
      <c r="X44" s="160" t="s">
        <v>237</v>
      </c>
      <c r="Y44" s="160" t="s">
        <v>232</v>
      </c>
      <c r="AA44" s="367">
        <f t="shared" si="1"/>
        <v>38</v>
      </c>
      <c r="AB44" s="368">
        <f t="shared" si="2"/>
        <v>0</v>
      </c>
      <c r="AC44" s="367" t="str">
        <f t="shared" si="3"/>
        <v>S. Mounika</v>
      </c>
      <c r="AD44" s="159"/>
      <c r="AE44" s="159"/>
      <c r="AF44" s="159"/>
      <c r="AG44" s="159"/>
      <c r="AH44" s="159"/>
      <c r="AI44" s="159"/>
      <c r="AJ44" s="159"/>
      <c r="AK44" s="159"/>
      <c r="AL44" s="159"/>
      <c r="AM44" s="159"/>
      <c r="AN44" s="159"/>
      <c r="AO44" s="159"/>
      <c r="AP44" s="159"/>
      <c r="AQ44" s="159"/>
      <c r="AR44" s="159"/>
      <c r="AS44" s="159"/>
      <c r="AT44" s="159"/>
      <c r="AU44" s="159"/>
      <c r="AV44" s="159"/>
      <c r="AW44" s="159"/>
      <c r="AX44" s="370"/>
      <c r="AY44" s="370"/>
      <c r="AZ44" s="157"/>
      <c r="BA44" s="157"/>
      <c r="BB44" s="157"/>
      <c r="BC44" s="157"/>
      <c r="BD44" s="157"/>
      <c r="BE44" s="157"/>
      <c r="BF44" s="157"/>
      <c r="BG44" s="157"/>
      <c r="BH44" s="157"/>
      <c r="BI44" s="157"/>
      <c r="BJ44" s="157"/>
    </row>
    <row r="45" spans="1:62">
      <c r="A45" s="365">
        <f>'Student Profile'!A43</f>
        <v>39</v>
      </c>
      <c r="B45" s="365">
        <f>'Student Profile'!B43</f>
        <v>0</v>
      </c>
      <c r="C45" s="366" t="str">
        <f>'Student Profile'!C43</f>
        <v>S. Mounika</v>
      </c>
      <c r="D45" s="159"/>
      <c r="E45" s="159"/>
      <c r="F45" s="159"/>
      <c r="G45" s="159"/>
      <c r="H45" s="159"/>
      <c r="I45" s="159"/>
      <c r="J45" s="159"/>
      <c r="K45" s="159"/>
      <c r="L45" s="159"/>
      <c r="M45" s="159"/>
      <c r="N45" s="159"/>
      <c r="O45" s="159"/>
      <c r="P45" s="159"/>
      <c r="Q45" s="159"/>
      <c r="R45" s="159"/>
      <c r="S45" s="159"/>
      <c r="T45" s="159"/>
      <c r="U45" s="159"/>
      <c r="V45" s="159"/>
      <c r="W45" s="159"/>
      <c r="X45" s="160" t="s">
        <v>239</v>
      </c>
      <c r="Y45" s="160" t="s">
        <v>232</v>
      </c>
      <c r="AA45" s="367">
        <f t="shared" si="1"/>
        <v>39</v>
      </c>
      <c r="AB45" s="368">
        <f t="shared" si="2"/>
        <v>0</v>
      </c>
      <c r="AC45" s="367" t="str">
        <f t="shared" si="3"/>
        <v>S. Mounika</v>
      </c>
      <c r="AD45" s="159"/>
      <c r="AE45" s="159"/>
      <c r="AF45" s="159"/>
      <c r="AG45" s="159"/>
      <c r="AH45" s="159"/>
      <c r="AI45" s="159"/>
      <c r="AJ45" s="159"/>
      <c r="AK45" s="159"/>
      <c r="AL45" s="159"/>
      <c r="AM45" s="159"/>
      <c r="AN45" s="159"/>
      <c r="AO45" s="159"/>
      <c r="AP45" s="159"/>
      <c r="AQ45" s="159"/>
      <c r="AR45" s="159"/>
      <c r="AS45" s="159"/>
      <c r="AT45" s="159"/>
      <c r="AU45" s="159"/>
      <c r="AV45" s="159"/>
      <c r="AW45" s="159"/>
      <c r="AX45" s="370"/>
      <c r="AY45" s="370"/>
      <c r="AZ45" s="157"/>
      <c r="BA45" s="157"/>
      <c r="BB45" s="157"/>
      <c r="BC45" s="157"/>
      <c r="BD45" s="157"/>
      <c r="BE45" s="157"/>
      <c r="BF45" s="157"/>
      <c r="BG45" s="157"/>
      <c r="BH45" s="157"/>
      <c r="BI45" s="157"/>
      <c r="BJ45" s="157"/>
    </row>
    <row r="46" spans="1:62">
      <c r="A46" s="365">
        <f>'Student Profile'!A44</f>
        <v>40</v>
      </c>
      <c r="B46" s="365">
        <f>'Student Profile'!B44</f>
        <v>0</v>
      </c>
      <c r="C46" s="366" t="str">
        <f>'Student Profile'!C44</f>
        <v>S. Mounika</v>
      </c>
      <c r="D46" s="159"/>
      <c r="E46" s="159"/>
      <c r="F46" s="159"/>
      <c r="G46" s="159"/>
      <c r="H46" s="159"/>
      <c r="I46" s="159"/>
      <c r="J46" s="159"/>
      <c r="K46" s="159"/>
      <c r="L46" s="159"/>
      <c r="M46" s="159"/>
      <c r="N46" s="159"/>
      <c r="O46" s="159"/>
      <c r="P46" s="159"/>
      <c r="Q46" s="159"/>
      <c r="R46" s="159"/>
      <c r="S46" s="159"/>
      <c r="T46" s="159"/>
      <c r="U46" s="159"/>
      <c r="V46" s="159"/>
      <c r="W46" s="159"/>
      <c r="X46" s="160" t="s">
        <v>240</v>
      </c>
      <c r="Y46" s="160" t="s">
        <v>238</v>
      </c>
      <c r="AA46" s="367">
        <f t="shared" si="1"/>
        <v>40</v>
      </c>
      <c r="AB46" s="368">
        <f t="shared" si="2"/>
        <v>0</v>
      </c>
      <c r="AC46" s="367" t="str">
        <f t="shared" si="3"/>
        <v>S. Mounika</v>
      </c>
      <c r="AD46" s="159"/>
      <c r="AE46" s="159"/>
      <c r="AF46" s="159"/>
      <c r="AG46" s="159"/>
      <c r="AH46" s="159"/>
      <c r="AI46" s="159"/>
      <c r="AJ46" s="159"/>
      <c r="AK46" s="159"/>
      <c r="AL46" s="159"/>
      <c r="AM46" s="159"/>
      <c r="AN46" s="159"/>
      <c r="AO46" s="159"/>
      <c r="AP46" s="159"/>
      <c r="AQ46" s="159"/>
      <c r="AR46" s="159"/>
      <c r="AS46" s="159"/>
      <c r="AT46" s="159"/>
      <c r="AU46" s="159"/>
      <c r="AV46" s="159"/>
      <c r="AW46" s="159"/>
      <c r="AX46" s="370"/>
      <c r="AY46" s="370"/>
      <c r="AZ46" s="157"/>
      <c r="BA46" s="157"/>
      <c r="BB46" s="157"/>
      <c r="BC46" s="157"/>
      <c r="BD46" s="157"/>
      <c r="BE46" s="157"/>
      <c r="BF46" s="157"/>
      <c r="BG46" s="157"/>
      <c r="BH46" s="157"/>
      <c r="BI46" s="157"/>
      <c r="BJ46" s="157"/>
    </row>
    <row r="47" spans="1:62">
      <c r="A47" s="365">
        <f>'Student Profile'!A45</f>
        <v>41</v>
      </c>
      <c r="B47" s="365">
        <f>'Student Profile'!B45</f>
        <v>0</v>
      </c>
      <c r="C47" s="366" t="str">
        <f>'Student Profile'!C45</f>
        <v>S. Mounika</v>
      </c>
      <c r="D47" s="159"/>
      <c r="E47" s="159"/>
      <c r="F47" s="159"/>
      <c r="G47" s="159"/>
      <c r="H47" s="159"/>
      <c r="I47" s="159"/>
      <c r="J47" s="159"/>
      <c r="K47" s="159"/>
      <c r="L47" s="159"/>
      <c r="M47" s="159"/>
      <c r="N47" s="159"/>
      <c r="O47" s="159"/>
      <c r="P47" s="159"/>
      <c r="Q47" s="159"/>
      <c r="R47" s="159"/>
      <c r="S47" s="159"/>
      <c r="T47" s="159"/>
      <c r="U47" s="159"/>
      <c r="V47" s="159"/>
      <c r="W47" s="159"/>
      <c r="X47" s="160" t="s">
        <v>239</v>
      </c>
      <c r="Y47" s="160" t="s">
        <v>238</v>
      </c>
      <c r="AA47" s="367">
        <f t="shared" si="1"/>
        <v>41</v>
      </c>
      <c r="AB47" s="368">
        <f t="shared" si="2"/>
        <v>0</v>
      </c>
      <c r="AC47" s="367" t="str">
        <f t="shared" si="3"/>
        <v>S. Mounika</v>
      </c>
      <c r="AD47" s="159"/>
      <c r="AE47" s="159"/>
      <c r="AF47" s="159"/>
      <c r="AG47" s="159"/>
      <c r="AH47" s="159"/>
      <c r="AI47" s="159"/>
      <c r="AJ47" s="159"/>
      <c r="AK47" s="159"/>
      <c r="AL47" s="159"/>
      <c r="AM47" s="159"/>
      <c r="AN47" s="159"/>
      <c r="AO47" s="159"/>
      <c r="AP47" s="159"/>
      <c r="AQ47" s="159"/>
      <c r="AR47" s="159"/>
      <c r="AS47" s="159"/>
      <c r="AT47" s="159"/>
      <c r="AU47" s="159"/>
      <c r="AV47" s="159"/>
      <c r="AW47" s="159"/>
      <c r="AX47" s="370"/>
      <c r="AY47" s="370"/>
      <c r="AZ47" s="157"/>
      <c r="BA47" s="157"/>
      <c r="BB47" s="157"/>
      <c r="BC47" s="157"/>
      <c r="BD47" s="157"/>
      <c r="BE47" s="157"/>
      <c r="BF47" s="157"/>
      <c r="BG47" s="157"/>
      <c r="BH47" s="157"/>
      <c r="BI47" s="157"/>
      <c r="BJ47" s="157"/>
    </row>
    <row r="48" spans="1:62">
      <c r="A48" s="365">
        <f>'Student Profile'!A46</f>
        <v>42</v>
      </c>
      <c r="B48" s="365">
        <f>'Student Profile'!B46</f>
        <v>0</v>
      </c>
      <c r="C48" s="366" t="str">
        <f>'Student Profile'!C46</f>
        <v>S. Mounika</v>
      </c>
      <c r="D48" s="159"/>
      <c r="E48" s="159"/>
      <c r="F48" s="159"/>
      <c r="G48" s="159"/>
      <c r="H48" s="159"/>
      <c r="I48" s="159"/>
      <c r="J48" s="159"/>
      <c r="K48" s="159"/>
      <c r="L48" s="159"/>
      <c r="M48" s="159"/>
      <c r="N48" s="159"/>
      <c r="O48" s="159"/>
      <c r="P48" s="159"/>
      <c r="Q48" s="159"/>
      <c r="R48" s="159"/>
      <c r="S48" s="159"/>
      <c r="T48" s="159"/>
      <c r="U48" s="159"/>
      <c r="V48" s="159"/>
      <c r="W48" s="159"/>
      <c r="X48" s="160" t="s">
        <v>229</v>
      </c>
      <c r="Y48" s="160" t="s">
        <v>241</v>
      </c>
      <c r="AA48" s="367">
        <f t="shared" si="1"/>
        <v>42</v>
      </c>
      <c r="AB48" s="368">
        <f t="shared" si="2"/>
        <v>0</v>
      </c>
      <c r="AC48" s="367" t="str">
        <f t="shared" si="3"/>
        <v>S. Mounika</v>
      </c>
      <c r="AD48" s="159"/>
      <c r="AE48" s="159"/>
      <c r="AF48" s="159"/>
      <c r="AG48" s="159"/>
      <c r="AH48" s="159"/>
      <c r="AI48" s="159"/>
      <c r="AJ48" s="159"/>
      <c r="AK48" s="159"/>
      <c r="AL48" s="159"/>
      <c r="AM48" s="159"/>
      <c r="AN48" s="159"/>
      <c r="AO48" s="159"/>
      <c r="AP48" s="159"/>
      <c r="AQ48" s="159"/>
      <c r="AR48" s="159"/>
      <c r="AS48" s="159"/>
      <c r="AT48" s="159"/>
      <c r="AU48" s="159"/>
      <c r="AV48" s="159"/>
      <c r="AW48" s="159"/>
      <c r="AX48" s="370"/>
      <c r="AY48" s="370"/>
      <c r="AZ48" s="157"/>
      <c r="BA48" s="157"/>
      <c r="BB48" s="157"/>
      <c r="BC48" s="157"/>
      <c r="BD48" s="157"/>
      <c r="BE48" s="157"/>
      <c r="BF48" s="157"/>
      <c r="BG48" s="157"/>
      <c r="BH48" s="157"/>
      <c r="BI48" s="157"/>
      <c r="BJ48" s="157"/>
    </row>
    <row r="49" spans="1:62">
      <c r="A49" s="365">
        <f>'Student Profile'!A47</f>
        <v>43</v>
      </c>
      <c r="B49" s="365">
        <f>'Student Profile'!B47</f>
        <v>0</v>
      </c>
      <c r="C49" s="366" t="str">
        <f>'Student Profile'!C47</f>
        <v>S. Mounika</v>
      </c>
      <c r="D49" s="159"/>
      <c r="E49" s="159"/>
      <c r="F49" s="159"/>
      <c r="G49" s="159"/>
      <c r="H49" s="159"/>
      <c r="I49" s="159"/>
      <c r="J49" s="159"/>
      <c r="K49" s="159"/>
      <c r="L49" s="159"/>
      <c r="M49" s="159"/>
      <c r="N49" s="159"/>
      <c r="O49" s="159"/>
      <c r="P49" s="159"/>
      <c r="Q49" s="159"/>
      <c r="R49" s="159"/>
      <c r="S49" s="159"/>
      <c r="T49" s="159"/>
      <c r="U49" s="159"/>
      <c r="V49" s="159"/>
      <c r="W49" s="159"/>
      <c r="X49" s="160" t="s">
        <v>230</v>
      </c>
      <c r="Y49" s="160" t="s">
        <v>242</v>
      </c>
      <c r="AA49" s="367">
        <f t="shared" si="1"/>
        <v>43</v>
      </c>
      <c r="AB49" s="368">
        <f t="shared" si="2"/>
        <v>0</v>
      </c>
      <c r="AC49" s="367" t="str">
        <f t="shared" si="3"/>
        <v>S. Mounika</v>
      </c>
      <c r="AD49" s="159"/>
      <c r="AE49" s="159"/>
      <c r="AF49" s="159"/>
      <c r="AG49" s="159"/>
      <c r="AH49" s="159"/>
      <c r="AI49" s="159"/>
      <c r="AJ49" s="159"/>
      <c r="AK49" s="159"/>
      <c r="AL49" s="159"/>
      <c r="AM49" s="159"/>
      <c r="AN49" s="159"/>
      <c r="AO49" s="159"/>
      <c r="AP49" s="159"/>
      <c r="AQ49" s="159"/>
      <c r="AR49" s="159"/>
      <c r="AS49" s="159"/>
      <c r="AT49" s="159"/>
      <c r="AU49" s="159"/>
      <c r="AV49" s="159"/>
      <c r="AW49" s="159"/>
      <c r="AX49" s="370"/>
      <c r="AY49" s="370"/>
      <c r="AZ49" s="157"/>
      <c r="BA49" s="157"/>
      <c r="BB49" s="157"/>
      <c r="BC49" s="157"/>
      <c r="BD49" s="157"/>
      <c r="BE49" s="157"/>
      <c r="BF49" s="157"/>
      <c r="BG49" s="157"/>
      <c r="BH49" s="157"/>
      <c r="BI49" s="157"/>
      <c r="BJ49" s="157"/>
    </row>
    <row r="50" spans="1:62">
      <c r="A50" s="365">
        <f>'Student Profile'!A48</f>
        <v>44</v>
      </c>
      <c r="B50" s="365">
        <f>'Student Profile'!B48</f>
        <v>0</v>
      </c>
      <c r="C50" s="366" t="str">
        <f>'Student Profile'!C48</f>
        <v>S. Mounika</v>
      </c>
      <c r="D50" s="159"/>
      <c r="E50" s="159"/>
      <c r="F50" s="159"/>
      <c r="G50" s="159"/>
      <c r="H50" s="159"/>
      <c r="I50" s="159"/>
      <c r="J50" s="159"/>
      <c r="K50" s="159"/>
      <c r="L50" s="159"/>
      <c r="M50" s="159"/>
      <c r="N50" s="159"/>
      <c r="O50" s="159"/>
      <c r="P50" s="159"/>
      <c r="Q50" s="159"/>
      <c r="R50" s="159"/>
      <c r="S50" s="159"/>
      <c r="T50" s="159"/>
      <c r="U50" s="159"/>
      <c r="V50" s="159"/>
      <c r="W50" s="159"/>
      <c r="X50" s="160"/>
      <c r="Y50" s="160"/>
      <c r="AA50" s="367">
        <f t="shared" si="1"/>
        <v>44</v>
      </c>
      <c r="AB50" s="368">
        <f t="shared" si="2"/>
        <v>0</v>
      </c>
      <c r="AC50" s="367" t="str">
        <f t="shared" si="3"/>
        <v>S. Mounika</v>
      </c>
      <c r="AD50" s="159"/>
      <c r="AE50" s="159"/>
      <c r="AF50" s="159"/>
      <c r="AG50" s="159"/>
      <c r="AH50" s="159"/>
      <c r="AI50" s="159"/>
      <c r="AJ50" s="159"/>
      <c r="AK50" s="159"/>
      <c r="AL50" s="159"/>
      <c r="AM50" s="159"/>
      <c r="AN50" s="159"/>
      <c r="AO50" s="159"/>
      <c r="AP50" s="159"/>
      <c r="AQ50" s="159"/>
      <c r="AR50" s="159"/>
      <c r="AS50" s="159"/>
      <c r="AT50" s="159"/>
      <c r="AU50" s="159"/>
      <c r="AV50" s="159"/>
      <c r="AW50" s="159"/>
      <c r="AX50" s="370"/>
      <c r="AY50" s="370"/>
      <c r="AZ50" s="157"/>
      <c r="BA50" s="157"/>
      <c r="BB50" s="157"/>
      <c r="BC50" s="157"/>
      <c r="BD50" s="157"/>
      <c r="BE50" s="157"/>
      <c r="BF50" s="157"/>
      <c r="BG50" s="157"/>
      <c r="BH50" s="157"/>
      <c r="BI50" s="157"/>
      <c r="BJ50" s="157"/>
    </row>
    <row r="51" spans="1:62">
      <c r="A51" s="365">
        <f>'Student Profile'!A49</f>
        <v>45</v>
      </c>
      <c r="B51" s="365">
        <f>'Student Profile'!B49</f>
        <v>0</v>
      </c>
      <c r="C51" s="366" t="str">
        <f>'Student Profile'!C49</f>
        <v>S. Mounika</v>
      </c>
      <c r="D51" s="159"/>
      <c r="E51" s="159"/>
      <c r="F51" s="159"/>
      <c r="G51" s="159"/>
      <c r="H51" s="159"/>
      <c r="I51" s="159"/>
      <c r="J51" s="159"/>
      <c r="K51" s="159"/>
      <c r="L51" s="159"/>
      <c r="M51" s="159"/>
      <c r="N51" s="159"/>
      <c r="O51" s="159"/>
      <c r="P51" s="159"/>
      <c r="Q51" s="159"/>
      <c r="R51" s="159"/>
      <c r="S51" s="159"/>
      <c r="T51" s="159"/>
      <c r="U51" s="159"/>
      <c r="V51" s="159"/>
      <c r="W51" s="159"/>
      <c r="X51" s="160"/>
      <c r="Y51" s="160"/>
      <c r="AA51" s="367">
        <f t="shared" si="1"/>
        <v>45</v>
      </c>
      <c r="AB51" s="368">
        <f t="shared" si="2"/>
        <v>0</v>
      </c>
      <c r="AC51" s="367" t="str">
        <f t="shared" si="3"/>
        <v>S. Mounika</v>
      </c>
      <c r="AD51" s="159"/>
      <c r="AE51" s="159"/>
      <c r="AF51" s="159"/>
      <c r="AG51" s="159"/>
      <c r="AH51" s="159"/>
      <c r="AI51" s="159"/>
      <c r="AJ51" s="159"/>
      <c r="AK51" s="159"/>
      <c r="AL51" s="159"/>
      <c r="AM51" s="159"/>
      <c r="AN51" s="159"/>
      <c r="AO51" s="159"/>
      <c r="AP51" s="159"/>
      <c r="AQ51" s="159"/>
      <c r="AR51" s="159"/>
      <c r="AS51" s="159"/>
      <c r="AT51" s="159"/>
      <c r="AU51" s="159"/>
      <c r="AV51" s="159"/>
      <c r="AW51" s="159"/>
      <c r="AX51" s="370"/>
      <c r="AY51" s="370"/>
      <c r="AZ51" s="157"/>
      <c r="BA51" s="157"/>
      <c r="BB51" s="157"/>
      <c r="BC51" s="157"/>
      <c r="BD51" s="157"/>
      <c r="BE51" s="157"/>
      <c r="BF51" s="157"/>
      <c r="BG51" s="157"/>
      <c r="BH51" s="157"/>
      <c r="BI51" s="157"/>
      <c r="BJ51" s="157"/>
    </row>
    <row r="52" spans="1:62">
      <c r="A52" s="365">
        <f>'Student Profile'!A50</f>
        <v>46</v>
      </c>
      <c r="B52" s="365">
        <f>'Student Profile'!B50</f>
        <v>0</v>
      </c>
      <c r="C52" s="366" t="str">
        <f>'Student Profile'!C50</f>
        <v>S. Mounika</v>
      </c>
      <c r="D52" s="159"/>
      <c r="E52" s="159"/>
      <c r="F52" s="159"/>
      <c r="G52" s="159"/>
      <c r="H52" s="159"/>
      <c r="I52" s="159"/>
      <c r="J52" s="159"/>
      <c r="K52" s="159"/>
      <c r="L52" s="159"/>
      <c r="M52" s="159"/>
      <c r="N52" s="159"/>
      <c r="O52" s="159"/>
      <c r="P52" s="159"/>
      <c r="Q52" s="159"/>
      <c r="R52" s="159"/>
      <c r="S52" s="159"/>
      <c r="T52" s="159"/>
      <c r="U52" s="159"/>
      <c r="V52" s="159"/>
      <c r="W52" s="159"/>
      <c r="X52" s="160"/>
      <c r="Y52" s="160"/>
      <c r="AA52" s="367">
        <f t="shared" si="1"/>
        <v>46</v>
      </c>
      <c r="AB52" s="368">
        <f t="shared" si="2"/>
        <v>0</v>
      </c>
      <c r="AC52" s="367" t="str">
        <f t="shared" si="3"/>
        <v>S. Mounika</v>
      </c>
      <c r="AD52" s="159"/>
      <c r="AE52" s="159"/>
      <c r="AF52" s="159"/>
      <c r="AG52" s="159"/>
      <c r="AH52" s="159"/>
      <c r="AI52" s="159"/>
      <c r="AJ52" s="159"/>
      <c r="AK52" s="159"/>
      <c r="AL52" s="159"/>
      <c r="AM52" s="159"/>
      <c r="AN52" s="159"/>
      <c r="AO52" s="159"/>
      <c r="AP52" s="159"/>
      <c r="AQ52" s="159"/>
      <c r="AR52" s="159"/>
      <c r="AS52" s="159"/>
      <c r="AT52" s="159"/>
      <c r="AU52" s="159"/>
      <c r="AV52" s="159"/>
      <c r="AW52" s="159"/>
      <c r="AX52" s="370"/>
      <c r="AY52" s="370"/>
      <c r="AZ52" s="157"/>
      <c r="BA52" s="157"/>
      <c r="BB52" s="157"/>
      <c r="BC52" s="157"/>
      <c r="BD52" s="157"/>
      <c r="BE52" s="157"/>
      <c r="BF52" s="157"/>
      <c r="BG52" s="157"/>
      <c r="BH52" s="157"/>
      <c r="BI52" s="157"/>
      <c r="BJ52" s="157"/>
    </row>
    <row r="53" spans="1:62">
      <c r="A53" s="365">
        <f>'Student Profile'!A51</f>
        <v>47</v>
      </c>
      <c r="B53" s="365">
        <f>'Student Profile'!B51</f>
        <v>0</v>
      </c>
      <c r="C53" s="366" t="str">
        <f>'Student Profile'!C51</f>
        <v>S. Mounika</v>
      </c>
      <c r="D53" s="159"/>
      <c r="E53" s="159"/>
      <c r="F53" s="159"/>
      <c r="G53" s="159"/>
      <c r="H53" s="159"/>
      <c r="I53" s="159"/>
      <c r="J53" s="159"/>
      <c r="K53" s="159"/>
      <c r="L53" s="159"/>
      <c r="M53" s="159"/>
      <c r="N53" s="159"/>
      <c r="O53" s="159"/>
      <c r="P53" s="159"/>
      <c r="Q53" s="159"/>
      <c r="R53" s="159"/>
      <c r="S53" s="159"/>
      <c r="T53" s="159"/>
      <c r="U53" s="159"/>
      <c r="V53" s="159"/>
      <c r="W53" s="159"/>
      <c r="X53" s="160"/>
      <c r="Y53" s="160"/>
      <c r="AA53" s="367">
        <f t="shared" si="1"/>
        <v>47</v>
      </c>
      <c r="AB53" s="368">
        <f t="shared" si="2"/>
        <v>0</v>
      </c>
      <c r="AC53" s="367" t="str">
        <f t="shared" si="3"/>
        <v>S. Mounika</v>
      </c>
      <c r="AD53" s="159"/>
      <c r="AE53" s="159"/>
      <c r="AF53" s="159"/>
      <c r="AG53" s="159"/>
      <c r="AH53" s="159"/>
      <c r="AI53" s="159"/>
      <c r="AJ53" s="159"/>
      <c r="AK53" s="159"/>
      <c r="AL53" s="159"/>
      <c r="AM53" s="159"/>
      <c r="AN53" s="159"/>
      <c r="AO53" s="159"/>
      <c r="AP53" s="159"/>
      <c r="AQ53" s="159"/>
      <c r="AR53" s="159"/>
      <c r="AS53" s="159"/>
      <c r="AT53" s="159"/>
      <c r="AU53" s="159"/>
      <c r="AV53" s="159"/>
      <c r="AW53" s="159"/>
      <c r="AX53" s="370"/>
      <c r="AY53" s="370"/>
      <c r="AZ53" s="157"/>
      <c r="BA53" s="157"/>
      <c r="BB53" s="157"/>
      <c r="BC53" s="157"/>
      <c r="BD53" s="157"/>
      <c r="BE53" s="157"/>
      <c r="BF53" s="157"/>
      <c r="BG53" s="157"/>
      <c r="BH53" s="157"/>
      <c r="BI53" s="157"/>
      <c r="BJ53" s="157"/>
    </row>
    <row r="54" spans="1:62">
      <c r="A54" s="365">
        <f>'Student Profile'!A52</f>
        <v>48</v>
      </c>
      <c r="B54" s="365">
        <f>'Student Profile'!B52</f>
        <v>0</v>
      </c>
      <c r="C54" s="366" t="str">
        <f>'Student Profile'!C52</f>
        <v>S. Mounika</v>
      </c>
      <c r="D54" s="159"/>
      <c r="E54" s="159"/>
      <c r="F54" s="159"/>
      <c r="G54" s="159"/>
      <c r="H54" s="159"/>
      <c r="I54" s="159"/>
      <c r="J54" s="159"/>
      <c r="K54" s="159"/>
      <c r="L54" s="159"/>
      <c r="M54" s="159"/>
      <c r="N54" s="159"/>
      <c r="O54" s="159"/>
      <c r="P54" s="159"/>
      <c r="Q54" s="159"/>
      <c r="R54" s="159"/>
      <c r="S54" s="159"/>
      <c r="T54" s="159"/>
      <c r="U54" s="159"/>
      <c r="V54" s="159"/>
      <c r="W54" s="159"/>
      <c r="X54" s="160" t="s">
        <v>243</v>
      </c>
      <c r="Y54" s="160" t="s">
        <v>244</v>
      </c>
      <c r="AA54" s="367">
        <f t="shared" si="1"/>
        <v>48</v>
      </c>
      <c r="AB54" s="368">
        <f t="shared" si="2"/>
        <v>0</v>
      </c>
      <c r="AC54" s="367" t="str">
        <f t="shared" si="3"/>
        <v>S. Mounika</v>
      </c>
      <c r="AD54" s="159"/>
      <c r="AE54" s="159"/>
      <c r="AF54" s="159"/>
      <c r="AG54" s="159"/>
      <c r="AH54" s="159"/>
      <c r="AI54" s="159"/>
      <c r="AJ54" s="159"/>
      <c r="AK54" s="159"/>
      <c r="AL54" s="159"/>
      <c r="AM54" s="159"/>
      <c r="AN54" s="159"/>
      <c r="AO54" s="159"/>
      <c r="AP54" s="159"/>
      <c r="AQ54" s="159"/>
      <c r="AR54" s="159"/>
      <c r="AS54" s="159"/>
      <c r="AT54" s="159"/>
      <c r="AU54" s="159"/>
      <c r="AV54" s="159"/>
      <c r="AW54" s="159"/>
      <c r="AX54" s="370"/>
      <c r="AY54" s="370"/>
      <c r="AZ54" s="157" t="s">
        <v>245</v>
      </c>
      <c r="BA54" s="157"/>
      <c r="BB54" s="157"/>
      <c r="BC54" s="157"/>
      <c r="BD54" s="157"/>
      <c r="BE54" s="157"/>
      <c r="BF54" s="157"/>
      <c r="BG54" s="157"/>
      <c r="BH54" s="157"/>
      <c r="BI54" s="157"/>
      <c r="BJ54" s="157"/>
    </row>
    <row r="55" spans="1:62">
      <c r="A55" s="365">
        <f>'Student Profile'!A53</f>
        <v>49</v>
      </c>
      <c r="B55" s="365">
        <f>'Student Profile'!B53</f>
        <v>0</v>
      </c>
      <c r="C55" s="366" t="str">
        <f>'Student Profile'!C53</f>
        <v>S. Mounika</v>
      </c>
      <c r="D55" s="159"/>
      <c r="E55" s="159"/>
      <c r="F55" s="159"/>
      <c r="G55" s="159"/>
      <c r="H55" s="159"/>
      <c r="I55" s="159"/>
      <c r="J55" s="159"/>
      <c r="K55" s="159"/>
      <c r="L55" s="159"/>
      <c r="M55" s="159"/>
      <c r="N55" s="159"/>
      <c r="O55" s="159"/>
      <c r="P55" s="159"/>
      <c r="Q55" s="159"/>
      <c r="R55" s="159"/>
      <c r="S55" s="159"/>
      <c r="T55" s="159"/>
      <c r="U55" s="159"/>
      <c r="V55" s="159"/>
      <c r="W55" s="159"/>
      <c r="X55" s="160"/>
      <c r="Y55" s="160"/>
      <c r="AA55" s="367">
        <f t="shared" si="1"/>
        <v>49</v>
      </c>
      <c r="AB55" s="368">
        <f t="shared" si="2"/>
        <v>0</v>
      </c>
      <c r="AC55" s="367" t="str">
        <f t="shared" si="3"/>
        <v>S. Mounika</v>
      </c>
      <c r="AD55" s="159"/>
      <c r="AE55" s="159"/>
      <c r="AF55" s="159"/>
      <c r="AG55" s="159"/>
      <c r="AH55" s="159"/>
      <c r="AI55" s="159"/>
      <c r="AJ55" s="159"/>
      <c r="AK55" s="159"/>
      <c r="AL55" s="159"/>
      <c r="AM55" s="159"/>
      <c r="AN55" s="159"/>
      <c r="AO55" s="159"/>
      <c r="AP55" s="159"/>
      <c r="AQ55" s="159"/>
      <c r="AR55" s="159"/>
      <c r="AS55" s="159"/>
      <c r="AT55" s="159"/>
      <c r="AU55" s="159"/>
      <c r="AV55" s="159"/>
      <c r="AW55" s="159"/>
      <c r="AX55" s="370"/>
      <c r="AY55" s="370"/>
      <c r="AZ55" s="157"/>
      <c r="BA55" s="157"/>
      <c r="BB55" s="157"/>
      <c r="BC55" s="157"/>
      <c r="BD55" s="157"/>
      <c r="BE55" s="157"/>
      <c r="BF55" s="157"/>
      <c r="BG55" s="157"/>
      <c r="BH55" s="157"/>
      <c r="BI55" s="157"/>
      <c r="BJ55" s="157"/>
    </row>
    <row r="56" spans="1:62">
      <c r="A56" s="365">
        <f>'Student Profile'!A54</f>
        <v>50</v>
      </c>
      <c r="B56" s="365">
        <f>'Student Profile'!B54</f>
        <v>0</v>
      </c>
      <c r="C56" s="366" t="str">
        <f>'Student Profile'!C54</f>
        <v>S. Mounika</v>
      </c>
      <c r="D56" s="159"/>
      <c r="E56" s="159"/>
      <c r="F56" s="159"/>
      <c r="G56" s="159"/>
      <c r="H56" s="159"/>
      <c r="I56" s="159"/>
      <c r="J56" s="159"/>
      <c r="K56" s="159"/>
      <c r="L56" s="159"/>
      <c r="M56" s="159"/>
      <c r="N56" s="159"/>
      <c r="O56" s="159"/>
      <c r="P56" s="159"/>
      <c r="Q56" s="159"/>
      <c r="R56" s="159"/>
      <c r="S56" s="159"/>
      <c r="T56" s="159"/>
      <c r="U56" s="159"/>
      <c r="V56" s="159"/>
      <c r="W56" s="159"/>
      <c r="X56" s="160"/>
      <c r="Y56" s="160"/>
      <c r="AA56" s="367">
        <f t="shared" si="1"/>
        <v>50</v>
      </c>
      <c r="AB56" s="368">
        <f t="shared" si="2"/>
        <v>0</v>
      </c>
      <c r="AC56" s="367" t="str">
        <f t="shared" si="3"/>
        <v>S. Mounika</v>
      </c>
      <c r="AD56" s="159"/>
      <c r="AE56" s="159"/>
      <c r="AF56" s="159"/>
      <c r="AG56" s="159"/>
      <c r="AH56" s="159"/>
      <c r="AI56" s="159"/>
      <c r="AJ56" s="159"/>
      <c r="AK56" s="159"/>
      <c r="AL56" s="159"/>
      <c r="AM56" s="159"/>
      <c r="AN56" s="159"/>
      <c r="AO56" s="159"/>
      <c r="AP56" s="159"/>
      <c r="AQ56" s="159"/>
      <c r="AR56" s="159"/>
      <c r="AS56" s="159"/>
      <c r="AT56" s="159"/>
      <c r="AU56" s="159"/>
      <c r="AV56" s="159"/>
      <c r="AW56" s="159"/>
      <c r="AX56" s="160"/>
      <c r="AY56" s="160"/>
      <c r="AZ56" s="157"/>
      <c r="BA56" s="157"/>
      <c r="BB56" s="157"/>
      <c r="BC56" s="157"/>
      <c r="BD56" s="157"/>
      <c r="BE56" s="157"/>
      <c r="BF56" s="157"/>
      <c r="BG56" s="157"/>
      <c r="BH56" s="157"/>
      <c r="BI56" s="157"/>
      <c r="BJ56" s="157"/>
    </row>
    <row r="57" spans="1:62" ht="18.75">
      <c r="A57" s="176"/>
      <c r="B57" s="180"/>
      <c r="C57" s="173"/>
      <c r="D57" s="496"/>
      <c r="E57" s="496"/>
      <c r="F57" s="496"/>
      <c r="G57" s="496"/>
      <c r="H57" s="496"/>
      <c r="I57" s="496"/>
      <c r="J57" s="496"/>
      <c r="K57" s="496"/>
      <c r="L57" s="496"/>
      <c r="M57" s="496"/>
      <c r="N57" s="496"/>
      <c r="O57" s="496"/>
      <c r="P57" s="496"/>
      <c r="Q57" s="496"/>
      <c r="R57" s="496"/>
      <c r="S57" s="496"/>
      <c r="T57" s="496"/>
      <c r="U57" s="496"/>
      <c r="V57" s="496"/>
      <c r="W57" s="496"/>
      <c r="X57" s="497"/>
      <c r="Y57" s="497"/>
      <c r="AA57" s="198"/>
      <c r="AB57" s="199"/>
      <c r="AC57" s="200"/>
      <c r="AD57" s="498"/>
      <c r="AE57" s="498"/>
      <c r="AF57" s="498"/>
      <c r="AG57" s="498"/>
      <c r="AH57" s="498"/>
      <c r="AI57" s="498"/>
      <c r="AJ57" s="498"/>
      <c r="AK57" s="498"/>
      <c r="AL57" s="498"/>
      <c r="AM57" s="498"/>
      <c r="AN57" s="498"/>
      <c r="AO57" s="498"/>
      <c r="AP57" s="498"/>
      <c r="AQ57" s="498"/>
      <c r="AR57" s="498"/>
      <c r="AS57" s="498"/>
      <c r="AT57" s="498"/>
      <c r="AU57" s="498"/>
      <c r="AV57" s="498"/>
      <c r="AW57" s="498"/>
      <c r="AX57" s="499"/>
      <c r="AY57" s="500"/>
      <c r="AZ57" s="157"/>
      <c r="BA57" s="157"/>
      <c r="BB57" s="157"/>
      <c r="BC57" s="157"/>
      <c r="BD57" s="157"/>
      <c r="BE57" s="157"/>
      <c r="BF57" s="157"/>
      <c r="BG57" s="157"/>
      <c r="BH57" s="157"/>
      <c r="BI57" s="157"/>
      <c r="BJ57" s="157"/>
    </row>
    <row r="58" spans="1:62" s="162" customFormat="1" ht="18.75">
      <c r="A58" s="176"/>
      <c r="B58" s="180"/>
      <c r="C58" s="173"/>
      <c r="D58" s="496"/>
      <c r="E58" s="496"/>
      <c r="F58" s="496"/>
      <c r="G58" s="496"/>
      <c r="H58" s="496"/>
      <c r="I58" s="496"/>
      <c r="J58" s="496"/>
      <c r="K58" s="496"/>
      <c r="L58" s="496"/>
      <c r="M58" s="496"/>
      <c r="N58" s="496"/>
      <c r="O58" s="496"/>
      <c r="P58" s="496"/>
      <c r="Q58" s="496"/>
      <c r="R58" s="496"/>
      <c r="S58" s="496"/>
      <c r="T58" s="496"/>
      <c r="U58" s="496"/>
      <c r="V58" s="496"/>
      <c r="W58" s="496"/>
      <c r="X58" s="161"/>
      <c r="Y58" s="161"/>
      <c r="Z58" s="493"/>
      <c r="AA58" s="198"/>
      <c r="AB58" s="199"/>
      <c r="AC58" s="200"/>
      <c r="AD58" s="498"/>
      <c r="AE58" s="498"/>
      <c r="AF58" s="498"/>
      <c r="AG58" s="498"/>
      <c r="AH58" s="498"/>
      <c r="AI58" s="498"/>
      <c r="AJ58" s="498"/>
      <c r="AK58" s="498"/>
      <c r="AL58" s="498"/>
      <c r="AM58" s="498"/>
      <c r="AN58" s="498"/>
      <c r="AO58" s="498"/>
      <c r="AP58" s="498"/>
      <c r="AQ58" s="498"/>
      <c r="AR58" s="498"/>
      <c r="AS58" s="498"/>
      <c r="AT58" s="498"/>
      <c r="AU58" s="498"/>
      <c r="AV58" s="498"/>
      <c r="AW58" s="498"/>
      <c r="AX58" s="201"/>
      <c r="AY58" s="202"/>
      <c r="AZ58" s="157"/>
      <c r="BA58" s="157"/>
      <c r="BB58" s="157"/>
      <c r="BC58" s="157"/>
      <c r="BD58" s="157"/>
      <c r="BE58" s="157"/>
      <c r="BF58" s="157"/>
      <c r="BG58" s="157"/>
      <c r="BH58" s="157"/>
      <c r="BI58" s="157"/>
      <c r="BJ58" s="157"/>
    </row>
    <row r="59" spans="1:62" s="162" customFormat="1" ht="18.75">
      <c r="A59" s="176"/>
      <c r="B59" s="180"/>
      <c r="C59" s="173"/>
      <c r="D59" s="496"/>
      <c r="E59" s="496"/>
      <c r="F59" s="496"/>
      <c r="G59" s="496"/>
      <c r="H59" s="496"/>
      <c r="I59" s="496"/>
      <c r="J59" s="496"/>
      <c r="K59" s="496"/>
      <c r="L59" s="496"/>
      <c r="M59" s="496"/>
      <c r="N59" s="496"/>
      <c r="O59" s="496"/>
      <c r="P59" s="496"/>
      <c r="Q59" s="496"/>
      <c r="R59" s="496"/>
      <c r="S59" s="496"/>
      <c r="T59" s="496"/>
      <c r="U59" s="496"/>
      <c r="V59" s="496"/>
      <c r="W59" s="496"/>
      <c r="X59" s="161"/>
      <c r="Y59" s="161"/>
      <c r="Z59" s="493"/>
      <c r="AA59" s="198"/>
      <c r="AB59" s="199"/>
      <c r="AC59" s="200"/>
      <c r="AD59" s="498"/>
      <c r="AE59" s="498"/>
      <c r="AF59" s="498"/>
      <c r="AG59" s="498"/>
      <c r="AH59" s="498"/>
      <c r="AI59" s="498"/>
      <c r="AJ59" s="498"/>
      <c r="AK59" s="498"/>
      <c r="AL59" s="498"/>
      <c r="AM59" s="498"/>
      <c r="AN59" s="498"/>
      <c r="AO59" s="498"/>
      <c r="AP59" s="498"/>
      <c r="AQ59" s="498"/>
      <c r="AR59" s="498"/>
      <c r="AS59" s="498"/>
      <c r="AT59" s="498"/>
      <c r="AU59" s="498"/>
      <c r="AV59" s="498"/>
      <c r="AW59" s="498"/>
      <c r="AX59" s="201"/>
      <c r="AY59" s="202"/>
      <c r="AZ59" s="157"/>
      <c r="BA59" s="157"/>
      <c r="BB59" s="157"/>
      <c r="BC59" s="157"/>
      <c r="BD59" s="157"/>
      <c r="BE59" s="157"/>
      <c r="BF59" s="157"/>
      <c r="BG59" s="157"/>
      <c r="BH59" s="157"/>
      <c r="BI59" s="157"/>
      <c r="BJ59" s="157"/>
    </row>
    <row r="60" spans="1:62" s="162" customFormat="1" ht="18.75">
      <c r="A60" s="176"/>
      <c r="B60" s="180"/>
      <c r="C60" s="173"/>
      <c r="D60" s="496"/>
      <c r="E60" s="496"/>
      <c r="F60" s="496"/>
      <c r="G60" s="496"/>
      <c r="H60" s="496"/>
      <c r="I60" s="496"/>
      <c r="J60" s="496"/>
      <c r="K60" s="496"/>
      <c r="L60" s="496"/>
      <c r="M60" s="496"/>
      <c r="N60" s="496"/>
      <c r="O60" s="496"/>
      <c r="P60" s="496"/>
      <c r="Q60" s="496"/>
      <c r="R60" s="496"/>
      <c r="S60" s="496"/>
      <c r="T60" s="496"/>
      <c r="U60" s="496"/>
      <c r="V60" s="496"/>
      <c r="W60" s="496"/>
      <c r="X60" s="161"/>
      <c r="Y60" s="161"/>
      <c r="Z60" s="493"/>
      <c r="AA60" s="198"/>
      <c r="AB60" s="199"/>
      <c r="AC60" s="200"/>
      <c r="AD60" s="498"/>
      <c r="AE60" s="498"/>
      <c r="AF60" s="498"/>
      <c r="AG60" s="498"/>
      <c r="AH60" s="498"/>
      <c r="AI60" s="498"/>
      <c r="AJ60" s="498"/>
      <c r="AK60" s="498"/>
      <c r="AL60" s="498"/>
      <c r="AM60" s="498"/>
      <c r="AN60" s="498"/>
      <c r="AO60" s="498"/>
      <c r="AP60" s="498"/>
      <c r="AQ60" s="498"/>
      <c r="AR60" s="498"/>
      <c r="AS60" s="498"/>
      <c r="AT60" s="498"/>
      <c r="AU60" s="498"/>
      <c r="AV60" s="498"/>
      <c r="AW60" s="498"/>
      <c r="AX60" s="201"/>
      <c r="AY60" s="202"/>
      <c r="AZ60" s="157"/>
      <c r="BA60" s="157"/>
      <c r="BB60" s="157"/>
      <c r="BC60" s="157"/>
      <c r="BD60" s="157"/>
      <c r="BE60" s="157"/>
      <c r="BF60" s="157"/>
      <c r="BG60" s="157"/>
      <c r="BH60" s="157"/>
      <c r="BI60" s="157"/>
      <c r="BJ60" s="157"/>
    </row>
    <row r="61" spans="1:62" s="163" customFormat="1" ht="18.75">
      <c r="A61" s="176"/>
      <c r="B61" s="180"/>
      <c r="C61" s="173"/>
      <c r="D61" s="496"/>
      <c r="E61" s="496"/>
      <c r="F61" s="496"/>
      <c r="G61" s="496"/>
      <c r="H61" s="496"/>
      <c r="I61" s="496"/>
      <c r="J61" s="496"/>
      <c r="K61" s="496"/>
      <c r="L61" s="496"/>
      <c r="M61" s="496"/>
      <c r="N61" s="496"/>
      <c r="O61" s="496"/>
      <c r="P61" s="496"/>
      <c r="Q61" s="496"/>
      <c r="R61" s="496"/>
      <c r="S61" s="496"/>
      <c r="T61" s="496"/>
      <c r="U61" s="496"/>
      <c r="V61" s="496"/>
      <c r="W61" s="496"/>
      <c r="X61" s="161"/>
      <c r="Y61" s="161"/>
      <c r="Z61" s="493"/>
      <c r="AA61" s="198"/>
      <c r="AB61" s="199"/>
      <c r="AC61" s="200"/>
      <c r="AD61" s="498"/>
      <c r="AE61" s="498"/>
      <c r="AF61" s="498"/>
      <c r="AG61" s="498"/>
      <c r="AH61" s="498"/>
      <c r="AI61" s="498"/>
      <c r="AJ61" s="498"/>
      <c r="AK61" s="498"/>
      <c r="AL61" s="498"/>
      <c r="AM61" s="498"/>
      <c r="AN61" s="498"/>
      <c r="AO61" s="498"/>
      <c r="AP61" s="498"/>
      <c r="AQ61" s="498"/>
      <c r="AR61" s="498"/>
      <c r="AS61" s="498"/>
      <c r="AT61" s="498"/>
      <c r="AU61" s="498"/>
      <c r="AV61" s="498"/>
      <c r="AW61" s="498"/>
      <c r="AX61" s="203"/>
      <c r="AY61" s="204"/>
      <c r="AZ61" s="157"/>
      <c r="BA61" s="157"/>
      <c r="BB61" s="157"/>
      <c r="BC61" s="157"/>
      <c r="BD61" s="157"/>
      <c r="BE61" s="157"/>
      <c r="BF61" s="157"/>
      <c r="BG61" s="157"/>
      <c r="BH61" s="157"/>
      <c r="BI61" s="157"/>
      <c r="BJ61" s="157"/>
    </row>
    <row r="62" spans="1:62" s="162" customFormat="1" ht="18.75">
      <c r="A62" s="176"/>
      <c r="B62" s="180"/>
      <c r="C62" s="173"/>
      <c r="D62" s="496"/>
      <c r="E62" s="496"/>
      <c r="F62" s="496"/>
      <c r="G62" s="496"/>
      <c r="H62" s="496"/>
      <c r="I62" s="496"/>
      <c r="J62" s="496"/>
      <c r="K62" s="496"/>
      <c r="L62" s="496"/>
      <c r="M62" s="496"/>
      <c r="N62" s="496"/>
      <c r="O62" s="496"/>
      <c r="P62" s="496"/>
      <c r="Q62" s="496"/>
      <c r="R62" s="496"/>
      <c r="S62" s="496"/>
      <c r="T62" s="496"/>
      <c r="U62" s="496"/>
      <c r="V62" s="496"/>
      <c r="W62" s="496"/>
      <c r="X62" s="161"/>
      <c r="Y62" s="161"/>
      <c r="Z62" s="501"/>
      <c r="AA62" s="198"/>
      <c r="AB62" s="199"/>
      <c r="AC62" s="200"/>
      <c r="AD62" s="498"/>
      <c r="AE62" s="498"/>
      <c r="AF62" s="498"/>
      <c r="AG62" s="498"/>
      <c r="AH62" s="498"/>
      <c r="AI62" s="498"/>
      <c r="AJ62" s="498"/>
      <c r="AK62" s="498"/>
      <c r="AL62" s="498"/>
      <c r="AM62" s="498"/>
      <c r="AN62" s="498"/>
      <c r="AO62" s="498"/>
      <c r="AP62" s="498"/>
      <c r="AQ62" s="498"/>
      <c r="AR62" s="498"/>
      <c r="AS62" s="498"/>
      <c r="AT62" s="498"/>
      <c r="AU62" s="498"/>
      <c r="AV62" s="498"/>
      <c r="AW62" s="498"/>
      <c r="AX62" s="201"/>
      <c r="AY62" s="202"/>
      <c r="AZ62" s="157"/>
      <c r="BA62" s="157"/>
      <c r="BB62" s="157"/>
      <c r="BC62" s="157"/>
      <c r="BD62" s="157"/>
      <c r="BE62" s="157"/>
      <c r="BF62" s="157"/>
      <c r="BG62" s="157"/>
      <c r="BH62" s="157"/>
      <c r="BI62" s="157"/>
      <c r="BJ62" s="157"/>
    </row>
    <row r="63" spans="1:62" s="166" customFormat="1">
      <c r="A63" s="177"/>
      <c r="B63" s="181"/>
      <c r="C63" s="164"/>
      <c r="D63" s="164"/>
      <c r="E63" s="164"/>
      <c r="F63" s="164"/>
      <c r="G63" s="164"/>
      <c r="H63" s="164"/>
      <c r="I63" s="164"/>
      <c r="J63" s="164"/>
      <c r="K63" s="164"/>
      <c r="L63" s="164"/>
      <c r="M63" s="164"/>
      <c r="N63" s="164"/>
      <c r="O63" s="164"/>
      <c r="P63" s="164"/>
      <c r="Q63" s="164"/>
      <c r="R63" s="164"/>
      <c r="S63" s="164"/>
      <c r="T63" s="164"/>
      <c r="U63" s="164"/>
      <c r="V63" s="164"/>
      <c r="W63" s="164"/>
      <c r="X63" s="164"/>
      <c r="Y63" s="164"/>
      <c r="Z63" s="164"/>
      <c r="AA63" s="205"/>
      <c r="AB63" s="181"/>
      <c r="AC63" s="164"/>
      <c r="AD63" s="164"/>
      <c r="AE63" s="164"/>
      <c r="AF63" s="164"/>
      <c r="AG63" s="164"/>
      <c r="AH63" s="164"/>
      <c r="AI63" s="164"/>
      <c r="AJ63" s="164"/>
      <c r="AK63" s="164"/>
      <c r="AL63" s="164"/>
      <c r="AM63" s="164"/>
      <c r="AN63" s="164"/>
      <c r="AO63" s="164"/>
      <c r="AP63" s="164"/>
      <c r="AQ63" s="164"/>
      <c r="AR63" s="164"/>
      <c r="AS63" s="164"/>
      <c r="AT63" s="164"/>
      <c r="AU63" s="164"/>
      <c r="AV63" s="164"/>
      <c r="AW63" s="164"/>
      <c r="AX63" s="164"/>
      <c r="AY63" s="206"/>
      <c r="AZ63" s="165"/>
    </row>
    <row r="64" spans="1:62" s="168" customFormat="1">
      <c r="A64" s="177"/>
      <c r="B64" s="181"/>
      <c r="C64" s="164"/>
      <c r="D64" s="164"/>
      <c r="E64" s="164"/>
      <c r="F64" s="164"/>
      <c r="G64" s="164"/>
      <c r="H64" s="164"/>
      <c r="I64" s="164"/>
      <c r="J64" s="164"/>
      <c r="K64" s="164"/>
      <c r="L64" s="164"/>
      <c r="M64" s="164"/>
      <c r="N64" s="164"/>
      <c r="O64" s="164"/>
      <c r="P64" s="164"/>
      <c r="Q64" s="164"/>
      <c r="R64" s="164"/>
      <c r="S64" s="164"/>
      <c r="T64" s="164"/>
      <c r="U64" s="164"/>
      <c r="V64" s="164"/>
      <c r="W64" s="164"/>
      <c r="X64" s="164"/>
      <c r="Y64" s="164"/>
      <c r="Z64" s="164"/>
      <c r="AA64" s="205"/>
      <c r="AB64" s="181"/>
      <c r="AC64" s="164"/>
      <c r="AD64" s="164"/>
      <c r="AE64" s="164"/>
      <c r="AF64" s="164"/>
      <c r="AG64" s="164"/>
      <c r="AH64" s="164"/>
      <c r="AI64" s="164"/>
      <c r="AJ64" s="164"/>
      <c r="AK64" s="164"/>
      <c r="AL64" s="164"/>
      <c r="AM64" s="164"/>
      <c r="AN64" s="164"/>
      <c r="AO64" s="164"/>
      <c r="AP64" s="164"/>
      <c r="AQ64" s="164"/>
      <c r="AR64" s="164"/>
      <c r="AS64" s="164"/>
      <c r="AT64" s="164"/>
      <c r="AU64" s="164"/>
      <c r="AV64" s="164"/>
      <c r="AW64" s="164"/>
      <c r="AX64" s="164"/>
      <c r="AY64" s="206"/>
      <c r="AZ64" s="167"/>
    </row>
    <row r="65" spans="1:52" s="168" customFormat="1">
      <c r="A65" s="177"/>
      <c r="B65" s="181"/>
      <c r="C65" s="164"/>
      <c r="D65" s="164"/>
      <c r="E65" s="164"/>
      <c r="F65" s="164"/>
      <c r="G65" s="164"/>
      <c r="H65" s="164"/>
      <c r="I65" s="164"/>
      <c r="J65" s="164"/>
      <c r="K65" s="164"/>
      <c r="L65" s="164"/>
      <c r="M65" s="164"/>
      <c r="N65" s="164"/>
      <c r="O65" s="164"/>
      <c r="P65" s="164"/>
      <c r="Q65" s="164"/>
      <c r="R65" s="164"/>
      <c r="S65" s="164"/>
      <c r="T65" s="164"/>
      <c r="U65" s="164"/>
      <c r="V65" s="164"/>
      <c r="W65" s="164"/>
      <c r="X65" s="164"/>
      <c r="Y65" s="164"/>
      <c r="Z65" s="164"/>
      <c r="AA65" s="205"/>
      <c r="AB65" s="181"/>
      <c r="AC65" s="164"/>
      <c r="AD65" s="164"/>
      <c r="AE65" s="164"/>
      <c r="AF65" s="164"/>
      <c r="AG65" s="164"/>
      <c r="AH65" s="164"/>
      <c r="AI65" s="207"/>
      <c r="AJ65" s="207"/>
      <c r="AK65" s="207"/>
      <c r="AL65" s="207"/>
      <c r="AM65" s="207"/>
      <c r="AN65" s="207"/>
      <c r="AO65" s="207"/>
      <c r="AP65" s="207"/>
      <c r="AQ65" s="207"/>
      <c r="AR65" s="207"/>
      <c r="AS65" s="207"/>
      <c r="AT65" s="207"/>
      <c r="AU65" s="207"/>
      <c r="AV65" s="207"/>
      <c r="AW65" s="207"/>
      <c r="AX65" s="207"/>
      <c r="AY65" s="208"/>
      <c r="AZ65" s="167"/>
    </row>
    <row r="66" spans="1:52" s="168" customFormat="1">
      <c r="A66" s="177"/>
      <c r="B66" s="181"/>
      <c r="C66" s="164"/>
      <c r="D66" s="164"/>
      <c r="E66" s="164"/>
      <c r="F66" s="164"/>
      <c r="G66" s="164"/>
      <c r="H66" s="164"/>
      <c r="I66" s="164"/>
      <c r="J66" s="164"/>
      <c r="K66" s="164"/>
      <c r="L66" s="164"/>
      <c r="M66" s="164"/>
      <c r="N66" s="164"/>
      <c r="O66" s="164"/>
      <c r="P66" s="164"/>
      <c r="Q66" s="164"/>
      <c r="R66" s="164"/>
      <c r="S66" s="164"/>
      <c r="T66" s="164"/>
      <c r="U66" s="164"/>
      <c r="V66" s="164"/>
      <c r="W66" s="164"/>
      <c r="X66" s="164"/>
      <c r="Y66" s="164"/>
      <c r="Z66" s="164"/>
      <c r="AA66" s="205"/>
      <c r="AB66" s="181"/>
      <c r="AC66" s="164"/>
      <c r="AD66" s="164"/>
      <c r="AE66" s="164"/>
      <c r="AF66" s="164"/>
      <c r="AG66" s="164"/>
      <c r="AH66" s="164"/>
      <c r="AI66" s="207"/>
      <c r="AJ66" s="207"/>
      <c r="AK66" s="207"/>
      <c r="AL66" s="207"/>
      <c r="AM66" s="207"/>
      <c r="AN66" s="207"/>
      <c r="AO66" s="207"/>
      <c r="AP66" s="207"/>
      <c r="AQ66" s="207"/>
      <c r="AR66" s="207"/>
      <c r="AS66" s="207"/>
      <c r="AT66" s="207"/>
      <c r="AU66" s="207"/>
      <c r="AV66" s="207"/>
      <c r="AW66" s="207"/>
      <c r="AX66" s="207"/>
      <c r="AY66" s="208"/>
      <c r="AZ66" s="167"/>
    </row>
    <row r="67" spans="1:52" s="168" customFormat="1">
      <c r="A67" s="177"/>
      <c r="B67" s="181"/>
      <c r="C67" s="164"/>
      <c r="D67" s="164"/>
      <c r="E67" s="164"/>
      <c r="F67" s="164"/>
      <c r="G67" s="164"/>
      <c r="H67" s="164"/>
      <c r="I67" s="164"/>
      <c r="J67" s="164"/>
      <c r="K67" s="164"/>
      <c r="L67" s="164"/>
      <c r="M67" s="164"/>
      <c r="N67" s="164"/>
      <c r="O67" s="164"/>
      <c r="P67" s="164"/>
      <c r="Q67" s="164"/>
      <c r="R67" s="164"/>
      <c r="S67" s="164"/>
      <c r="T67" s="164"/>
      <c r="U67" s="164"/>
      <c r="V67" s="164"/>
      <c r="W67" s="164"/>
      <c r="X67" s="164"/>
      <c r="Y67" s="164"/>
      <c r="Z67" s="164"/>
      <c r="AA67" s="205"/>
      <c r="AB67" s="181"/>
      <c r="AC67" s="164"/>
      <c r="AD67" s="164"/>
      <c r="AE67" s="164"/>
      <c r="AF67" s="164"/>
      <c r="AG67" s="164"/>
      <c r="AH67" s="164"/>
      <c r="AI67" s="207"/>
      <c r="AJ67" s="207"/>
      <c r="AK67" s="207"/>
      <c r="AL67" s="207"/>
      <c r="AM67" s="207"/>
      <c r="AN67" s="207"/>
      <c r="AO67" s="207"/>
      <c r="AP67" s="207"/>
      <c r="AQ67" s="207"/>
      <c r="AR67" s="207"/>
      <c r="AS67" s="207"/>
      <c r="AT67" s="207"/>
      <c r="AU67" s="207"/>
      <c r="AV67" s="207"/>
      <c r="AW67" s="207"/>
      <c r="AX67" s="207"/>
      <c r="AY67" s="208"/>
      <c r="AZ67" s="167"/>
    </row>
    <row r="68" spans="1:52" s="168" customFormat="1">
      <c r="A68" s="177"/>
      <c r="B68" s="181"/>
      <c r="C68" s="164"/>
      <c r="D68" s="164"/>
      <c r="E68" s="164"/>
      <c r="F68" s="164"/>
      <c r="G68" s="164"/>
      <c r="H68" s="164"/>
      <c r="I68" s="164"/>
      <c r="J68" s="164"/>
      <c r="K68" s="164"/>
      <c r="L68" s="164"/>
      <c r="M68" s="164"/>
      <c r="N68" s="164"/>
      <c r="O68" s="164"/>
      <c r="P68" s="164"/>
      <c r="Q68" s="164"/>
      <c r="R68" s="164"/>
      <c r="S68" s="164"/>
      <c r="T68" s="164"/>
      <c r="U68" s="164"/>
      <c r="V68" s="164"/>
      <c r="W68" s="164"/>
      <c r="X68" s="164"/>
      <c r="Y68" s="164"/>
      <c r="Z68" s="164"/>
      <c r="AA68" s="205"/>
      <c r="AB68" s="181"/>
      <c r="AC68" s="164"/>
      <c r="AD68" s="164"/>
      <c r="AE68" s="164"/>
      <c r="AF68" s="164"/>
      <c r="AG68" s="164"/>
      <c r="AH68" s="164"/>
      <c r="AI68" s="207"/>
      <c r="AJ68" s="207"/>
      <c r="AK68" s="207"/>
      <c r="AL68" s="207"/>
      <c r="AM68" s="207"/>
      <c r="AN68" s="207"/>
      <c r="AO68" s="207"/>
      <c r="AP68" s="207"/>
      <c r="AQ68" s="207"/>
      <c r="AR68" s="207"/>
      <c r="AS68" s="207"/>
      <c r="AT68" s="207"/>
      <c r="AU68" s="207"/>
      <c r="AV68" s="207"/>
      <c r="AW68" s="207"/>
      <c r="AX68" s="207"/>
      <c r="AY68" s="208"/>
      <c r="AZ68" s="167"/>
    </row>
    <row r="69" spans="1:52" s="168" customFormat="1">
      <c r="A69" s="177"/>
      <c r="B69" s="181"/>
      <c r="C69" s="164"/>
      <c r="D69" s="164"/>
      <c r="E69" s="164"/>
      <c r="F69" s="164" t="s">
        <v>34</v>
      </c>
      <c r="G69" s="164"/>
      <c r="H69" s="164"/>
      <c r="I69" s="164"/>
      <c r="J69" s="164"/>
      <c r="K69" s="164"/>
      <c r="L69" s="164"/>
      <c r="M69" s="164"/>
      <c r="N69" s="164"/>
      <c r="O69" s="164"/>
      <c r="P69" s="164"/>
      <c r="Q69" s="164"/>
      <c r="R69" s="164"/>
      <c r="S69" s="164"/>
      <c r="T69" s="164"/>
      <c r="U69" s="164"/>
      <c r="V69" s="164"/>
      <c r="W69" s="164"/>
      <c r="X69" s="164"/>
      <c r="Y69" s="164"/>
      <c r="Z69" s="164"/>
      <c r="AA69" s="205"/>
      <c r="AB69" s="181"/>
      <c r="AC69" s="164"/>
      <c r="AD69" s="164"/>
      <c r="AE69" s="164"/>
      <c r="AF69" s="164"/>
      <c r="AG69" s="164"/>
      <c r="AH69" s="164"/>
      <c r="AI69" s="207"/>
      <c r="AJ69" s="207"/>
      <c r="AK69" s="207"/>
      <c r="AL69" s="207"/>
      <c r="AM69" s="207"/>
      <c r="AN69" s="207"/>
      <c r="AO69" s="207"/>
      <c r="AP69" s="207"/>
      <c r="AQ69" s="207"/>
      <c r="AR69" s="207"/>
      <c r="AS69" s="207"/>
      <c r="AT69" s="207"/>
      <c r="AU69" s="207"/>
      <c r="AV69" s="207"/>
      <c r="AW69" s="207"/>
      <c r="AX69" s="207"/>
      <c r="AY69" s="208"/>
      <c r="AZ69" s="167"/>
    </row>
    <row r="70" spans="1:52" s="168" customFormat="1">
      <c r="A70" s="177"/>
      <c r="B70" s="181"/>
      <c r="C70" s="164"/>
      <c r="D70" s="164"/>
      <c r="E70" s="164"/>
      <c r="F70" s="164" t="s">
        <v>32</v>
      </c>
      <c r="G70" s="164"/>
      <c r="H70" s="164"/>
      <c r="I70" s="164"/>
      <c r="J70" s="164"/>
      <c r="K70" s="164"/>
      <c r="L70" s="164"/>
      <c r="M70" s="164"/>
      <c r="N70" s="164"/>
      <c r="O70" s="164"/>
      <c r="P70" s="164"/>
      <c r="Q70" s="164"/>
      <c r="R70" s="164"/>
      <c r="S70" s="164"/>
      <c r="T70" s="164"/>
      <c r="U70" s="164"/>
      <c r="V70" s="164"/>
      <c r="W70" s="164"/>
      <c r="X70" s="164"/>
      <c r="Y70" s="164"/>
      <c r="Z70" s="164"/>
      <c r="AA70" s="205"/>
      <c r="AB70" s="181"/>
      <c r="AC70" s="164"/>
      <c r="AD70" s="164"/>
      <c r="AE70" s="164"/>
      <c r="AF70" s="164"/>
      <c r="AG70" s="164"/>
      <c r="AH70" s="164"/>
      <c r="AI70" s="207"/>
      <c r="AJ70" s="207"/>
      <c r="AK70" s="207"/>
      <c r="AL70" s="207"/>
      <c r="AM70" s="207"/>
      <c r="AN70" s="207"/>
      <c r="AO70" s="207"/>
      <c r="AP70" s="207"/>
      <c r="AQ70" s="207"/>
      <c r="AR70" s="207"/>
      <c r="AS70" s="207"/>
      <c r="AT70" s="207"/>
      <c r="AU70" s="207"/>
      <c r="AV70" s="207"/>
      <c r="AW70" s="207"/>
      <c r="AX70" s="207"/>
      <c r="AY70" s="208"/>
      <c r="AZ70" s="167"/>
    </row>
    <row r="71" spans="1:52" s="168" customFormat="1">
      <c r="A71" s="177"/>
      <c r="B71" s="181"/>
      <c r="C71" s="164"/>
      <c r="D71" s="164"/>
      <c r="E71" s="164"/>
      <c r="F71" s="164" t="s">
        <v>31</v>
      </c>
      <c r="G71" s="164"/>
      <c r="H71" s="164"/>
      <c r="I71" s="164"/>
      <c r="J71" s="164"/>
      <c r="K71" s="164"/>
      <c r="L71" s="164"/>
      <c r="M71" s="164"/>
      <c r="N71" s="164"/>
      <c r="O71" s="164"/>
      <c r="P71" s="164"/>
      <c r="Q71" s="164"/>
      <c r="R71" s="164"/>
      <c r="S71" s="164"/>
      <c r="T71" s="164"/>
      <c r="U71" s="164"/>
      <c r="V71" s="164"/>
      <c r="W71" s="164"/>
      <c r="X71" s="164"/>
      <c r="Y71" s="164"/>
      <c r="Z71" s="164"/>
      <c r="AA71" s="205"/>
      <c r="AB71" s="181"/>
      <c r="AC71" s="164"/>
      <c r="AD71" s="164"/>
      <c r="AE71" s="164"/>
      <c r="AF71" s="164"/>
      <c r="AG71" s="164"/>
      <c r="AH71" s="164"/>
      <c r="AI71" s="207"/>
      <c r="AJ71" s="207"/>
      <c r="AK71" s="207"/>
      <c r="AL71" s="207"/>
      <c r="AM71" s="207"/>
      <c r="AN71" s="207"/>
      <c r="AO71" s="207"/>
      <c r="AP71" s="207"/>
      <c r="AQ71" s="207"/>
      <c r="AR71" s="207"/>
      <c r="AS71" s="207"/>
      <c r="AT71" s="207"/>
      <c r="AU71" s="207"/>
      <c r="AV71" s="207"/>
      <c r="AW71" s="207"/>
      <c r="AX71" s="207"/>
      <c r="AY71" s="208"/>
      <c r="AZ71" s="167"/>
    </row>
    <row r="72" spans="1:52" s="168" customFormat="1">
      <c r="A72" s="177"/>
      <c r="B72" s="181"/>
      <c r="C72" s="164"/>
      <c r="D72" s="164"/>
      <c r="E72" s="164"/>
      <c r="F72" s="164" t="s">
        <v>30</v>
      </c>
      <c r="G72" s="164"/>
      <c r="H72" s="164"/>
      <c r="I72" s="164"/>
      <c r="J72" s="164"/>
      <c r="K72" s="164"/>
      <c r="L72" s="164"/>
      <c r="M72" s="164"/>
      <c r="N72" s="164"/>
      <c r="O72" s="164"/>
      <c r="P72" s="164"/>
      <c r="Q72" s="164"/>
      <c r="R72" s="164"/>
      <c r="S72" s="164"/>
      <c r="T72" s="164"/>
      <c r="U72" s="164"/>
      <c r="V72" s="164"/>
      <c r="W72" s="164"/>
      <c r="X72" s="164"/>
      <c r="Y72" s="164"/>
      <c r="Z72" s="164"/>
      <c r="AA72" s="205"/>
      <c r="AB72" s="181"/>
      <c r="AC72" s="164"/>
      <c r="AD72" s="164"/>
      <c r="AE72" s="164"/>
      <c r="AF72" s="164"/>
      <c r="AG72" s="164"/>
      <c r="AH72" s="164"/>
      <c r="AI72" s="207"/>
      <c r="AJ72" s="207"/>
      <c r="AK72" s="207"/>
      <c r="AL72" s="207"/>
      <c r="AM72" s="207"/>
      <c r="AN72" s="207"/>
      <c r="AO72" s="207"/>
      <c r="AP72" s="207"/>
      <c r="AQ72" s="207"/>
      <c r="AR72" s="207"/>
      <c r="AS72" s="207"/>
      <c r="AT72" s="207"/>
      <c r="AU72" s="207"/>
      <c r="AV72" s="207"/>
      <c r="AW72" s="207"/>
      <c r="AX72" s="207"/>
      <c r="AY72" s="208"/>
      <c r="AZ72" s="167"/>
    </row>
    <row r="73" spans="1:52" s="168" customFormat="1">
      <c r="A73" s="177"/>
      <c r="B73" s="181"/>
      <c r="C73" s="164"/>
      <c r="D73" s="164"/>
      <c r="E73" s="164"/>
      <c r="F73" s="164" t="s">
        <v>29</v>
      </c>
      <c r="G73" s="164"/>
      <c r="H73" s="164"/>
      <c r="I73" s="164"/>
      <c r="J73" s="164"/>
      <c r="K73" s="164"/>
      <c r="L73" s="164"/>
      <c r="M73" s="164"/>
      <c r="N73" s="164"/>
      <c r="O73" s="164"/>
      <c r="P73" s="164"/>
      <c r="Q73" s="164"/>
      <c r="R73" s="164"/>
      <c r="S73" s="164"/>
      <c r="T73" s="164"/>
      <c r="U73" s="164"/>
      <c r="V73" s="164"/>
      <c r="W73" s="164"/>
      <c r="X73" s="164"/>
      <c r="Y73" s="164"/>
      <c r="Z73" s="164"/>
      <c r="AA73" s="205"/>
      <c r="AB73" s="181"/>
      <c r="AC73" s="164"/>
      <c r="AD73" s="164"/>
      <c r="AE73" s="164"/>
      <c r="AF73" s="164"/>
      <c r="AG73" s="164"/>
      <c r="AH73" s="164"/>
      <c r="AI73" s="207"/>
      <c r="AJ73" s="207"/>
      <c r="AK73" s="207"/>
      <c r="AL73" s="207"/>
      <c r="AM73" s="207"/>
      <c r="AN73" s="207"/>
      <c r="AO73" s="207"/>
      <c r="AP73" s="207"/>
      <c r="AQ73" s="207"/>
      <c r="AR73" s="207"/>
      <c r="AS73" s="207"/>
      <c r="AT73" s="207"/>
      <c r="AU73" s="207"/>
      <c r="AV73" s="207"/>
      <c r="AW73" s="207"/>
      <c r="AX73" s="207"/>
      <c r="AY73" s="208"/>
      <c r="AZ73" s="167"/>
    </row>
    <row r="74" spans="1:52" s="168" customFormat="1">
      <c r="A74" s="177"/>
      <c r="B74" s="181"/>
      <c r="C74" s="164"/>
      <c r="D74" s="164"/>
      <c r="E74" s="164"/>
      <c r="F74" s="164"/>
      <c r="G74" s="164"/>
      <c r="H74" s="164"/>
      <c r="I74" s="164"/>
      <c r="J74" s="164"/>
      <c r="K74" s="164"/>
      <c r="L74" s="164"/>
      <c r="M74" s="164"/>
      <c r="N74" s="164"/>
      <c r="O74" s="164"/>
      <c r="P74" s="164"/>
      <c r="Q74" s="164"/>
      <c r="R74" s="164"/>
      <c r="S74" s="164"/>
      <c r="T74" s="164"/>
      <c r="U74" s="164"/>
      <c r="V74" s="164"/>
      <c r="W74" s="164"/>
      <c r="X74" s="164"/>
      <c r="Y74" s="164"/>
      <c r="Z74" s="164"/>
      <c r="AA74" s="205"/>
      <c r="AB74" s="181"/>
      <c r="AC74" s="164"/>
      <c r="AD74" s="164"/>
      <c r="AE74" s="164"/>
      <c r="AF74" s="164"/>
      <c r="AG74" s="164"/>
      <c r="AH74" s="164"/>
      <c r="AI74" s="207"/>
      <c r="AJ74" s="207"/>
      <c r="AK74" s="207"/>
      <c r="AL74" s="207"/>
      <c r="AM74" s="207"/>
      <c r="AN74" s="207"/>
      <c r="AO74" s="207"/>
      <c r="AP74" s="207"/>
      <c r="AQ74" s="207"/>
      <c r="AR74" s="207"/>
      <c r="AS74" s="207"/>
      <c r="AT74" s="207"/>
      <c r="AU74" s="207"/>
      <c r="AV74" s="207"/>
      <c r="AW74" s="207"/>
      <c r="AX74" s="207"/>
      <c r="AY74" s="208"/>
      <c r="AZ74" s="167"/>
    </row>
    <row r="75" spans="1:52" s="168" customFormat="1">
      <c r="A75" s="177"/>
      <c r="B75" s="181"/>
      <c r="C75" s="164"/>
      <c r="D75" s="164"/>
      <c r="E75" s="164"/>
      <c r="F75" s="164"/>
      <c r="G75" s="164"/>
      <c r="H75" s="164"/>
      <c r="I75" s="164"/>
      <c r="J75" s="164"/>
      <c r="K75" s="164"/>
      <c r="L75" s="164"/>
      <c r="M75" s="164"/>
      <c r="N75" s="164"/>
      <c r="O75" s="164"/>
      <c r="P75" s="164"/>
      <c r="Q75" s="164"/>
      <c r="R75" s="164"/>
      <c r="S75" s="164"/>
      <c r="T75" s="164"/>
      <c r="U75" s="164"/>
      <c r="V75" s="164"/>
      <c r="W75" s="164"/>
      <c r="X75" s="164"/>
      <c r="Y75" s="164"/>
      <c r="Z75" s="164"/>
      <c r="AA75" s="205"/>
      <c r="AB75" s="181"/>
      <c r="AC75" s="164"/>
      <c r="AD75" s="164"/>
      <c r="AE75" s="164"/>
      <c r="AF75" s="164"/>
      <c r="AG75" s="164"/>
      <c r="AH75" s="164"/>
      <c r="AI75" s="207"/>
      <c r="AJ75" s="207"/>
      <c r="AK75" s="207"/>
      <c r="AL75" s="207"/>
      <c r="AM75" s="207"/>
      <c r="AN75" s="207"/>
      <c r="AO75" s="207"/>
      <c r="AP75" s="207"/>
      <c r="AQ75" s="207"/>
      <c r="AR75" s="207"/>
      <c r="AS75" s="207"/>
      <c r="AT75" s="207"/>
      <c r="AU75" s="207"/>
      <c r="AV75" s="207"/>
      <c r="AW75" s="207"/>
      <c r="AX75" s="207"/>
      <c r="AY75" s="208"/>
      <c r="AZ75" s="167"/>
    </row>
    <row r="76" spans="1:52" s="168" customFormat="1">
      <c r="A76" s="177"/>
      <c r="B76" s="181"/>
      <c r="C76" s="164"/>
      <c r="D76" s="164"/>
      <c r="E76" s="164"/>
      <c r="F76" s="164"/>
      <c r="G76" s="164"/>
      <c r="H76" s="164"/>
      <c r="I76" s="164"/>
      <c r="J76" s="164"/>
      <c r="K76" s="164"/>
      <c r="L76" s="164"/>
      <c r="M76" s="164"/>
      <c r="N76" s="164"/>
      <c r="O76" s="164"/>
      <c r="P76" s="164"/>
      <c r="Q76" s="164"/>
      <c r="R76" s="164"/>
      <c r="S76" s="164"/>
      <c r="T76" s="164"/>
      <c r="U76" s="164"/>
      <c r="V76" s="164"/>
      <c r="W76" s="164"/>
      <c r="X76" s="164"/>
      <c r="Y76" s="164"/>
      <c r="Z76" s="164"/>
      <c r="AA76" s="205"/>
      <c r="AB76" s="181"/>
      <c r="AC76" s="164"/>
      <c r="AD76" s="164"/>
      <c r="AE76" s="164"/>
      <c r="AF76" s="164"/>
      <c r="AG76" s="164"/>
      <c r="AH76" s="164"/>
      <c r="AI76" s="207"/>
      <c r="AJ76" s="207"/>
      <c r="AK76" s="207"/>
      <c r="AL76" s="207"/>
      <c r="AM76" s="207"/>
      <c r="AN76" s="207"/>
      <c r="AO76" s="207"/>
      <c r="AP76" s="207"/>
      <c r="AQ76" s="207"/>
      <c r="AR76" s="207"/>
      <c r="AS76" s="207"/>
      <c r="AT76" s="207"/>
      <c r="AU76" s="207"/>
      <c r="AV76" s="207"/>
      <c r="AW76" s="207"/>
      <c r="AX76" s="207"/>
      <c r="AY76" s="208"/>
      <c r="AZ76" s="167"/>
    </row>
    <row r="77" spans="1:52" s="168" customFormat="1">
      <c r="A77" s="177"/>
      <c r="B77" s="181"/>
      <c r="C77" s="164"/>
      <c r="D77" s="164"/>
      <c r="E77" s="164"/>
      <c r="F77" s="164"/>
      <c r="G77" s="164"/>
      <c r="H77" s="164"/>
      <c r="I77" s="164"/>
      <c r="J77" s="164"/>
      <c r="K77" s="164"/>
      <c r="L77" s="164"/>
      <c r="M77" s="164"/>
      <c r="N77" s="164"/>
      <c r="O77" s="164"/>
      <c r="P77" s="164"/>
      <c r="Q77" s="164"/>
      <c r="R77" s="164"/>
      <c r="S77" s="164"/>
      <c r="T77" s="164"/>
      <c r="U77" s="164"/>
      <c r="V77" s="164"/>
      <c r="W77" s="164"/>
      <c r="X77" s="164"/>
      <c r="Y77" s="164"/>
      <c r="Z77" s="164"/>
      <c r="AA77" s="205"/>
      <c r="AB77" s="181"/>
      <c r="AC77" s="164"/>
      <c r="AD77" s="164"/>
      <c r="AE77" s="164"/>
      <c r="AF77" s="164"/>
      <c r="AG77" s="164"/>
      <c r="AH77" s="164"/>
      <c r="AI77" s="207"/>
      <c r="AJ77" s="207"/>
      <c r="AK77" s="207"/>
      <c r="AL77" s="207"/>
      <c r="AM77" s="207"/>
      <c r="AN77" s="207"/>
      <c r="AO77" s="207"/>
      <c r="AP77" s="207"/>
      <c r="AQ77" s="207"/>
      <c r="AR77" s="207"/>
      <c r="AS77" s="207"/>
      <c r="AT77" s="207"/>
      <c r="AU77" s="207"/>
      <c r="AV77" s="207"/>
      <c r="AW77" s="207"/>
      <c r="AX77" s="207"/>
      <c r="AY77" s="208"/>
      <c r="AZ77" s="167"/>
    </row>
    <row r="78" spans="1:52" s="168" customFormat="1">
      <c r="A78" s="177"/>
      <c r="B78" s="181"/>
      <c r="C78" s="164"/>
      <c r="D78" s="164"/>
      <c r="E78" s="164"/>
      <c r="F78" s="164"/>
      <c r="G78" s="164"/>
      <c r="H78" s="164"/>
      <c r="I78" s="164"/>
      <c r="J78" s="164"/>
      <c r="K78" s="164"/>
      <c r="L78" s="164"/>
      <c r="M78" s="164"/>
      <c r="N78" s="164"/>
      <c r="O78" s="164"/>
      <c r="P78" s="164"/>
      <c r="Q78" s="164"/>
      <c r="R78" s="164"/>
      <c r="S78" s="164"/>
      <c r="T78" s="164"/>
      <c r="U78" s="164"/>
      <c r="V78" s="164"/>
      <c r="W78" s="164"/>
      <c r="X78" s="164"/>
      <c r="Y78" s="164"/>
      <c r="Z78" s="164"/>
      <c r="AA78" s="205"/>
      <c r="AB78" s="181"/>
      <c r="AC78" s="164"/>
      <c r="AD78" s="164"/>
      <c r="AE78" s="164"/>
      <c r="AF78" s="164"/>
      <c r="AG78" s="164"/>
      <c r="AH78" s="164"/>
      <c r="AI78" s="207"/>
      <c r="AJ78" s="207"/>
      <c r="AK78" s="207"/>
      <c r="AL78" s="207"/>
      <c r="AM78" s="207"/>
      <c r="AN78" s="207"/>
      <c r="AO78" s="207"/>
      <c r="AP78" s="207"/>
      <c r="AQ78" s="207"/>
      <c r="AR78" s="207"/>
      <c r="AS78" s="207"/>
      <c r="AT78" s="207"/>
      <c r="AU78" s="207"/>
      <c r="AV78" s="207"/>
      <c r="AW78" s="207"/>
      <c r="AX78" s="207"/>
      <c r="AY78" s="208"/>
      <c r="AZ78" s="167"/>
    </row>
    <row r="79" spans="1:52" s="168" customFormat="1">
      <c r="A79" s="177"/>
      <c r="B79" s="181"/>
      <c r="C79" s="164"/>
      <c r="D79" s="164"/>
      <c r="E79" s="164"/>
      <c r="F79" s="164"/>
      <c r="G79" s="164"/>
      <c r="H79" s="164"/>
      <c r="I79" s="164"/>
      <c r="J79" s="164"/>
      <c r="K79" s="164"/>
      <c r="L79" s="164"/>
      <c r="M79" s="164"/>
      <c r="N79" s="164"/>
      <c r="O79" s="164"/>
      <c r="P79" s="164"/>
      <c r="Q79" s="164"/>
      <c r="R79" s="164"/>
      <c r="S79" s="164"/>
      <c r="T79" s="164"/>
      <c r="U79" s="164"/>
      <c r="V79" s="164"/>
      <c r="W79" s="164"/>
      <c r="X79" s="164"/>
      <c r="Y79" s="164"/>
      <c r="Z79" s="164"/>
      <c r="AA79" s="205"/>
      <c r="AB79" s="181"/>
      <c r="AC79" s="164"/>
      <c r="AD79" s="164"/>
      <c r="AE79" s="164"/>
      <c r="AF79" s="164"/>
      <c r="AG79" s="164"/>
      <c r="AH79" s="164"/>
      <c r="AI79" s="207"/>
      <c r="AJ79" s="207"/>
      <c r="AK79" s="207"/>
      <c r="AL79" s="207"/>
      <c r="AM79" s="207"/>
      <c r="AN79" s="207"/>
      <c r="AO79" s="207"/>
      <c r="AP79" s="207"/>
      <c r="AQ79" s="207"/>
      <c r="AR79" s="207"/>
      <c r="AS79" s="207"/>
      <c r="AT79" s="207"/>
      <c r="AU79" s="207"/>
      <c r="AV79" s="207"/>
      <c r="AW79" s="207"/>
      <c r="AX79" s="207"/>
      <c r="AY79" s="208"/>
      <c r="AZ79" s="167"/>
    </row>
    <row r="80" spans="1:52" s="168" customFormat="1">
      <c r="A80" s="177"/>
      <c r="B80" s="181"/>
      <c r="C80" s="164"/>
      <c r="D80" s="164"/>
      <c r="E80" s="164"/>
      <c r="F80" s="164"/>
      <c r="G80" s="164"/>
      <c r="H80" s="164"/>
      <c r="I80" s="164"/>
      <c r="J80" s="164"/>
      <c r="K80" s="164"/>
      <c r="L80" s="164"/>
      <c r="M80" s="164"/>
      <c r="N80" s="164"/>
      <c r="O80" s="164"/>
      <c r="P80" s="164"/>
      <c r="Q80" s="164"/>
      <c r="R80" s="164"/>
      <c r="S80" s="164"/>
      <c r="T80" s="164"/>
      <c r="U80" s="164"/>
      <c r="V80" s="164"/>
      <c r="W80" s="164"/>
      <c r="X80" s="164"/>
      <c r="Y80" s="164"/>
      <c r="Z80" s="164"/>
      <c r="AA80" s="205"/>
      <c r="AB80" s="181"/>
      <c r="AC80" s="164"/>
      <c r="AD80" s="164"/>
      <c r="AE80" s="164"/>
      <c r="AF80" s="164"/>
      <c r="AG80" s="164"/>
      <c r="AH80" s="164"/>
      <c r="AI80" s="207"/>
      <c r="AJ80" s="207"/>
      <c r="AK80" s="207"/>
      <c r="AL80" s="207"/>
      <c r="AM80" s="207"/>
      <c r="AN80" s="207"/>
      <c r="AO80" s="207"/>
      <c r="AP80" s="207"/>
      <c r="AQ80" s="207"/>
      <c r="AR80" s="207"/>
      <c r="AS80" s="207"/>
      <c r="AT80" s="207"/>
      <c r="AU80" s="207"/>
      <c r="AV80" s="207"/>
      <c r="AW80" s="207"/>
      <c r="AX80" s="207"/>
      <c r="AY80" s="208"/>
      <c r="AZ80" s="167"/>
    </row>
    <row r="81" spans="1:52" s="168" customFormat="1">
      <c r="A81" s="177"/>
      <c r="B81" s="181"/>
      <c r="C81" s="164"/>
      <c r="D81" s="164"/>
      <c r="E81" s="164"/>
      <c r="F81" s="164"/>
      <c r="G81" s="164"/>
      <c r="H81" s="164"/>
      <c r="I81" s="164"/>
      <c r="J81" s="164"/>
      <c r="K81" s="164"/>
      <c r="L81" s="164"/>
      <c r="M81" s="164"/>
      <c r="N81" s="164"/>
      <c r="O81" s="164"/>
      <c r="P81" s="164"/>
      <c r="Q81" s="164"/>
      <c r="R81" s="164"/>
      <c r="S81" s="164"/>
      <c r="T81" s="164"/>
      <c r="U81" s="164"/>
      <c r="V81" s="164"/>
      <c r="W81" s="164"/>
      <c r="X81" s="164"/>
      <c r="Y81" s="164"/>
      <c r="Z81" s="164"/>
      <c r="AA81" s="205"/>
      <c r="AB81" s="181"/>
      <c r="AC81" s="164"/>
      <c r="AD81" s="164"/>
      <c r="AE81" s="164"/>
      <c r="AF81" s="164"/>
      <c r="AG81" s="164"/>
      <c r="AH81" s="164"/>
      <c r="AI81" s="207"/>
      <c r="AJ81" s="207"/>
      <c r="AK81" s="207"/>
      <c r="AL81" s="207"/>
      <c r="AM81" s="207"/>
      <c r="AN81" s="207"/>
      <c r="AO81" s="207"/>
      <c r="AP81" s="207"/>
      <c r="AQ81" s="207"/>
      <c r="AR81" s="207"/>
      <c r="AS81" s="207"/>
      <c r="AT81" s="207"/>
      <c r="AU81" s="207"/>
      <c r="AV81" s="207"/>
      <c r="AW81" s="207"/>
      <c r="AX81" s="207"/>
      <c r="AY81" s="208"/>
      <c r="AZ81" s="167"/>
    </row>
    <row r="82" spans="1:52" s="168" customFormat="1">
      <c r="A82" s="177"/>
      <c r="B82" s="181"/>
      <c r="C82" s="164"/>
      <c r="D82" s="164"/>
      <c r="E82" s="164"/>
      <c r="F82" s="164"/>
      <c r="G82" s="164"/>
      <c r="H82" s="164"/>
      <c r="I82" s="164"/>
      <c r="J82" s="164"/>
      <c r="K82" s="164"/>
      <c r="L82" s="164"/>
      <c r="M82" s="164"/>
      <c r="N82" s="164"/>
      <c r="O82" s="164"/>
      <c r="P82" s="164"/>
      <c r="Q82" s="164"/>
      <c r="R82" s="164"/>
      <c r="S82" s="164"/>
      <c r="T82" s="164"/>
      <c r="U82" s="164"/>
      <c r="V82" s="164"/>
      <c r="W82" s="164"/>
      <c r="X82" s="164"/>
      <c r="Y82" s="164"/>
      <c r="Z82" s="164"/>
      <c r="AA82" s="205"/>
      <c r="AB82" s="181"/>
      <c r="AC82" s="164"/>
      <c r="AD82" s="164"/>
      <c r="AE82" s="164"/>
      <c r="AF82" s="164"/>
      <c r="AG82" s="164"/>
      <c r="AH82" s="164"/>
      <c r="AI82" s="207"/>
      <c r="AJ82" s="207"/>
      <c r="AK82" s="207"/>
      <c r="AL82" s="207"/>
      <c r="AM82" s="207"/>
      <c r="AN82" s="207"/>
      <c r="AO82" s="207"/>
      <c r="AP82" s="207"/>
      <c r="AQ82" s="207"/>
      <c r="AR82" s="207"/>
      <c r="AS82" s="207"/>
      <c r="AT82" s="207"/>
      <c r="AU82" s="207"/>
      <c r="AV82" s="207"/>
      <c r="AW82" s="207"/>
      <c r="AX82" s="207"/>
      <c r="AY82" s="208"/>
      <c r="AZ82" s="167"/>
    </row>
    <row r="83" spans="1:52" s="168" customFormat="1">
      <c r="A83" s="177"/>
      <c r="B83" s="181"/>
      <c r="C83" s="164"/>
      <c r="D83" s="164"/>
      <c r="E83" s="164"/>
      <c r="F83" s="164"/>
      <c r="G83" s="164"/>
      <c r="H83" s="164"/>
      <c r="I83" s="164"/>
      <c r="J83" s="164"/>
      <c r="K83" s="164"/>
      <c r="L83" s="164"/>
      <c r="M83" s="164"/>
      <c r="N83" s="164"/>
      <c r="O83" s="164"/>
      <c r="P83" s="164"/>
      <c r="Q83" s="164"/>
      <c r="R83" s="164"/>
      <c r="S83" s="164"/>
      <c r="T83" s="164"/>
      <c r="U83" s="164"/>
      <c r="V83" s="164"/>
      <c r="W83" s="164"/>
      <c r="X83" s="164"/>
      <c r="Y83" s="164"/>
      <c r="Z83" s="164"/>
      <c r="AA83" s="205"/>
      <c r="AB83" s="181"/>
      <c r="AC83" s="164"/>
      <c r="AD83" s="164"/>
      <c r="AE83" s="164"/>
      <c r="AF83" s="164"/>
      <c r="AG83" s="164"/>
      <c r="AH83" s="164"/>
      <c r="AI83" s="207"/>
      <c r="AJ83" s="207"/>
      <c r="AK83" s="207"/>
      <c r="AL83" s="207"/>
      <c r="AM83" s="207"/>
      <c r="AN83" s="207"/>
      <c r="AO83" s="207"/>
      <c r="AP83" s="207"/>
      <c r="AQ83" s="207"/>
      <c r="AR83" s="207"/>
      <c r="AS83" s="207"/>
      <c r="AT83" s="207"/>
      <c r="AU83" s="207"/>
      <c r="AV83" s="207"/>
      <c r="AW83" s="207"/>
      <c r="AX83" s="207"/>
      <c r="AY83" s="208"/>
      <c r="AZ83" s="167"/>
    </row>
    <row r="84" spans="1:52" s="168" customFormat="1">
      <c r="A84" s="177"/>
      <c r="B84" s="181"/>
      <c r="C84" s="164"/>
      <c r="D84" s="164"/>
      <c r="E84" s="164"/>
      <c r="F84" s="164"/>
      <c r="G84" s="164"/>
      <c r="H84" s="164"/>
      <c r="I84" s="164"/>
      <c r="J84" s="164"/>
      <c r="K84" s="164"/>
      <c r="L84" s="164"/>
      <c r="M84" s="164"/>
      <c r="N84" s="164"/>
      <c r="O84" s="164"/>
      <c r="P84" s="164"/>
      <c r="Q84" s="164"/>
      <c r="R84" s="164"/>
      <c r="S84" s="164"/>
      <c r="T84" s="164"/>
      <c r="U84" s="164"/>
      <c r="V84" s="164"/>
      <c r="W84" s="164"/>
      <c r="X84" s="164"/>
      <c r="Y84" s="164"/>
      <c r="Z84" s="164"/>
      <c r="AA84" s="205"/>
      <c r="AB84" s="181"/>
      <c r="AC84" s="164"/>
      <c r="AD84" s="164"/>
      <c r="AE84" s="164"/>
      <c r="AF84" s="164"/>
      <c r="AG84" s="164"/>
      <c r="AH84" s="164"/>
      <c r="AI84" s="207"/>
      <c r="AJ84" s="207"/>
      <c r="AK84" s="207"/>
      <c r="AL84" s="207"/>
      <c r="AM84" s="207"/>
      <c r="AN84" s="207"/>
      <c r="AO84" s="207"/>
      <c r="AP84" s="207"/>
      <c r="AQ84" s="207"/>
      <c r="AR84" s="207"/>
      <c r="AS84" s="207"/>
      <c r="AT84" s="207"/>
      <c r="AU84" s="207"/>
      <c r="AV84" s="207"/>
      <c r="AW84" s="207"/>
      <c r="AX84" s="207"/>
      <c r="AY84" s="208"/>
      <c r="AZ84" s="167"/>
    </row>
    <row r="85" spans="1:52" s="168" customFormat="1">
      <c r="A85" s="177"/>
      <c r="B85" s="181"/>
      <c r="C85" s="164"/>
      <c r="D85" s="164"/>
      <c r="E85" s="164"/>
      <c r="F85" s="164"/>
      <c r="G85" s="164"/>
      <c r="H85" s="164"/>
      <c r="I85" s="164"/>
      <c r="J85" s="164"/>
      <c r="K85" s="164"/>
      <c r="L85" s="164"/>
      <c r="M85" s="164"/>
      <c r="N85" s="164"/>
      <c r="O85" s="164"/>
      <c r="P85" s="164"/>
      <c r="Q85" s="164"/>
      <c r="R85" s="164"/>
      <c r="S85" s="164"/>
      <c r="T85" s="164"/>
      <c r="U85" s="164"/>
      <c r="V85" s="164"/>
      <c r="W85" s="164"/>
      <c r="X85" s="164"/>
      <c r="Y85" s="164"/>
      <c r="Z85" s="164"/>
      <c r="AA85" s="205"/>
      <c r="AB85" s="181"/>
      <c r="AC85" s="164"/>
      <c r="AD85" s="164"/>
      <c r="AE85" s="164"/>
      <c r="AF85" s="164"/>
      <c r="AG85" s="164"/>
      <c r="AH85" s="164"/>
      <c r="AI85" s="207"/>
      <c r="AJ85" s="207"/>
      <c r="AK85" s="207"/>
      <c r="AL85" s="207"/>
      <c r="AM85" s="207"/>
      <c r="AN85" s="207"/>
      <c r="AO85" s="207"/>
      <c r="AP85" s="207"/>
      <c r="AQ85" s="207"/>
      <c r="AR85" s="207"/>
      <c r="AS85" s="207"/>
      <c r="AT85" s="207"/>
      <c r="AU85" s="207"/>
      <c r="AV85" s="207"/>
      <c r="AW85" s="207"/>
      <c r="AX85" s="207"/>
      <c r="AY85" s="208"/>
      <c r="AZ85" s="167"/>
    </row>
    <row r="86" spans="1:52" s="168" customFormat="1">
      <c r="A86" s="177"/>
      <c r="B86" s="181"/>
      <c r="C86" s="164"/>
      <c r="D86" s="164"/>
      <c r="E86" s="164"/>
      <c r="F86" s="164"/>
      <c r="G86" s="164"/>
      <c r="H86" s="164"/>
      <c r="I86" s="164"/>
      <c r="J86" s="164"/>
      <c r="K86" s="164"/>
      <c r="L86" s="164"/>
      <c r="M86" s="164"/>
      <c r="N86" s="164"/>
      <c r="O86" s="164"/>
      <c r="P86" s="164"/>
      <c r="Q86" s="164"/>
      <c r="R86" s="164"/>
      <c r="S86" s="164"/>
      <c r="T86" s="164"/>
      <c r="U86" s="164"/>
      <c r="V86" s="164"/>
      <c r="W86" s="164"/>
      <c r="X86" s="164"/>
      <c r="Y86" s="164"/>
      <c r="Z86" s="164"/>
      <c r="AA86" s="205"/>
      <c r="AB86" s="181"/>
      <c r="AC86" s="164"/>
      <c r="AD86" s="164"/>
      <c r="AE86" s="164"/>
      <c r="AF86" s="164"/>
      <c r="AG86" s="164"/>
      <c r="AH86" s="164"/>
      <c r="AI86" s="207"/>
      <c r="AJ86" s="207"/>
      <c r="AK86" s="207"/>
      <c r="AL86" s="207"/>
      <c r="AM86" s="207"/>
      <c r="AN86" s="207"/>
      <c r="AO86" s="207"/>
      <c r="AP86" s="207"/>
      <c r="AQ86" s="207"/>
      <c r="AR86" s="207"/>
      <c r="AS86" s="207"/>
      <c r="AT86" s="207"/>
      <c r="AU86" s="207"/>
      <c r="AV86" s="207"/>
      <c r="AW86" s="207"/>
      <c r="AX86" s="207"/>
      <c r="AY86" s="208"/>
      <c r="AZ86" s="167"/>
    </row>
    <row r="87" spans="1:52" s="168" customFormat="1">
      <c r="A87" s="177"/>
      <c r="B87" s="181"/>
      <c r="C87" s="164"/>
      <c r="D87" s="164"/>
      <c r="E87" s="164"/>
      <c r="F87" s="164"/>
      <c r="G87" s="164"/>
      <c r="H87" s="164"/>
      <c r="I87" s="164"/>
      <c r="J87" s="164"/>
      <c r="K87" s="164"/>
      <c r="L87" s="164"/>
      <c r="M87" s="164"/>
      <c r="N87" s="164"/>
      <c r="O87" s="164"/>
      <c r="P87" s="164"/>
      <c r="Q87" s="164"/>
      <c r="R87" s="164"/>
      <c r="S87" s="164"/>
      <c r="T87" s="164"/>
      <c r="U87" s="164"/>
      <c r="V87" s="164"/>
      <c r="W87" s="164"/>
      <c r="X87" s="164"/>
      <c r="Y87" s="164"/>
      <c r="Z87" s="164"/>
      <c r="AA87" s="205"/>
      <c r="AB87" s="181"/>
      <c r="AC87" s="164"/>
      <c r="AD87" s="164"/>
      <c r="AE87" s="164"/>
      <c r="AF87" s="164"/>
      <c r="AG87" s="164"/>
      <c r="AH87" s="164"/>
      <c r="AI87" s="207"/>
      <c r="AJ87" s="207"/>
      <c r="AK87" s="207"/>
      <c r="AL87" s="207"/>
      <c r="AM87" s="207"/>
      <c r="AN87" s="207"/>
      <c r="AO87" s="207"/>
      <c r="AP87" s="207"/>
      <c r="AQ87" s="207"/>
      <c r="AR87" s="207"/>
      <c r="AS87" s="207"/>
      <c r="AT87" s="207"/>
      <c r="AU87" s="207"/>
      <c r="AV87" s="207"/>
      <c r="AW87" s="207"/>
      <c r="AX87" s="207"/>
      <c r="AY87" s="208"/>
      <c r="AZ87" s="167"/>
    </row>
    <row r="88" spans="1:52" s="168" customFormat="1">
      <c r="A88" s="177"/>
      <c r="B88" s="181"/>
      <c r="C88" s="164"/>
      <c r="D88" s="164"/>
      <c r="E88" s="164"/>
      <c r="F88" s="164"/>
      <c r="G88" s="164"/>
      <c r="H88" s="164"/>
      <c r="I88" s="164"/>
      <c r="J88" s="164"/>
      <c r="K88" s="164"/>
      <c r="L88" s="164"/>
      <c r="M88" s="164"/>
      <c r="N88" s="164"/>
      <c r="O88" s="164"/>
      <c r="P88" s="164"/>
      <c r="Q88" s="164"/>
      <c r="R88" s="164"/>
      <c r="S88" s="164"/>
      <c r="T88" s="164"/>
      <c r="U88" s="164"/>
      <c r="V88" s="164"/>
      <c r="W88" s="164"/>
      <c r="X88" s="164"/>
      <c r="Y88" s="164"/>
      <c r="Z88" s="164"/>
      <c r="AA88" s="205"/>
      <c r="AB88" s="181"/>
      <c r="AC88" s="164"/>
      <c r="AD88" s="164"/>
      <c r="AE88" s="164"/>
      <c r="AF88" s="164"/>
      <c r="AG88" s="164"/>
      <c r="AH88" s="164"/>
      <c r="AI88" s="207"/>
      <c r="AJ88" s="207"/>
      <c r="AK88" s="207"/>
      <c r="AL88" s="207"/>
      <c r="AM88" s="207"/>
      <c r="AN88" s="207"/>
      <c r="AO88" s="207"/>
      <c r="AP88" s="207"/>
      <c r="AQ88" s="207"/>
      <c r="AR88" s="207"/>
      <c r="AS88" s="207"/>
      <c r="AT88" s="207"/>
      <c r="AU88" s="207"/>
      <c r="AV88" s="207"/>
      <c r="AW88" s="207"/>
      <c r="AX88" s="207"/>
      <c r="AY88" s="208"/>
      <c r="AZ88" s="167"/>
    </row>
    <row r="89" spans="1:52" s="168" customFormat="1">
      <c r="A89" s="177"/>
      <c r="B89" s="181"/>
      <c r="C89" s="164"/>
      <c r="D89" s="164"/>
      <c r="E89" s="164"/>
      <c r="F89" s="164"/>
      <c r="G89" s="164"/>
      <c r="H89" s="164"/>
      <c r="I89" s="164"/>
      <c r="J89" s="164"/>
      <c r="K89" s="164"/>
      <c r="L89" s="164"/>
      <c r="M89" s="164"/>
      <c r="N89" s="164"/>
      <c r="O89" s="164"/>
      <c r="P89" s="164"/>
      <c r="Q89" s="164"/>
      <c r="R89" s="164"/>
      <c r="S89" s="164"/>
      <c r="T89" s="164"/>
      <c r="U89" s="164"/>
      <c r="V89" s="164"/>
      <c r="W89" s="164"/>
      <c r="X89" s="164"/>
      <c r="Y89" s="164"/>
      <c r="Z89" s="164"/>
      <c r="AA89" s="205"/>
      <c r="AB89" s="181"/>
      <c r="AC89" s="164"/>
      <c r="AD89" s="164"/>
      <c r="AE89" s="164"/>
      <c r="AF89" s="164"/>
      <c r="AG89" s="164"/>
      <c r="AH89" s="164"/>
      <c r="AI89" s="207"/>
      <c r="AJ89" s="207"/>
      <c r="AK89" s="207"/>
      <c r="AL89" s="207"/>
      <c r="AM89" s="207"/>
      <c r="AN89" s="207"/>
      <c r="AO89" s="207"/>
      <c r="AP89" s="207"/>
      <c r="AQ89" s="207"/>
      <c r="AR89" s="207"/>
      <c r="AS89" s="207"/>
      <c r="AT89" s="207"/>
      <c r="AU89" s="207"/>
      <c r="AV89" s="207"/>
      <c r="AW89" s="207"/>
      <c r="AX89" s="207"/>
      <c r="AY89" s="208"/>
      <c r="AZ89" s="167"/>
    </row>
    <row r="90" spans="1:52" s="168" customFormat="1">
      <c r="A90" s="177"/>
      <c r="B90" s="181"/>
      <c r="C90" s="164"/>
      <c r="D90" s="164"/>
      <c r="E90" s="164"/>
      <c r="F90" s="164"/>
      <c r="G90" s="164"/>
      <c r="H90" s="164"/>
      <c r="I90" s="164"/>
      <c r="J90" s="164"/>
      <c r="K90" s="164"/>
      <c r="L90" s="164"/>
      <c r="M90" s="164"/>
      <c r="N90" s="164"/>
      <c r="O90" s="164"/>
      <c r="P90" s="164"/>
      <c r="Q90" s="164"/>
      <c r="R90" s="164"/>
      <c r="S90" s="164"/>
      <c r="T90" s="164"/>
      <c r="U90" s="164"/>
      <c r="V90" s="164"/>
      <c r="W90" s="164"/>
      <c r="X90" s="164"/>
      <c r="Y90" s="164"/>
      <c r="Z90" s="164"/>
      <c r="AA90" s="205"/>
      <c r="AB90" s="181"/>
      <c r="AC90" s="164"/>
      <c r="AD90" s="164"/>
      <c r="AE90" s="164"/>
      <c r="AF90" s="164"/>
      <c r="AG90" s="164"/>
      <c r="AH90" s="164"/>
      <c r="AI90" s="207"/>
      <c r="AJ90" s="207"/>
      <c r="AK90" s="207"/>
      <c r="AL90" s="207"/>
      <c r="AM90" s="207"/>
      <c r="AN90" s="207"/>
      <c r="AO90" s="207"/>
      <c r="AP90" s="207"/>
      <c r="AQ90" s="207"/>
      <c r="AR90" s="207"/>
      <c r="AS90" s="207"/>
      <c r="AT90" s="207"/>
      <c r="AU90" s="207"/>
      <c r="AV90" s="207"/>
      <c r="AW90" s="207"/>
      <c r="AX90" s="207"/>
      <c r="AY90" s="208"/>
      <c r="AZ90" s="167"/>
    </row>
    <row r="91" spans="1:52" s="168" customFormat="1">
      <c r="A91" s="177"/>
      <c r="B91" s="181"/>
      <c r="C91" s="164"/>
      <c r="D91" s="164"/>
      <c r="E91" s="164"/>
      <c r="F91" s="164"/>
      <c r="G91" s="164"/>
      <c r="H91" s="164"/>
      <c r="I91" s="164"/>
      <c r="J91" s="164"/>
      <c r="K91" s="164"/>
      <c r="L91" s="164"/>
      <c r="M91" s="164"/>
      <c r="N91" s="164"/>
      <c r="O91" s="164"/>
      <c r="P91" s="164"/>
      <c r="Q91" s="164"/>
      <c r="R91" s="164"/>
      <c r="S91" s="164"/>
      <c r="T91" s="164"/>
      <c r="U91" s="164"/>
      <c r="V91" s="164"/>
      <c r="W91" s="164"/>
      <c r="X91" s="164"/>
      <c r="Y91" s="164"/>
      <c r="Z91" s="164"/>
      <c r="AA91" s="205"/>
      <c r="AB91" s="181"/>
      <c r="AC91" s="164"/>
      <c r="AD91" s="164"/>
      <c r="AE91" s="164"/>
      <c r="AF91" s="164"/>
      <c r="AG91" s="164"/>
      <c r="AH91" s="164"/>
      <c r="AI91" s="207"/>
      <c r="AJ91" s="207"/>
      <c r="AK91" s="207"/>
      <c r="AL91" s="207"/>
      <c r="AM91" s="207"/>
      <c r="AN91" s="207"/>
      <c r="AO91" s="207"/>
      <c r="AP91" s="207"/>
      <c r="AQ91" s="207"/>
      <c r="AR91" s="207"/>
      <c r="AS91" s="207"/>
      <c r="AT91" s="207"/>
      <c r="AU91" s="207"/>
      <c r="AV91" s="207"/>
      <c r="AW91" s="207"/>
      <c r="AX91" s="207"/>
      <c r="AY91" s="208"/>
      <c r="AZ91" s="167"/>
    </row>
    <row r="92" spans="1:52" s="168" customFormat="1">
      <c r="A92" s="177"/>
      <c r="B92" s="181"/>
      <c r="C92" s="164"/>
      <c r="D92" s="164"/>
      <c r="E92" s="164"/>
      <c r="F92" s="164"/>
      <c r="G92" s="164"/>
      <c r="H92" s="164"/>
      <c r="I92" s="164"/>
      <c r="J92" s="164"/>
      <c r="K92" s="164"/>
      <c r="L92" s="164"/>
      <c r="M92" s="164"/>
      <c r="N92" s="164"/>
      <c r="O92" s="164"/>
      <c r="P92" s="164"/>
      <c r="Q92" s="164"/>
      <c r="R92" s="164"/>
      <c r="S92" s="164"/>
      <c r="T92" s="164"/>
      <c r="U92" s="164"/>
      <c r="V92" s="164"/>
      <c r="W92" s="164"/>
      <c r="X92" s="164"/>
      <c r="Y92" s="164"/>
      <c r="Z92" s="164"/>
      <c r="AA92" s="205"/>
      <c r="AB92" s="181"/>
      <c r="AC92" s="164"/>
      <c r="AD92" s="164"/>
      <c r="AE92" s="164"/>
      <c r="AF92" s="164"/>
      <c r="AG92" s="164"/>
      <c r="AH92" s="164"/>
      <c r="AI92" s="207"/>
      <c r="AJ92" s="207"/>
      <c r="AK92" s="207"/>
      <c r="AL92" s="207"/>
      <c r="AM92" s="207"/>
      <c r="AN92" s="207"/>
      <c r="AO92" s="207"/>
      <c r="AP92" s="207"/>
      <c r="AQ92" s="207"/>
      <c r="AR92" s="207"/>
      <c r="AS92" s="207"/>
      <c r="AT92" s="207"/>
      <c r="AU92" s="207"/>
      <c r="AV92" s="207"/>
      <c r="AW92" s="207"/>
      <c r="AX92" s="207"/>
      <c r="AY92" s="208"/>
      <c r="AZ92" s="167"/>
    </row>
    <row r="93" spans="1:52" s="168" customFormat="1">
      <c r="A93" s="177"/>
      <c r="B93" s="181"/>
      <c r="C93" s="164"/>
      <c r="D93" s="164"/>
      <c r="E93" s="164"/>
      <c r="F93" s="164"/>
      <c r="G93" s="164"/>
      <c r="H93" s="164"/>
      <c r="I93" s="164"/>
      <c r="J93" s="164"/>
      <c r="K93" s="164"/>
      <c r="L93" s="164"/>
      <c r="M93" s="164"/>
      <c r="N93" s="164"/>
      <c r="O93" s="164"/>
      <c r="P93" s="164"/>
      <c r="Q93" s="164"/>
      <c r="R93" s="164"/>
      <c r="S93" s="164"/>
      <c r="T93" s="164"/>
      <c r="U93" s="164"/>
      <c r="V93" s="164"/>
      <c r="W93" s="164"/>
      <c r="X93" s="164"/>
      <c r="Y93" s="164"/>
      <c r="Z93" s="164"/>
      <c r="AA93" s="205"/>
      <c r="AB93" s="181"/>
      <c r="AC93" s="164"/>
      <c r="AD93" s="164"/>
      <c r="AE93" s="164"/>
      <c r="AF93" s="164"/>
      <c r="AG93" s="164"/>
      <c r="AH93" s="164"/>
      <c r="AI93" s="207"/>
      <c r="AJ93" s="207"/>
      <c r="AK93" s="207"/>
      <c r="AL93" s="207"/>
      <c r="AM93" s="207"/>
      <c r="AN93" s="207"/>
      <c r="AO93" s="207"/>
      <c r="AP93" s="207"/>
      <c r="AQ93" s="207"/>
      <c r="AR93" s="207"/>
      <c r="AS93" s="207"/>
      <c r="AT93" s="207"/>
      <c r="AU93" s="207"/>
      <c r="AV93" s="207"/>
      <c r="AW93" s="207"/>
      <c r="AX93" s="207"/>
      <c r="AY93" s="208"/>
      <c r="AZ93" s="167"/>
    </row>
    <row r="94" spans="1:52" s="168" customFormat="1">
      <c r="A94" s="177"/>
      <c r="B94" s="181"/>
      <c r="C94" s="164"/>
      <c r="D94" s="164"/>
      <c r="E94" s="164"/>
      <c r="F94" s="164"/>
      <c r="G94" s="164"/>
      <c r="H94" s="164"/>
      <c r="I94" s="164"/>
      <c r="J94" s="164"/>
      <c r="K94" s="164"/>
      <c r="L94" s="164"/>
      <c r="M94" s="164"/>
      <c r="N94" s="164"/>
      <c r="O94" s="164"/>
      <c r="P94" s="164"/>
      <c r="Q94" s="164"/>
      <c r="R94" s="164"/>
      <c r="S94" s="164"/>
      <c r="T94" s="164"/>
      <c r="U94" s="164"/>
      <c r="V94" s="164"/>
      <c r="W94" s="164"/>
      <c r="X94" s="164"/>
      <c r="Y94" s="164"/>
      <c r="Z94" s="164"/>
      <c r="AA94" s="205"/>
      <c r="AB94" s="181"/>
      <c r="AC94" s="164"/>
      <c r="AD94" s="164"/>
      <c r="AE94" s="164"/>
      <c r="AF94" s="164"/>
      <c r="AG94" s="164"/>
      <c r="AH94" s="164"/>
      <c r="AI94" s="207"/>
      <c r="AJ94" s="207"/>
      <c r="AK94" s="207"/>
      <c r="AL94" s="207"/>
      <c r="AM94" s="207"/>
      <c r="AN94" s="207"/>
      <c r="AO94" s="207"/>
      <c r="AP94" s="207"/>
      <c r="AQ94" s="207"/>
      <c r="AR94" s="207"/>
      <c r="AS94" s="207"/>
      <c r="AT94" s="207"/>
      <c r="AU94" s="207"/>
      <c r="AV94" s="207"/>
      <c r="AW94" s="207"/>
      <c r="AX94" s="207"/>
      <c r="AY94" s="208"/>
      <c r="AZ94" s="167"/>
    </row>
    <row r="95" spans="1:52" s="168" customFormat="1">
      <c r="A95" s="177"/>
      <c r="B95" s="181"/>
      <c r="C95" s="164"/>
      <c r="D95" s="164"/>
      <c r="E95" s="164"/>
      <c r="F95" s="164"/>
      <c r="G95" s="164"/>
      <c r="H95" s="164"/>
      <c r="I95" s="164"/>
      <c r="J95" s="164"/>
      <c r="K95" s="164"/>
      <c r="L95" s="164"/>
      <c r="M95" s="164"/>
      <c r="N95" s="164"/>
      <c r="O95" s="164"/>
      <c r="P95" s="164"/>
      <c r="Q95" s="164"/>
      <c r="R95" s="164"/>
      <c r="S95" s="164"/>
      <c r="T95" s="164"/>
      <c r="U95" s="164"/>
      <c r="V95" s="164"/>
      <c r="W95" s="164"/>
      <c r="X95" s="164"/>
      <c r="Y95" s="164"/>
      <c r="Z95" s="164"/>
      <c r="AA95" s="205"/>
      <c r="AB95" s="181"/>
      <c r="AC95" s="164"/>
      <c r="AD95" s="164"/>
      <c r="AE95" s="164"/>
      <c r="AF95" s="164"/>
      <c r="AG95" s="164"/>
      <c r="AH95" s="164"/>
      <c r="AI95" s="207"/>
      <c r="AJ95" s="207"/>
      <c r="AK95" s="207"/>
      <c r="AL95" s="207"/>
      <c r="AM95" s="207"/>
      <c r="AN95" s="207"/>
      <c r="AO95" s="207"/>
      <c r="AP95" s="207"/>
      <c r="AQ95" s="207"/>
      <c r="AR95" s="207"/>
      <c r="AS95" s="207"/>
      <c r="AT95" s="207"/>
      <c r="AU95" s="207"/>
      <c r="AV95" s="207"/>
      <c r="AW95" s="207"/>
      <c r="AX95" s="207"/>
      <c r="AY95" s="208"/>
      <c r="AZ95" s="167"/>
    </row>
    <row r="96" spans="1:52" s="168" customFormat="1">
      <c r="A96" s="177"/>
      <c r="B96" s="181"/>
      <c r="C96" s="164"/>
      <c r="D96" s="164"/>
      <c r="E96" s="164"/>
      <c r="F96" s="164"/>
      <c r="G96" s="164"/>
      <c r="H96" s="164"/>
      <c r="I96" s="164"/>
      <c r="J96" s="164"/>
      <c r="K96" s="164"/>
      <c r="L96" s="164"/>
      <c r="M96" s="164"/>
      <c r="N96" s="164"/>
      <c r="O96" s="164"/>
      <c r="P96" s="164"/>
      <c r="Q96" s="164"/>
      <c r="R96" s="164"/>
      <c r="S96" s="164"/>
      <c r="T96" s="164"/>
      <c r="U96" s="164"/>
      <c r="V96" s="164"/>
      <c r="W96" s="164"/>
      <c r="X96" s="164"/>
      <c r="Y96" s="164"/>
      <c r="Z96" s="164"/>
      <c r="AA96" s="205"/>
      <c r="AB96" s="181"/>
      <c r="AC96" s="164"/>
      <c r="AD96" s="164"/>
      <c r="AE96" s="164"/>
      <c r="AF96" s="164"/>
      <c r="AG96" s="164"/>
      <c r="AH96" s="164"/>
      <c r="AI96" s="207"/>
      <c r="AJ96" s="207"/>
      <c r="AK96" s="207"/>
      <c r="AL96" s="207"/>
      <c r="AM96" s="207"/>
      <c r="AN96" s="207"/>
      <c r="AO96" s="207"/>
      <c r="AP96" s="207"/>
      <c r="AQ96" s="207"/>
      <c r="AR96" s="207"/>
      <c r="AS96" s="207"/>
      <c r="AT96" s="207"/>
      <c r="AU96" s="207"/>
      <c r="AV96" s="207"/>
      <c r="AW96" s="207"/>
      <c r="AX96" s="207"/>
      <c r="AY96" s="208"/>
      <c r="AZ96" s="167"/>
    </row>
    <row r="97" spans="1:52" s="168" customFormat="1">
      <c r="A97" s="177"/>
      <c r="B97" s="181"/>
      <c r="C97" s="164"/>
      <c r="D97" s="164"/>
      <c r="E97" s="164"/>
      <c r="F97" s="164"/>
      <c r="G97" s="164"/>
      <c r="H97" s="164"/>
      <c r="I97" s="164"/>
      <c r="J97" s="164"/>
      <c r="K97" s="164"/>
      <c r="L97" s="164"/>
      <c r="M97" s="164"/>
      <c r="N97" s="164"/>
      <c r="O97" s="164"/>
      <c r="P97" s="164"/>
      <c r="Q97" s="164"/>
      <c r="R97" s="164"/>
      <c r="S97" s="164"/>
      <c r="T97" s="164"/>
      <c r="U97" s="164"/>
      <c r="V97" s="164"/>
      <c r="W97" s="164"/>
      <c r="X97" s="164"/>
      <c r="Y97" s="164"/>
      <c r="Z97" s="164"/>
      <c r="AA97" s="205"/>
      <c r="AB97" s="181"/>
      <c r="AC97" s="164"/>
      <c r="AD97" s="164"/>
      <c r="AE97" s="164"/>
      <c r="AF97" s="164"/>
      <c r="AG97" s="164"/>
      <c r="AH97" s="164"/>
      <c r="AI97" s="207"/>
      <c r="AJ97" s="207"/>
      <c r="AK97" s="207"/>
      <c r="AL97" s="207"/>
      <c r="AM97" s="207"/>
      <c r="AN97" s="207"/>
      <c r="AO97" s="207"/>
      <c r="AP97" s="207"/>
      <c r="AQ97" s="207"/>
      <c r="AR97" s="207"/>
      <c r="AS97" s="207"/>
      <c r="AT97" s="207"/>
      <c r="AU97" s="207"/>
      <c r="AV97" s="207"/>
      <c r="AW97" s="207"/>
      <c r="AX97" s="207"/>
      <c r="AY97" s="208"/>
      <c r="AZ97" s="167"/>
    </row>
    <row r="98" spans="1:52" s="168" customFormat="1">
      <c r="A98" s="177"/>
      <c r="B98" s="181"/>
      <c r="C98" s="164"/>
      <c r="D98" s="164"/>
      <c r="E98" s="164"/>
      <c r="F98" s="164"/>
      <c r="G98" s="164"/>
      <c r="H98" s="164"/>
      <c r="I98" s="164"/>
      <c r="J98" s="164"/>
      <c r="K98" s="164"/>
      <c r="L98" s="164"/>
      <c r="M98" s="164"/>
      <c r="N98" s="164"/>
      <c r="O98" s="164"/>
      <c r="P98" s="164"/>
      <c r="Q98" s="164"/>
      <c r="R98" s="164"/>
      <c r="S98" s="164"/>
      <c r="T98" s="164"/>
      <c r="U98" s="164"/>
      <c r="V98" s="164"/>
      <c r="W98" s="164"/>
      <c r="X98" s="164"/>
      <c r="Y98" s="164"/>
      <c r="Z98" s="164"/>
      <c r="AA98" s="205"/>
      <c r="AB98" s="181"/>
      <c r="AC98" s="164"/>
      <c r="AD98" s="164"/>
      <c r="AE98" s="164"/>
      <c r="AF98" s="164"/>
      <c r="AG98" s="164"/>
      <c r="AH98" s="164"/>
      <c r="AI98" s="207"/>
      <c r="AJ98" s="207"/>
      <c r="AK98" s="207"/>
      <c r="AL98" s="207"/>
      <c r="AM98" s="207"/>
      <c r="AN98" s="207"/>
      <c r="AO98" s="207"/>
      <c r="AP98" s="207"/>
      <c r="AQ98" s="207"/>
      <c r="AR98" s="207"/>
      <c r="AS98" s="207"/>
      <c r="AT98" s="207"/>
      <c r="AU98" s="207"/>
      <c r="AV98" s="207"/>
      <c r="AW98" s="207"/>
      <c r="AX98" s="207"/>
      <c r="AY98" s="208"/>
      <c r="AZ98" s="167"/>
    </row>
    <row r="99" spans="1:52" s="168" customFormat="1">
      <c r="A99" s="177"/>
      <c r="B99" s="181"/>
      <c r="C99" s="164"/>
      <c r="D99" s="164"/>
      <c r="E99" s="164"/>
      <c r="F99" s="164"/>
      <c r="G99" s="164"/>
      <c r="H99" s="164"/>
      <c r="I99" s="164"/>
      <c r="J99" s="164"/>
      <c r="K99" s="164"/>
      <c r="L99" s="164"/>
      <c r="M99" s="164"/>
      <c r="N99" s="164"/>
      <c r="O99" s="164"/>
      <c r="P99" s="164"/>
      <c r="Q99" s="164"/>
      <c r="R99" s="164"/>
      <c r="S99" s="164"/>
      <c r="T99" s="164"/>
      <c r="U99" s="164"/>
      <c r="V99" s="164"/>
      <c r="W99" s="164"/>
      <c r="X99" s="164"/>
      <c r="Y99" s="164"/>
      <c r="Z99" s="164"/>
      <c r="AA99" s="205"/>
      <c r="AB99" s="181"/>
      <c r="AC99" s="164"/>
      <c r="AD99" s="164"/>
      <c r="AE99" s="164"/>
      <c r="AF99" s="164"/>
      <c r="AG99" s="164"/>
      <c r="AH99" s="164"/>
      <c r="AI99" s="207"/>
      <c r="AJ99" s="207"/>
      <c r="AK99" s="207"/>
      <c r="AL99" s="207"/>
      <c r="AM99" s="207"/>
      <c r="AN99" s="207"/>
      <c r="AO99" s="207"/>
      <c r="AP99" s="207"/>
      <c r="AQ99" s="207"/>
      <c r="AR99" s="207"/>
      <c r="AS99" s="207"/>
      <c r="AT99" s="207"/>
      <c r="AU99" s="207"/>
      <c r="AV99" s="207"/>
      <c r="AW99" s="207"/>
      <c r="AX99" s="207"/>
      <c r="AY99" s="208"/>
      <c r="AZ99" s="167"/>
    </row>
    <row r="100" spans="1:52" s="168" customFormat="1">
      <c r="A100" s="177"/>
      <c r="B100" s="181"/>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c r="AA100" s="205"/>
      <c r="AB100" s="181"/>
      <c r="AC100" s="164"/>
      <c r="AD100" s="164"/>
      <c r="AE100" s="164"/>
      <c r="AF100" s="164"/>
      <c r="AG100" s="164"/>
      <c r="AH100" s="164"/>
      <c r="AI100" s="207"/>
      <c r="AJ100" s="207"/>
      <c r="AK100" s="207"/>
      <c r="AL100" s="207"/>
      <c r="AM100" s="207"/>
      <c r="AN100" s="207"/>
      <c r="AO100" s="207"/>
      <c r="AP100" s="207"/>
      <c r="AQ100" s="207"/>
      <c r="AR100" s="207"/>
      <c r="AS100" s="207"/>
      <c r="AT100" s="207"/>
      <c r="AU100" s="207"/>
      <c r="AV100" s="207"/>
      <c r="AW100" s="207"/>
      <c r="AX100" s="207"/>
      <c r="AY100" s="208"/>
      <c r="AZ100" s="167"/>
    </row>
    <row r="101" spans="1:52" s="168" customFormat="1">
      <c r="A101" s="177"/>
      <c r="B101" s="181"/>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c r="AA101" s="205"/>
      <c r="AB101" s="181"/>
      <c r="AC101" s="164"/>
      <c r="AD101" s="164"/>
      <c r="AE101" s="164"/>
      <c r="AF101" s="164"/>
      <c r="AG101" s="164"/>
      <c r="AH101" s="164"/>
      <c r="AI101" s="207"/>
      <c r="AJ101" s="207"/>
      <c r="AK101" s="207"/>
      <c r="AL101" s="207"/>
      <c r="AM101" s="207"/>
      <c r="AN101" s="207"/>
      <c r="AO101" s="207"/>
      <c r="AP101" s="207"/>
      <c r="AQ101" s="207"/>
      <c r="AR101" s="207"/>
      <c r="AS101" s="207"/>
      <c r="AT101" s="207"/>
      <c r="AU101" s="207"/>
      <c r="AV101" s="207"/>
      <c r="AW101" s="207"/>
      <c r="AX101" s="207"/>
      <c r="AY101" s="208"/>
      <c r="AZ101" s="167"/>
    </row>
    <row r="102" spans="1:52" s="168" customFormat="1">
      <c r="A102" s="177"/>
      <c r="B102" s="181"/>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c r="AA102" s="205"/>
      <c r="AB102" s="181"/>
      <c r="AC102" s="164"/>
      <c r="AD102" s="164"/>
      <c r="AE102" s="164"/>
      <c r="AF102" s="164"/>
      <c r="AG102" s="164"/>
      <c r="AH102" s="164"/>
      <c r="AI102" s="207"/>
      <c r="AJ102" s="207"/>
      <c r="AK102" s="207"/>
      <c r="AL102" s="207"/>
      <c r="AM102" s="207"/>
      <c r="AN102" s="207"/>
      <c r="AO102" s="207"/>
      <c r="AP102" s="207"/>
      <c r="AQ102" s="207"/>
      <c r="AR102" s="207"/>
      <c r="AS102" s="207"/>
      <c r="AT102" s="207"/>
      <c r="AU102" s="207"/>
      <c r="AV102" s="207"/>
      <c r="AW102" s="207"/>
      <c r="AX102" s="207"/>
      <c r="AY102" s="208"/>
      <c r="AZ102" s="167"/>
    </row>
    <row r="103" spans="1:52" s="168" customFormat="1">
      <c r="A103" s="177"/>
      <c r="B103" s="181"/>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c r="AA103" s="205"/>
      <c r="AB103" s="181"/>
      <c r="AC103" s="164"/>
      <c r="AD103" s="164"/>
      <c r="AE103" s="164"/>
      <c r="AF103" s="164"/>
      <c r="AG103" s="164"/>
      <c r="AH103" s="164"/>
      <c r="AI103" s="207"/>
      <c r="AJ103" s="207"/>
      <c r="AK103" s="207"/>
      <c r="AL103" s="207"/>
      <c r="AM103" s="207"/>
      <c r="AN103" s="207"/>
      <c r="AO103" s="207"/>
      <c r="AP103" s="207"/>
      <c r="AQ103" s="207"/>
      <c r="AR103" s="207"/>
      <c r="AS103" s="207"/>
      <c r="AT103" s="207"/>
      <c r="AU103" s="207"/>
      <c r="AV103" s="207"/>
      <c r="AW103" s="207"/>
      <c r="AX103" s="207"/>
      <c r="AY103" s="208"/>
      <c r="AZ103" s="167"/>
    </row>
    <row r="104" spans="1:52" s="168" customFormat="1">
      <c r="A104" s="177"/>
      <c r="B104" s="181"/>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c r="AA104" s="205"/>
      <c r="AB104" s="181"/>
      <c r="AC104" s="164"/>
      <c r="AD104" s="164"/>
      <c r="AE104" s="164"/>
      <c r="AF104" s="164"/>
      <c r="AG104" s="164"/>
      <c r="AH104" s="164"/>
      <c r="AI104" s="207"/>
      <c r="AJ104" s="207"/>
      <c r="AK104" s="207"/>
      <c r="AL104" s="207"/>
      <c r="AM104" s="207"/>
      <c r="AN104" s="207"/>
      <c r="AO104" s="207"/>
      <c r="AP104" s="207"/>
      <c r="AQ104" s="207"/>
      <c r="AR104" s="207"/>
      <c r="AS104" s="207"/>
      <c r="AT104" s="207"/>
      <c r="AU104" s="207"/>
      <c r="AV104" s="207"/>
      <c r="AW104" s="207"/>
      <c r="AX104" s="207"/>
      <c r="AY104" s="208"/>
      <c r="AZ104" s="167"/>
    </row>
    <row r="105" spans="1:52" s="168" customFormat="1">
      <c r="A105" s="177"/>
      <c r="B105" s="181"/>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c r="AA105" s="205"/>
      <c r="AB105" s="181"/>
      <c r="AC105" s="164"/>
      <c r="AD105" s="164"/>
      <c r="AE105" s="164"/>
      <c r="AF105" s="164"/>
      <c r="AG105" s="164"/>
      <c r="AH105" s="164"/>
      <c r="AI105" s="207"/>
      <c r="AJ105" s="207"/>
      <c r="AK105" s="207"/>
      <c r="AL105" s="207"/>
      <c r="AM105" s="207"/>
      <c r="AN105" s="207"/>
      <c r="AO105" s="207"/>
      <c r="AP105" s="207"/>
      <c r="AQ105" s="207"/>
      <c r="AR105" s="207"/>
      <c r="AS105" s="207"/>
      <c r="AT105" s="207"/>
      <c r="AU105" s="207"/>
      <c r="AV105" s="207"/>
      <c r="AW105" s="207"/>
      <c r="AX105" s="207"/>
      <c r="AY105" s="208"/>
      <c r="AZ105" s="167"/>
    </row>
    <row r="106" spans="1:52" s="168" customFormat="1">
      <c r="A106" s="177"/>
      <c r="B106" s="181"/>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c r="AA106" s="205"/>
      <c r="AB106" s="181"/>
      <c r="AC106" s="164"/>
      <c r="AD106" s="164"/>
      <c r="AE106" s="164"/>
      <c r="AF106" s="164"/>
      <c r="AG106" s="164"/>
      <c r="AH106" s="164"/>
      <c r="AI106" s="207"/>
      <c r="AJ106" s="207"/>
      <c r="AK106" s="207"/>
      <c r="AL106" s="207"/>
      <c r="AM106" s="207"/>
      <c r="AN106" s="207"/>
      <c r="AO106" s="207"/>
      <c r="AP106" s="207"/>
      <c r="AQ106" s="207"/>
      <c r="AR106" s="207"/>
      <c r="AS106" s="207"/>
      <c r="AT106" s="207"/>
      <c r="AU106" s="207"/>
      <c r="AV106" s="207"/>
      <c r="AW106" s="207"/>
      <c r="AX106" s="207"/>
      <c r="AY106" s="208"/>
      <c r="AZ106" s="167"/>
    </row>
    <row r="107" spans="1:52" s="168" customFormat="1">
      <c r="A107" s="177"/>
      <c r="B107" s="181"/>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c r="AA107" s="205"/>
      <c r="AB107" s="181"/>
      <c r="AC107" s="164"/>
      <c r="AD107" s="164"/>
      <c r="AE107" s="164"/>
      <c r="AF107" s="164"/>
      <c r="AG107" s="164"/>
      <c r="AH107" s="164"/>
      <c r="AI107" s="207"/>
      <c r="AJ107" s="207"/>
      <c r="AK107" s="207"/>
      <c r="AL107" s="207"/>
      <c r="AM107" s="207"/>
      <c r="AN107" s="207"/>
      <c r="AO107" s="207"/>
      <c r="AP107" s="207"/>
      <c r="AQ107" s="207"/>
      <c r="AR107" s="207"/>
      <c r="AS107" s="207"/>
      <c r="AT107" s="207"/>
      <c r="AU107" s="207"/>
      <c r="AV107" s="207"/>
      <c r="AW107" s="207"/>
      <c r="AX107" s="207"/>
      <c r="AY107" s="208"/>
      <c r="AZ107" s="167"/>
    </row>
    <row r="108" spans="1:52" s="168" customFormat="1">
      <c r="A108" s="177"/>
      <c r="B108" s="181"/>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c r="AA108" s="205"/>
      <c r="AB108" s="181"/>
      <c r="AC108" s="164"/>
      <c r="AD108" s="164"/>
      <c r="AE108" s="164"/>
      <c r="AF108" s="164"/>
      <c r="AG108" s="164"/>
      <c r="AH108" s="164"/>
      <c r="AI108" s="207"/>
      <c r="AJ108" s="207"/>
      <c r="AK108" s="207"/>
      <c r="AL108" s="207"/>
      <c r="AM108" s="207"/>
      <c r="AN108" s="207"/>
      <c r="AO108" s="207"/>
      <c r="AP108" s="207"/>
      <c r="AQ108" s="207"/>
      <c r="AR108" s="207"/>
      <c r="AS108" s="207"/>
      <c r="AT108" s="207"/>
      <c r="AU108" s="207"/>
      <c r="AV108" s="207"/>
      <c r="AW108" s="207"/>
      <c r="AX108" s="207"/>
      <c r="AY108" s="208"/>
      <c r="AZ108" s="167"/>
    </row>
    <row r="109" spans="1:52" s="168" customFormat="1">
      <c r="A109" s="177"/>
      <c r="B109" s="181"/>
      <c r="C109" s="164"/>
      <c r="D109" s="164"/>
      <c r="E109" s="164"/>
      <c r="F109" s="164"/>
      <c r="G109" s="164"/>
      <c r="H109" s="164"/>
      <c r="I109" s="164"/>
      <c r="J109" s="164"/>
      <c r="K109" s="164"/>
      <c r="L109" s="164"/>
      <c r="M109" s="164"/>
      <c r="N109" s="164"/>
      <c r="O109" s="164"/>
      <c r="P109" s="164"/>
      <c r="Q109" s="164"/>
      <c r="R109" s="164"/>
      <c r="S109" s="164"/>
      <c r="T109" s="164"/>
      <c r="U109" s="164"/>
      <c r="V109" s="164"/>
      <c r="W109" s="164"/>
      <c r="X109" s="164"/>
      <c r="Y109" s="164"/>
      <c r="Z109" s="164"/>
      <c r="AA109" s="205"/>
      <c r="AB109" s="181"/>
      <c r="AC109" s="164"/>
      <c r="AD109" s="164"/>
      <c r="AE109" s="164"/>
      <c r="AF109" s="164"/>
      <c r="AG109" s="164"/>
      <c r="AH109" s="164"/>
      <c r="AI109" s="207"/>
      <c r="AJ109" s="207"/>
      <c r="AK109" s="207"/>
      <c r="AL109" s="207"/>
      <c r="AM109" s="207"/>
      <c r="AN109" s="207"/>
      <c r="AO109" s="207"/>
      <c r="AP109" s="207"/>
      <c r="AQ109" s="207"/>
      <c r="AR109" s="207"/>
      <c r="AS109" s="207"/>
      <c r="AT109" s="207"/>
      <c r="AU109" s="207"/>
      <c r="AV109" s="207"/>
      <c r="AW109" s="207"/>
      <c r="AX109" s="207"/>
      <c r="AY109" s="208"/>
      <c r="AZ109" s="167"/>
    </row>
    <row r="110" spans="1:52" s="168" customFormat="1">
      <c r="A110" s="177"/>
      <c r="B110" s="181"/>
      <c r="C110" s="164"/>
      <c r="D110" s="164"/>
      <c r="E110" s="164"/>
      <c r="F110" s="164"/>
      <c r="G110" s="164"/>
      <c r="H110" s="164"/>
      <c r="I110" s="164"/>
      <c r="J110" s="164"/>
      <c r="K110" s="164"/>
      <c r="L110" s="164"/>
      <c r="M110" s="164"/>
      <c r="N110" s="164"/>
      <c r="O110" s="164"/>
      <c r="P110" s="164"/>
      <c r="Q110" s="164"/>
      <c r="R110" s="164"/>
      <c r="S110" s="164"/>
      <c r="T110" s="164"/>
      <c r="U110" s="164"/>
      <c r="V110" s="164"/>
      <c r="W110" s="164"/>
      <c r="X110" s="164"/>
      <c r="Y110" s="164"/>
      <c r="Z110" s="164"/>
      <c r="AA110" s="205"/>
      <c r="AB110" s="181"/>
      <c r="AC110" s="164"/>
      <c r="AD110" s="164"/>
      <c r="AE110" s="164"/>
      <c r="AF110" s="164"/>
      <c r="AG110" s="164"/>
      <c r="AH110" s="164"/>
      <c r="AI110" s="207"/>
      <c r="AJ110" s="207"/>
      <c r="AK110" s="207"/>
      <c r="AL110" s="207"/>
      <c r="AM110" s="207"/>
      <c r="AN110" s="207"/>
      <c r="AO110" s="207"/>
      <c r="AP110" s="207"/>
      <c r="AQ110" s="207"/>
      <c r="AR110" s="207"/>
      <c r="AS110" s="207"/>
      <c r="AT110" s="207"/>
      <c r="AU110" s="207"/>
      <c r="AV110" s="207"/>
      <c r="AW110" s="207"/>
      <c r="AX110" s="207"/>
      <c r="AY110" s="208"/>
      <c r="AZ110" s="167"/>
    </row>
    <row r="111" spans="1:52" s="168" customFormat="1">
      <c r="A111" s="177"/>
      <c r="B111" s="181"/>
      <c r="C111" s="164"/>
      <c r="D111" s="164"/>
      <c r="E111" s="164"/>
      <c r="F111" s="164"/>
      <c r="G111" s="164"/>
      <c r="H111" s="164"/>
      <c r="I111" s="164"/>
      <c r="J111" s="164"/>
      <c r="K111" s="164"/>
      <c r="L111" s="164"/>
      <c r="M111" s="164"/>
      <c r="N111" s="164"/>
      <c r="O111" s="164"/>
      <c r="P111" s="164"/>
      <c r="Q111" s="164"/>
      <c r="R111" s="164"/>
      <c r="S111" s="164"/>
      <c r="T111" s="164"/>
      <c r="U111" s="164"/>
      <c r="V111" s="164"/>
      <c r="W111" s="164"/>
      <c r="X111" s="164"/>
      <c r="Y111" s="164"/>
      <c r="Z111" s="164"/>
      <c r="AA111" s="205"/>
      <c r="AB111" s="181"/>
      <c r="AC111" s="164"/>
      <c r="AD111" s="164"/>
      <c r="AE111" s="164"/>
      <c r="AF111" s="164"/>
      <c r="AG111" s="164"/>
      <c r="AH111" s="164"/>
      <c r="AI111" s="207"/>
      <c r="AJ111" s="207"/>
      <c r="AK111" s="207"/>
      <c r="AL111" s="207"/>
      <c r="AM111" s="207"/>
      <c r="AN111" s="207"/>
      <c r="AO111" s="207"/>
      <c r="AP111" s="207"/>
      <c r="AQ111" s="207"/>
      <c r="AR111" s="207"/>
      <c r="AS111" s="207"/>
      <c r="AT111" s="207"/>
      <c r="AU111" s="207"/>
      <c r="AV111" s="207"/>
      <c r="AW111" s="207"/>
      <c r="AX111" s="207"/>
      <c r="AY111" s="208"/>
      <c r="AZ111" s="167"/>
    </row>
    <row r="112" spans="1:52" s="168" customFormat="1">
      <c r="A112" s="177"/>
      <c r="B112" s="181"/>
      <c r="C112" s="164"/>
      <c r="D112" s="164"/>
      <c r="E112" s="164"/>
      <c r="F112" s="164"/>
      <c r="G112" s="164"/>
      <c r="H112" s="164"/>
      <c r="I112" s="164"/>
      <c r="J112" s="164"/>
      <c r="K112" s="164"/>
      <c r="L112" s="164"/>
      <c r="M112" s="164"/>
      <c r="N112" s="164"/>
      <c r="O112" s="164"/>
      <c r="P112" s="164"/>
      <c r="Q112" s="164"/>
      <c r="R112" s="164"/>
      <c r="S112" s="164"/>
      <c r="T112" s="164"/>
      <c r="U112" s="164"/>
      <c r="V112" s="164"/>
      <c r="W112" s="164"/>
      <c r="X112" s="164"/>
      <c r="Y112" s="164"/>
      <c r="Z112" s="164"/>
      <c r="AA112" s="205"/>
      <c r="AB112" s="181"/>
      <c r="AC112" s="164"/>
      <c r="AD112" s="164"/>
      <c r="AE112" s="164"/>
      <c r="AF112" s="164"/>
      <c r="AG112" s="164"/>
      <c r="AH112" s="164"/>
      <c r="AI112" s="207"/>
      <c r="AJ112" s="207"/>
      <c r="AK112" s="207"/>
      <c r="AL112" s="207"/>
      <c r="AM112" s="207"/>
      <c r="AN112" s="207"/>
      <c r="AO112" s="207"/>
      <c r="AP112" s="207"/>
      <c r="AQ112" s="207"/>
      <c r="AR112" s="207"/>
      <c r="AS112" s="207"/>
      <c r="AT112" s="207"/>
      <c r="AU112" s="207"/>
      <c r="AV112" s="207"/>
      <c r="AW112" s="207"/>
      <c r="AX112" s="207"/>
      <c r="AY112" s="208"/>
      <c r="AZ112" s="167"/>
    </row>
    <row r="113" spans="1:52" s="168" customFormat="1">
      <c r="A113" s="177"/>
      <c r="B113" s="181"/>
      <c r="C113" s="164"/>
      <c r="D113" s="164"/>
      <c r="E113" s="164"/>
      <c r="F113" s="164"/>
      <c r="G113" s="164"/>
      <c r="H113" s="164"/>
      <c r="I113" s="164"/>
      <c r="J113" s="164"/>
      <c r="K113" s="164"/>
      <c r="L113" s="164"/>
      <c r="M113" s="164"/>
      <c r="N113" s="164"/>
      <c r="O113" s="164"/>
      <c r="P113" s="164"/>
      <c r="Q113" s="164"/>
      <c r="R113" s="164"/>
      <c r="S113" s="164"/>
      <c r="T113" s="164"/>
      <c r="U113" s="164"/>
      <c r="V113" s="164"/>
      <c r="W113" s="164"/>
      <c r="X113" s="164"/>
      <c r="Y113" s="164"/>
      <c r="Z113" s="164"/>
      <c r="AA113" s="205"/>
      <c r="AB113" s="181"/>
      <c r="AC113" s="164"/>
      <c r="AD113" s="164"/>
      <c r="AE113" s="164"/>
      <c r="AF113" s="164"/>
      <c r="AG113" s="164"/>
      <c r="AH113" s="164"/>
      <c r="AI113" s="207"/>
      <c r="AJ113" s="207"/>
      <c r="AK113" s="207"/>
      <c r="AL113" s="207"/>
      <c r="AM113" s="207"/>
      <c r="AN113" s="207"/>
      <c r="AO113" s="207"/>
      <c r="AP113" s="207"/>
      <c r="AQ113" s="207"/>
      <c r="AR113" s="207"/>
      <c r="AS113" s="207"/>
      <c r="AT113" s="207"/>
      <c r="AU113" s="207"/>
      <c r="AV113" s="207"/>
      <c r="AW113" s="207"/>
      <c r="AX113" s="207"/>
      <c r="AY113" s="208"/>
      <c r="AZ113" s="167"/>
    </row>
    <row r="114" spans="1:52" s="168" customFormat="1">
      <c r="A114" s="177"/>
      <c r="B114" s="181"/>
      <c r="C114" s="164"/>
      <c r="D114" s="164"/>
      <c r="E114" s="164"/>
      <c r="F114" s="164"/>
      <c r="G114" s="164"/>
      <c r="H114" s="164"/>
      <c r="I114" s="164"/>
      <c r="J114" s="164"/>
      <c r="K114" s="164"/>
      <c r="L114" s="164"/>
      <c r="M114" s="164"/>
      <c r="N114" s="164"/>
      <c r="O114" s="164"/>
      <c r="P114" s="164"/>
      <c r="Q114" s="164"/>
      <c r="R114" s="164"/>
      <c r="S114" s="164"/>
      <c r="T114" s="164"/>
      <c r="U114" s="164"/>
      <c r="V114" s="164"/>
      <c r="W114" s="164"/>
      <c r="X114" s="164"/>
      <c r="Y114" s="164"/>
      <c r="Z114" s="164"/>
      <c r="AA114" s="205"/>
      <c r="AB114" s="181"/>
      <c r="AC114" s="164"/>
      <c r="AD114" s="164"/>
      <c r="AE114" s="164"/>
      <c r="AF114" s="164"/>
      <c r="AG114" s="164"/>
      <c r="AH114" s="164"/>
      <c r="AI114" s="207"/>
      <c r="AJ114" s="207"/>
      <c r="AK114" s="207"/>
      <c r="AL114" s="207"/>
      <c r="AM114" s="207"/>
      <c r="AN114" s="207"/>
      <c r="AO114" s="207"/>
      <c r="AP114" s="207"/>
      <c r="AQ114" s="207"/>
      <c r="AR114" s="207"/>
      <c r="AS114" s="207"/>
      <c r="AT114" s="207"/>
      <c r="AU114" s="207"/>
      <c r="AV114" s="207"/>
      <c r="AW114" s="207"/>
      <c r="AX114" s="207"/>
      <c r="AY114" s="208"/>
      <c r="AZ114" s="167"/>
    </row>
    <row r="115" spans="1:52" s="168" customFormat="1">
      <c r="A115" s="177"/>
      <c r="B115" s="181"/>
      <c r="C115" s="164"/>
      <c r="D115" s="164"/>
      <c r="E115" s="164"/>
      <c r="F115" s="164"/>
      <c r="G115" s="164"/>
      <c r="H115" s="164"/>
      <c r="I115" s="164"/>
      <c r="J115" s="164"/>
      <c r="K115" s="164"/>
      <c r="L115" s="164"/>
      <c r="M115" s="164"/>
      <c r="N115" s="164"/>
      <c r="O115" s="164"/>
      <c r="P115" s="164"/>
      <c r="Q115" s="164"/>
      <c r="R115" s="164"/>
      <c r="S115" s="164"/>
      <c r="T115" s="164"/>
      <c r="U115" s="164"/>
      <c r="V115" s="164"/>
      <c r="W115" s="164"/>
      <c r="X115" s="164"/>
      <c r="Y115" s="164"/>
      <c r="Z115" s="164"/>
      <c r="AA115" s="205"/>
      <c r="AB115" s="181"/>
      <c r="AC115" s="164"/>
      <c r="AD115" s="164"/>
      <c r="AE115" s="164"/>
      <c r="AF115" s="164"/>
      <c r="AG115" s="164"/>
      <c r="AH115" s="164"/>
      <c r="AI115" s="207"/>
      <c r="AJ115" s="207"/>
      <c r="AK115" s="207"/>
      <c r="AL115" s="207"/>
      <c r="AM115" s="207"/>
      <c r="AN115" s="207"/>
      <c r="AO115" s="207"/>
      <c r="AP115" s="207"/>
      <c r="AQ115" s="207"/>
      <c r="AR115" s="207"/>
      <c r="AS115" s="207"/>
      <c r="AT115" s="207"/>
      <c r="AU115" s="207"/>
      <c r="AV115" s="207"/>
      <c r="AW115" s="207"/>
      <c r="AX115" s="207"/>
      <c r="AY115" s="208"/>
      <c r="AZ115" s="167"/>
    </row>
    <row r="116" spans="1:52" s="168" customFormat="1">
      <c r="A116" s="177"/>
      <c r="B116" s="181"/>
      <c r="C116" s="164"/>
      <c r="D116" s="164"/>
      <c r="E116" s="164"/>
      <c r="F116" s="164"/>
      <c r="G116" s="164"/>
      <c r="H116" s="164"/>
      <c r="I116" s="164"/>
      <c r="J116" s="164"/>
      <c r="K116" s="164"/>
      <c r="L116" s="164"/>
      <c r="M116" s="164"/>
      <c r="N116" s="164"/>
      <c r="O116" s="164"/>
      <c r="P116" s="164"/>
      <c r="Q116" s="164"/>
      <c r="R116" s="164"/>
      <c r="S116" s="164"/>
      <c r="T116" s="164"/>
      <c r="U116" s="164"/>
      <c r="V116" s="164"/>
      <c r="W116" s="164"/>
      <c r="X116" s="164"/>
      <c r="Y116" s="164"/>
      <c r="Z116" s="164"/>
      <c r="AA116" s="205"/>
      <c r="AB116" s="181"/>
      <c r="AC116" s="164"/>
      <c r="AD116" s="164"/>
      <c r="AE116" s="164"/>
      <c r="AF116" s="164"/>
      <c r="AG116" s="164"/>
      <c r="AH116" s="164"/>
      <c r="AI116" s="207"/>
      <c r="AJ116" s="207"/>
      <c r="AK116" s="207"/>
      <c r="AL116" s="207"/>
      <c r="AM116" s="207"/>
      <c r="AN116" s="207"/>
      <c r="AO116" s="207"/>
      <c r="AP116" s="207"/>
      <c r="AQ116" s="207"/>
      <c r="AR116" s="207"/>
      <c r="AS116" s="207"/>
      <c r="AT116" s="207"/>
      <c r="AU116" s="207"/>
      <c r="AV116" s="207"/>
      <c r="AW116" s="207"/>
      <c r="AX116" s="207"/>
      <c r="AY116" s="208"/>
      <c r="AZ116" s="167"/>
    </row>
    <row r="117" spans="1:52" s="168" customFormat="1">
      <c r="A117" s="177"/>
      <c r="B117" s="181"/>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c r="AA117" s="205"/>
      <c r="AB117" s="181"/>
      <c r="AC117" s="164"/>
      <c r="AD117" s="164"/>
      <c r="AE117" s="164"/>
      <c r="AF117" s="164"/>
      <c r="AG117" s="164"/>
      <c r="AH117" s="164"/>
      <c r="AI117" s="207"/>
      <c r="AJ117" s="207"/>
      <c r="AK117" s="207"/>
      <c r="AL117" s="207"/>
      <c r="AM117" s="207"/>
      <c r="AN117" s="207"/>
      <c r="AO117" s="207"/>
      <c r="AP117" s="207"/>
      <c r="AQ117" s="207"/>
      <c r="AR117" s="207"/>
      <c r="AS117" s="207"/>
      <c r="AT117" s="207"/>
      <c r="AU117" s="207"/>
      <c r="AV117" s="207"/>
      <c r="AW117" s="207"/>
      <c r="AX117" s="207"/>
      <c r="AY117" s="208"/>
      <c r="AZ117" s="167"/>
    </row>
    <row r="118" spans="1:52" s="168" customFormat="1">
      <c r="A118" s="177"/>
      <c r="B118" s="181"/>
      <c r="C118" s="164"/>
      <c r="D118" s="164"/>
      <c r="E118" s="164"/>
      <c r="F118" s="164"/>
      <c r="G118" s="164"/>
      <c r="H118" s="164"/>
      <c r="I118" s="164"/>
      <c r="J118" s="164"/>
      <c r="K118" s="164"/>
      <c r="L118" s="164"/>
      <c r="M118" s="164"/>
      <c r="N118" s="164"/>
      <c r="O118" s="164"/>
      <c r="P118" s="164"/>
      <c r="Q118" s="164"/>
      <c r="R118" s="164"/>
      <c r="S118" s="164"/>
      <c r="T118" s="164"/>
      <c r="U118" s="164"/>
      <c r="V118" s="164"/>
      <c r="W118" s="164"/>
      <c r="X118" s="164"/>
      <c r="Y118" s="164"/>
      <c r="Z118" s="164"/>
      <c r="AA118" s="205"/>
      <c r="AB118" s="181"/>
      <c r="AC118" s="164"/>
      <c r="AD118" s="164"/>
      <c r="AE118" s="164"/>
      <c r="AF118" s="164"/>
      <c r="AG118" s="164"/>
      <c r="AH118" s="164"/>
      <c r="AI118" s="207"/>
      <c r="AJ118" s="207"/>
      <c r="AK118" s="207"/>
      <c r="AL118" s="207"/>
      <c r="AM118" s="207"/>
      <c r="AN118" s="207"/>
      <c r="AO118" s="207"/>
      <c r="AP118" s="207"/>
      <c r="AQ118" s="207"/>
      <c r="AR118" s="207"/>
      <c r="AS118" s="207"/>
      <c r="AT118" s="207"/>
      <c r="AU118" s="207"/>
      <c r="AV118" s="207"/>
      <c r="AW118" s="207"/>
      <c r="AX118" s="207"/>
      <c r="AY118" s="208"/>
      <c r="AZ118" s="167"/>
    </row>
    <row r="119" spans="1:52" s="168" customFormat="1">
      <c r="A119" s="177"/>
      <c r="B119" s="181"/>
      <c r="C119" s="164"/>
      <c r="D119" s="164"/>
      <c r="E119" s="164"/>
      <c r="F119" s="164"/>
      <c r="G119" s="164"/>
      <c r="H119" s="164"/>
      <c r="I119" s="164"/>
      <c r="J119" s="164"/>
      <c r="K119" s="164"/>
      <c r="L119" s="164"/>
      <c r="M119" s="164"/>
      <c r="N119" s="164"/>
      <c r="O119" s="164"/>
      <c r="P119" s="164"/>
      <c r="Q119" s="164"/>
      <c r="R119" s="164"/>
      <c r="S119" s="164"/>
      <c r="T119" s="164"/>
      <c r="U119" s="164"/>
      <c r="V119" s="164"/>
      <c r="W119" s="164"/>
      <c r="X119" s="164"/>
      <c r="Y119" s="164"/>
      <c r="Z119" s="164"/>
      <c r="AA119" s="205"/>
      <c r="AB119" s="181"/>
      <c r="AC119" s="164"/>
      <c r="AD119" s="164"/>
      <c r="AE119" s="164"/>
      <c r="AF119" s="164"/>
      <c r="AG119" s="164"/>
      <c r="AH119" s="164"/>
      <c r="AI119" s="207"/>
      <c r="AJ119" s="207"/>
      <c r="AK119" s="207"/>
      <c r="AL119" s="207"/>
      <c r="AM119" s="207"/>
      <c r="AN119" s="207"/>
      <c r="AO119" s="207"/>
      <c r="AP119" s="207"/>
      <c r="AQ119" s="207"/>
      <c r="AR119" s="207"/>
      <c r="AS119" s="207"/>
      <c r="AT119" s="207"/>
      <c r="AU119" s="207"/>
      <c r="AV119" s="207"/>
      <c r="AW119" s="207"/>
      <c r="AX119" s="207"/>
      <c r="AY119" s="208"/>
      <c r="AZ119" s="167"/>
    </row>
    <row r="120" spans="1:52" s="168" customFormat="1">
      <c r="A120" s="177"/>
      <c r="B120" s="181"/>
      <c r="C120" s="164"/>
      <c r="D120" s="164"/>
      <c r="E120" s="164"/>
      <c r="F120" s="164"/>
      <c r="G120" s="164"/>
      <c r="H120" s="164"/>
      <c r="I120" s="164"/>
      <c r="J120" s="164"/>
      <c r="K120" s="164"/>
      <c r="L120" s="164"/>
      <c r="M120" s="164"/>
      <c r="N120" s="164"/>
      <c r="O120" s="164"/>
      <c r="P120" s="164"/>
      <c r="Q120" s="164"/>
      <c r="R120" s="164"/>
      <c r="S120" s="164"/>
      <c r="T120" s="164"/>
      <c r="U120" s="164"/>
      <c r="V120" s="164"/>
      <c r="W120" s="164"/>
      <c r="X120" s="164"/>
      <c r="Y120" s="164"/>
      <c r="Z120" s="164"/>
      <c r="AA120" s="205"/>
      <c r="AB120" s="181"/>
      <c r="AC120" s="164"/>
      <c r="AD120" s="164"/>
      <c r="AE120" s="164"/>
      <c r="AF120" s="164"/>
      <c r="AG120" s="164"/>
      <c r="AH120" s="164"/>
      <c r="AI120" s="207"/>
      <c r="AJ120" s="207"/>
      <c r="AK120" s="207"/>
      <c r="AL120" s="207"/>
      <c r="AM120" s="207"/>
      <c r="AN120" s="207"/>
      <c r="AO120" s="207"/>
      <c r="AP120" s="207"/>
      <c r="AQ120" s="207"/>
      <c r="AR120" s="207"/>
      <c r="AS120" s="207"/>
      <c r="AT120" s="207"/>
      <c r="AU120" s="207"/>
      <c r="AV120" s="207"/>
      <c r="AW120" s="207"/>
      <c r="AX120" s="207"/>
      <c r="AY120" s="208"/>
      <c r="AZ120" s="167"/>
    </row>
    <row r="121" spans="1:52" s="168" customFormat="1">
      <c r="A121" s="177"/>
      <c r="B121" s="181"/>
      <c r="C121" s="164"/>
      <c r="D121" s="164"/>
      <c r="E121" s="164"/>
      <c r="F121" s="164"/>
      <c r="G121" s="164"/>
      <c r="H121" s="164"/>
      <c r="I121" s="164"/>
      <c r="J121" s="164"/>
      <c r="K121" s="164"/>
      <c r="L121" s="164"/>
      <c r="M121" s="164"/>
      <c r="N121" s="164"/>
      <c r="O121" s="164"/>
      <c r="P121" s="164"/>
      <c r="Q121" s="164"/>
      <c r="R121" s="164"/>
      <c r="S121" s="164"/>
      <c r="T121" s="164"/>
      <c r="U121" s="164"/>
      <c r="V121" s="164"/>
      <c r="W121" s="164"/>
      <c r="X121" s="164"/>
      <c r="Y121" s="164"/>
      <c r="Z121" s="164"/>
      <c r="AA121" s="205"/>
      <c r="AB121" s="181"/>
      <c r="AC121" s="164"/>
      <c r="AD121" s="164"/>
      <c r="AE121" s="164"/>
      <c r="AF121" s="164"/>
      <c r="AG121" s="164"/>
      <c r="AH121" s="164"/>
      <c r="AI121" s="207"/>
      <c r="AJ121" s="207"/>
      <c r="AK121" s="207"/>
      <c r="AL121" s="207"/>
      <c r="AM121" s="207"/>
      <c r="AN121" s="207"/>
      <c r="AO121" s="207"/>
      <c r="AP121" s="207"/>
      <c r="AQ121" s="207"/>
      <c r="AR121" s="207"/>
      <c r="AS121" s="207"/>
      <c r="AT121" s="207"/>
      <c r="AU121" s="207"/>
      <c r="AV121" s="207"/>
      <c r="AW121" s="207"/>
      <c r="AX121" s="207"/>
      <c r="AY121" s="208"/>
      <c r="AZ121" s="167"/>
    </row>
    <row r="122" spans="1:52" s="168" customFormat="1">
      <c r="A122" s="177"/>
      <c r="B122" s="181"/>
      <c r="C122" s="164"/>
      <c r="D122" s="164"/>
      <c r="E122" s="164"/>
      <c r="F122" s="164"/>
      <c r="G122" s="164"/>
      <c r="H122" s="164"/>
      <c r="I122" s="164"/>
      <c r="J122" s="164"/>
      <c r="K122" s="164"/>
      <c r="L122" s="164"/>
      <c r="M122" s="164"/>
      <c r="N122" s="164"/>
      <c r="O122" s="164"/>
      <c r="P122" s="164"/>
      <c r="Q122" s="164"/>
      <c r="R122" s="164"/>
      <c r="S122" s="164"/>
      <c r="T122" s="164"/>
      <c r="U122" s="164"/>
      <c r="V122" s="164"/>
      <c r="W122" s="164"/>
      <c r="X122" s="164"/>
      <c r="Y122" s="164"/>
      <c r="Z122" s="164"/>
      <c r="AA122" s="205"/>
      <c r="AB122" s="181"/>
      <c r="AC122" s="164"/>
      <c r="AD122" s="164"/>
      <c r="AE122" s="164"/>
      <c r="AF122" s="164"/>
      <c r="AG122" s="164"/>
      <c r="AH122" s="164"/>
      <c r="AI122" s="207"/>
      <c r="AJ122" s="207"/>
      <c r="AK122" s="207"/>
      <c r="AL122" s="207"/>
      <c r="AM122" s="207"/>
      <c r="AN122" s="207"/>
      <c r="AO122" s="207"/>
      <c r="AP122" s="207"/>
      <c r="AQ122" s="207"/>
      <c r="AR122" s="207"/>
      <c r="AS122" s="207"/>
      <c r="AT122" s="207"/>
      <c r="AU122" s="207"/>
      <c r="AV122" s="207"/>
      <c r="AW122" s="207"/>
      <c r="AX122" s="207"/>
      <c r="AY122" s="208"/>
      <c r="AZ122" s="167"/>
    </row>
    <row r="123" spans="1:52" s="168" customFormat="1">
      <c r="A123" s="177"/>
      <c r="B123" s="181"/>
      <c r="C123" s="164"/>
      <c r="D123" s="164"/>
      <c r="E123" s="164"/>
      <c r="F123" s="164"/>
      <c r="G123" s="164"/>
      <c r="H123" s="164"/>
      <c r="I123" s="164"/>
      <c r="J123" s="164"/>
      <c r="K123" s="164"/>
      <c r="L123" s="164"/>
      <c r="M123" s="164"/>
      <c r="N123" s="164"/>
      <c r="O123" s="164"/>
      <c r="P123" s="164"/>
      <c r="Q123" s="164"/>
      <c r="R123" s="164"/>
      <c r="S123" s="164"/>
      <c r="T123" s="164"/>
      <c r="U123" s="164"/>
      <c r="V123" s="164"/>
      <c r="W123" s="164"/>
      <c r="X123" s="164"/>
      <c r="Y123" s="164"/>
      <c r="Z123" s="164"/>
      <c r="AA123" s="205"/>
      <c r="AB123" s="181"/>
      <c r="AC123" s="164"/>
      <c r="AD123" s="164"/>
      <c r="AE123" s="164"/>
      <c r="AF123" s="164"/>
      <c r="AG123" s="164"/>
      <c r="AH123" s="164"/>
      <c r="AI123" s="207"/>
      <c r="AJ123" s="207"/>
      <c r="AK123" s="207"/>
      <c r="AL123" s="207"/>
      <c r="AM123" s="207"/>
      <c r="AN123" s="207"/>
      <c r="AO123" s="207"/>
      <c r="AP123" s="207"/>
      <c r="AQ123" s="207"/>
      <c r="AR123" s="207"/>
      <c r="AS123" s="207"/>
      <c r="AT123" s="207"/>
      <c r="AU123" s="207"/>
      <c r="AV123" s="207"/>
      <c r="AW123" s="207"/>
      <c r="AX123" s="207"/>
      <c r="AY123" s="208"/>
      <c r="AZ123" s="167"/>
    </row>
    <row r="124" spans="1:52" s="168" customFormat="1">
      <c r="A124" s="177"/>
      <c r="B124" s="181"/>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c r="AA124" s="205"/>
      <c r="AB124" s="181"/>
      <c r="AC124" s="164"/>
      <c r="AD124" s="164"/>
      <c r="AE124" s="164"/>
      <c r="AF124" s="164"/>
      <c r="AG124" s="164"/>
      <c r="AH124" s="164"/>
      <c r="AI124" s="207"/>
      <c r="AJ124" s="207"/>
      <c r="AK124" s="207"/>
      <c r="AL124" s="207"/>
      <c r="AM124" s="207"/>
      <c r="AN124" s="207"/>
      <c r="AO124" s="207"/>
      <c r="AP124" s="207"/>
      <c r="AQ124" s="207"/>
      <c r="AR124" s="207"/>
      <c r="AS124" s="207"/>
      <c r="AT124" s="207"/>
      <c r="AU124" s="207"/>
      <c r="AV124" s="207"/>
      <c r="AW124" s="207"/>
      <c r="AX124" s="207"/>
      <c r="AY124" s="208"/>
      <c r="AZ124" s="167"/>
    </row>
    <row r="125" spans="1:52" s="168" customFormat="1">
      <c r="A125" s="177"/>
      <c r="B125" s="181"/>
      <c r="C125" s="164"/>
      <c r="D125" s="164"/>
      <c r="E125" s="164"/>
      <c r="F125" s="164"/>
      <c r="G125" s="164"/>
      <c r="H125" s="164"/>
      <c r="I125" s="164"/>
      <c r="J125" s="164"/>
      <c r="K125" s="164"/>
      <c r="L125" s="164"/>
      <c r="M125" s="164"/>
      <c r="N125" s="164"/>
      <c r="O125" s="164"/>
      <c r="P125" s="164"/>
      <c r="Q125" s="164"/>
      <c r="R125" s="164"/>
      <c r="S125" s="164"/>
      <c r="T125" s="164"/>
      <c r="U125" s="164"/>
      <c r="V125" s="164"/>
      <c r="W125" s="164"/>
      <c r="X125" s="164"/>
      <c r="Y125" s="164"/>
      <c r="Z125" s="164"/>
      <c r="AA125" s="205"/>
      <c r="AB125" s="181"/>
      <c r="AC125" s="164"/>
      <c r="AD125" s="164"/>
      <c r="AE125" s="164"/>
      <c r="AF125" s="164"/>
      <c r="AG125" s="164"/>
      <c r="AH125" s="164"/>
      <c r="AI125" s="207"/>
      <c r="AJ125" s="207"/>
      <c r="AK125" s="207"/>
      <c r="AL125" s="207"/>
      <c r="AM125" s="207"/>
      <c r="AN125" s="207"/>
      <c r="AO125" s="207"/>
      <c r="AP125" s="207"/>
      <c r="AQ125" s="207"/>
      <c r="AR125" s="207"/>
      <c r="AS125" s="207"/>
      <c r="AT125" s="207"/>
      <c r="AU125" s="207"/>
      <c r="AV125" s="207"/>
      <c r="AW125" s="207"/>
      <c r="AX125" s="207"/>
      <c r="AY125" s="208"/>
      <c r="AZ125" s="167"/>
    </row>
    <row r="126" spans="1:52" s="168" customFormat="1">
      <c r="A126" s="177"/>
      <c r="B126" s="181"/>
      <c r="C126" s="164"/>
      <c r="D126" s="164"/>
      <c r="E126" s="164"/>
      <c r="F126" s="164"/>
      <c r="G126" s="164"/>
      <c r="H126" s="164"/>
      <c r="I126" s="164"/>
      <c r="J126" s="164"/>
      <c r="K126" s="164"/>
      <c r="L126" s="164"/>
      <c r="M126" s="164"/>
      <c r="N126" s="164"/>
      <c r="O126" s="164"/>
      <c r="P126" s="164"/>
      <c r="Q126" s="164"/>
      <c r="R126" s="164"/>
      <c r="S126" s="164"/>
      <c r="T126" s="164"/>
      <c r="U126" s="164"/>
      <c r="V126" s="164"/>
      <c r="W126" s="164"/>
      <c r="X126" s="164"/>
      <c r="Y126" s="164"/>
      <c r="Z126" s="164"/>
      <c r="AA126" s="205"/>
      <c r="AB126" s="181"/>
      <c r="AC126" s="164"/>
      <c r="AD126" s="164"/>
      <c r="AE126" s="164"/>
      <c r="AF126" s="164"/>
      <c r="AG126" s="164"/>
      <c r="AH126" s="164"/>
      <c r="AI126" s="207"/>
      <c r="AJ126" s="207"/>
      <c r="AK126" s="207"/>
      <c r="AL126" s="207"/>
      <c r="AM126" s="207"/>
      <c r="AN126" s="207"/>
      <c r="AO126" s="207"/>
      <c r="AP126" s="207"/>
      <c r="AQ126" s="207"/>
      <c r="AR126" s="207"/>
      <c r="AS126" s="207"/>
      <c r="AT126" s="207"/>
      <c r="AU126" s="207"/>
      <c r="AV126" s="207"/>
      <c r="AW126" s="207"/>
      <c r="AX126" s="207"/>
      <c r="AY126" s="208"/>
      <c r="AZ126" s="167"/>
    </row>
    <row r="127" spans="1:52" s="168" customFormat="1">
      <c r="A127" s="177"/>
      <c r="B127" s="181"/>
      <c r="C127" s="164"/>
      <c r="D127" s="164"/>
      <c r="E127" s="164"/>
      <c r="F127" s="164"/>
      <c r="G127" s="164"/>
      <c r="H127" s="164"/>
      <c r="I127" s="164"/>
      <c r="J127" s="164"/>
      <c r="K127" s="164"/>
      <c r="L127" s="164"/>
      <c r="M127" s="164"/>
      <c r="N127" s="164"/>
      <c r="O127" s="164"/>
      <c r="P127" s="164"/>
      <c r="Q127" s="164"/>
      <c r="R127" s="164"/>
      <c r="S127" s="164"/>
      <c r="T127" s="164"/>
      <c r="U127" s="164"/>
      <c r="V127" s="164"/>
      <c r="W127" s="164"/>
      <c r="X127" s="164"/>
      <c r="Y127" s="164"/>
      <c r="Z127" s="164"/>
      <c r="AA127" s="205"/>
      <c r="AB127" s="181"/>
      <c r="AC127" s="164"/>
      <c r="AD127" s="164"/>
      <c r="AE127" s="164"/>
      <c r="AF127" s="164"/>
      <c r="AG127" s="164"/>
      <c r="AH127" s="164"/>
      <c r="AI127" s="207"/>
      <c r="AJ127" s="207"/>
      <c r="AK127" s="207"/>
      <c r="AL127" s="207"/>
      <c r="AM127" s="207"/>
      <c r="AN127" s="207"/>
      <c r="AO127" s="207"/>
      <c r="AP127" s="207"/>
      <c r="AQ127" s="207"/>
      <c r="AR127" s="207"/>
      <c r="AS127" s="207"/>
      <c r="AT127" s="207"/>
      <c r="AU127" s="207"/>
      <c r="AV127" s="207"/>
      <c r="AW127" s="207"/>
      <c r="AX127" s="207"/>
      <c r="AY127" s="208"/>
      <c r="AZ127" s="167"/>
    </row>
    <row r="128" spans="1:52" s="168" customFormat="1">
      <c r="A128" s="177"/>
      <c r="B128" s="181"/>
      <c r="C128" s="164"/>
      <c r="D128" s="164"/>
      <c r="E128" s="164"/>
      <c r="F128" s="164"/>
      <c r="G128" s="164"/>
      <c r="H128" s="164"/>
      <c r="I128" s="164"/>
      <c r="J128" s="164"/>
      <c r="K128" s="164"/>
      <c r="L128" s="164"/>
      <c r="M128" s="164"/>
      <c r="N128" s="164"/>
      <c r="O128" s="164"/>
      <c r="P128" s="164"/>
      <c r="Q128" s="164"/>
      <c r="R128" s="164"/>
      <c r="S128" s="164"/>
      <c r="T128" s="164"/>
      <c r="U128" s="164"/>
      <c r="V128" s="164"/>
      <c r="W128" s="164"/>
      <c r="X128" s="164"/>
      <c r="Y128" s="164"/>
      <c r="Z128" s="164"/>
      <c r="AA128" s="205"/>
      <c r="AB128" s="181"/>
      <c r="AC128" s="164"/>
      <c r="AD128" s="164"/>
      <c r="AE128" s="164"/>
      <c r="AF128" s="164"/>
      <c r="AG128" s="164"/>
      <c r="AH128" s="164"/>
      <c r="AI128" s="207"/>
      <c r="AJ128" s="207"/>
      <c r="AK128" s="207"/>
      <c r="AL128" s="207"/>
      <c r="AM128" s="207"/>
      <c r="AN128" s="207"/>
      <c r="AO128" s="207"/>
      <c r="AP128" s="207"/>
      <c r="AQ128" s="207"/>
      <c r="AR128" s="207"/>
      <c r="AS128" s="207"/>
      <c r="AT128" s="207"/>
      <c r="AU128" s="207"/>
      <c r="AV128" s="207"/>
      <c r="AW128" s="207"/>
      <c r="AX128" s="207"/>
      <c r="AY128" s="208"/>
      <c r="AZ128" s="167"/>
    </row>
    <row r="129" spans="1:52" s="168" customFormat="1">
      <c r="A129" s="177"/>
      <c r="B129" s="181"/>
      <c r="C129" s="164"/>
      <c r="D129" s="164"/>
      <c r="E129" s="164"/>
      <c r="F129" s="164"/>
      <c r="G129" s="164"/>
      <c r="H129" s="164"/>
      <c r="I129" s="164"/>
      <c r="J129" s="164"/>
      <c r="K129" s="164"/>
      <c r="L129" s="164"/>
      <c r="M129" s="164"/>
      <c r="N129" s="164"/>
      <c r="O129" s="164"/>
      <c r="P129" s="164"/>
      <c r="Q129" s="164"/>
      <c r="R129" s="164"/>
      <c r="S129" s="164"/>
      <c r="T129" s="164"/>
      <c r="U129" s="164"/>
      <c r="V129" s="164"/>
      <c r="W129" s="164"/>
      <c r="X129" s="164"/>
      <c r="Y129" s="164"/>
      <c r="Z129" s="164"/>
      <c r="AA129" s="205"/>
      <c r="AB129" s="181"/>
      <c r="AC129" s="164"/>
      <c r="AD129" s="164"/>
      <c r="AE129" s="164"/>
      <c r="AF129" s="164"/>
      <c r="AG129" s="164"/>
      <c r="AH129" s="164"/>
      <c r="AI129" s="207"/>
      <c r="AJ129" s="207"/>
      <c r="AK129" s="207"/>
      <c r="AL129" s="207"/>
      <c r="AM129" s="207"/>
      <c r="AN129" s="207"/>
      <c r="AO129" s="207"/>
      <c r="AP129" s="207"/>
      <c r="AQ129" s="207"/>
      <c r="AR129" s="207"/>
      <c r="AS129" s="207"/>
      <c r="AT129" s="207"/>
      <c r="AU129" s="207"/>
      <c r="AV129" s="207"/>
      <c r="AW129" s="207"/>
      <c r="AX129" s="207"/>
      <c r="AY129" s="208"/>
      <c r="AZ129" s="167"/>
    </row>
    <row r="130" spans="1:52" s="168" customFormat="1">
      <c r="A130" s="177"/>
      <c r="B130" s="181"/>
      <c r="C130" s="164"/>
      <c r="D130" s="164"/>
      <c r="E130" s="164"/>
      <c r="F130" s="164"/>
      <c r="G130" s="164"/>
      <c r="H130" s="164"/>
      <c r="I130" s="164"/>
      <c r="J130" s="164"/>
      <c r="K130" s="164"/>
      <c r="L130" s="164"/>
      <c r="M130" s="164"/>
      <c r="N130" s="164"/>
      <c r="O130" s="164"/>
      <c r="P130" s="164"/>
      <c r="Q130" s="164"/>
      <c r="R130" s="164"/>
      <c r="S130" s="164"/>
      <c r="T130" s="164"/>
      <c r="U130" s="164"/>
      <c r="V130" s="164"/>
      <c r="W130" s="164"/>
      <c r="X130" s="164"/>
      <c r="Y130" s="164"/>
      <c r="Z130" s="164"/>
      <c r="AA130" s="205"/>
      <c r="AB130" s="181"/>
      <c r="AC130" s="164"/>
      <c r="AD130" s="164"/>
      <c r="AE130" s="164"/>
      <c r="AF130" s="164"/>
      <c r="AG130" s="164"/>
      <c r="AH130" s="164"/>
      <c r="AI130" s="207"/>
      <c r="AJ130" s="207"/>
      <c r="AK130" s="207"/>
      <c r="AL130" s="207"/>
      <c r="AM130" s="207"/>
      <c r="AN130" s="207"/>
      <c r="AO130" s="207"/>
      <c r="AP130" s="207"/>
      <c r="AQ130" s="207"/>
      <c r="AR130" s="207"/>
      <c r="AS130" s="207"/>
      <c r="AT130" s="207"/>
      <c r="AU130" s="207"/>
      <c r="AV130" s="207"/>
      <c r="AW130" s="207"/>
      <c r="AX130" s="207"/>
      <c r="AY130" s="208"/>
      <c r="AZ130" s="167"/>
    </row>
    <row r="131" spans="1:52" s="168" customFormat="1">
      <c r="A131" s="177"/>
      <c r="B131" s="181"/>
      <c r="C131" s="164"/>
      <c r="D131" s="164"/>
      <c r="E131" s="164"/>
      <c r="F131" s="164"/>
      <c r="G131" s="164"/>
      <c r="H131" s="164"/>
      <c r="I131" s="164"/>
      <c r="J131" s="164"/>
      <c r="K131" s="164"/>
      <c r="L131" s="164"/>
      <c r="M131" s="164"/>
      <c r="N131" s="164"/>
      <c r="O131" s="164"/>
      <c r="P131" s="164"/>
      <c r="Q131" s="164"/>
      <c r="R131" s="164"/>
      <c r="S131" s="164"/>
      <c r="T131" s="164"/>
      <c r="U131" s="164"/>
      <c r="V131" s="164"/>
      <c r="W131" s="164"/>
      <c r="X131" s="164"/>
      <c r="Y131" s="164"/>
      <c r="Z131" s="164"/>
      <c r="AA131" s="205"/>
      <c r="AB131" s="181"/>
      <c r="AC131" s="164"/>
      <c r="AD131" s="164"/>
      <c r="AE131" s="164"/>
      <c r="AF131" s="164"/>
      <c r="AG131" s="164"/>
      <c r="AH131" s="164"/>
      <c r="AI131" s="207"/>
      <c r="AJ131" s="207"/>
      <c r="AK131" s="207"/>
      <c r="AL131" s="207"/>
      <c r="AM131" s="207"/>
      <c r="AN131" s="207"/>
      <c r="AO131" s="207"/>
      <c r="AP131" s="207"/>
      <c r="AQ131" s="207"/>
      <c r="AR131" s="207"/>
      <c r="AS131" s="207"/>
      <c r="AT131" s="207"/>
      <c r="AU131" s="207"/>
      <c r="AV131" s="207"/>
      <c r="AW131" s="207"/>
      <c r="AX131" s="207"/>
      <c r="AY131" s="208"/>
      <c r="AZ131" s="167"/>
    </row>
    <row r="132" spans="1:52" s="168" customFormat="1">
      <c r="A132" s="177"/>
      <c r="B132" s="181"/>
      <c r="C132" s="164"/>
      <c r="D132" s="164"/>
      <c r="E132" s="164"/>
      <c r="F132" s="164"/>
      <c r="G132" s="164"/>
      <c r="H132" s="164"/>
      <c r="I132" s="164"/>
      <c r="J132" s="164"/>
      <c r="K132" s="164"/>
      <c r="L132" s="164"/>
      <c r="M132" s="164"/>
      <c r="N132" s="164"/>
      <c r="O132" s="164"/>
      <c r="P132" s="164"/>
      <c r="Q132" s="164"/>
      <c r="R132" s="164"/>
      <c r="S132" s="164"/>
      <c r="T132" s="164"/>
      <c r="U132" s="164"/>
      <c r="V132" s="164"/>
      <c r="W132" s="164"/>
      <c r="X132" s="164"/>
      <c r="Y132" s="164"/>
      <c r="Z132" s="164"/>
      <c r="AA132" s="205"/>
      <c r="AB132" s="181"/>
      <c r="AC132" s="164"/>
      <c r="AD132" s="164"/>
      <c r="AE132" s="164"/>
      <c r="AF132" s="164"/>
      <c r="AG132" s="164"/>
      <c r="AH132" s="164"/>
      <c r="AI132" s="207"/>
      <c r="AJ132" s="207"/>
      <c r="AK132" s="207"/>
      <c r="AL132" s="207"/>
      <c r="AM132" s="207"/>
      <c r="AN132" s="207"/>
      <c r="AO132" s="207"/>
      <c r="AP132" s="207"/>
      <c r="AQ132" s="207"/>
      <c r="AR132" s="207"/>
      <c r="AS132" s="207"/>
      <c r="AT132" s="207"/>
      <c r="AU132" s="207"/>
      <c r="AV132" s="207"/>
      <c r="AW132" s="207"/>
      <c r="AX132" s="207"/>
      <c r="AY132" s="208"/>
      <c r="AZ132" s="167"/>
    </row>
    <row r="133" spans="1:52" s="168" customFormat="1">
      <c r="A133" s="177"/>
      <c r="B133" s="181"/>
      <c r="C133" s="164"/>
      <c r="D133" s="164"/>
      <c r="E133" s="164"/>
      <c r="F133" s="164"/>
      <c r="G133" s="164"/>
      <c r="H133" s="164"/>
      <c r="I133" s="164"/>
      <c r="J133" s="164"/>
      <c r="K133" s="164"/>
      <c r="L133" s="164"/>
      <c r="M133" s="164"/>
      <c r="N133" s="164"/>
      <c r="O133" s="164"/>
      <c r="P133" s="164"/>
      <c r="Q133" s="164"/>
      <c r="R133" s="164"/>
      <c r="S133" s="164"/>
      <c r="T133" s="164"/>
      <c r="U133" s="164"/>
      <c r="V133" s="164"/>
      <c r="W133" s="164"/>
      <c r="X133" s="164"/>
      <c r="Y133" s="164"/>
      <c r="Z133" s="164"/>
      <c r="AA133" s="205"/>
      <c r="AB133" s="181"/>
      <c r="AC133" s="164"/>
      <c r="AD133" s="164"/>
      <c r="AE133" s="164"/>
      <c r="AF133" s="164"/>
      <c r="AG133" s="164"/>
      <c r="AH133" s="164"/>
      <c r="AI133" s="207"/>
      <c r="AJ133" s="207"/>
      <c r="AK133" s="207"/>
      <c r="AL133" s="207"/>
      <c r="AM133" s="207"/>
      <c r="AN133" s="207"/>
      <c r="AO133" s="207"/>
      <c r="AP133" s="207"/>
      <c r="AQ133" s="207"/>
      <c r="AR133" s="207"/>
      <c r="AS133" s="207"/>
      <c r="AT133" s="207"/>
      <c r="AU133" s="207"/>
      <c r="AV133" s="207"/>
      <c r="AW133" s="207"/>
      <c r="AX133" s="207"/>
      <c r="AY133" s="208"/>
      <c r="AZ133" s="167"/>
    </row>
    <row r="134" spans="1:52" s="168" customFormat="1">
      <c r="A134" s="177"/>
      <c r="B134" s="181"/>
      <c r="C134" s="164"/>
      <c r="D134" s="164"/>
      <c r="E134" s="164"/>
      <c r="F134" s="164"/>
      <c r="G134" s="164"/>
      <c r="H134" s="164"/>
      <c r="I134" s="164"/>
      <c r="J134" s="164"/>
      <c r="K134" s="164"/>
      <c r="L134" s="164"/>
      <c r="M134" s="164"/>
      <c r="N134" s="164"/>
      <c r="O134" s="164"/>
      <c r="P134" s="164"/>
      <c r="Q134" s="164"/>
      <c r="R134" s="164"/>
      <c r="S134" s="164"/>
      <c r="T134" s="164"/>
      <c r="U134" s="164"/>
      <c r="V134" s="164"/>
      <c r="W134" s="164"/>
      <c r="X134" s="164"/>
      <c r="Y134" s="164"/>
      <c r="Z134" s="164"/>
      <c r="AA134" s="205"/>
      <c r="AB134" s="181"/>
      <c r="AC134" s="164"/>
      <c r="AD134" s="164"/>
      <c r="AE134" s="164"/>
      <c r="AF134" s="164"/>
      <c r="AG134" s="164"/>
      <c r="AH134" s="164"/>
      <c r="AI134" s="207"/>
      <c r="AJ134" s="207"/>
      <c r="AK134" s="207"/>
      <c r="AL134" s="207"/>
      <c r="AM134" s="207"/>
      <c r="AN134" s="207"/>
      <c r="AO134" s="207"/>
      <c r="AP134" s="207"/>
      <c r="AQ134" s="207"/>
      <c r="AR134" s="207"/>
      <c r="AS134" s="207"/>
      <c r="AT134" s="207"/>
      <c r="AU134" s="207"/>
      <c r="AV134" s="207"/>
      <c r="AW134" s="207"/>
      <c r="AX134" s="207"/>
      <c r="AY134" s="208"/>
      <c r="AZ134" s="167"/>
    </row>
    <row r="135" spans="1:52" s="168" customFormat="1">
      <c r="A135" s="177"/>
      <c r="B135" s="181"/>
      <c r="C135" s="164"/>
      <c r="D135" s="164"/>
      <c r="E135" s="164"/>
      <c r="F135" s="164"/>
      <c r="G135" s="164"/>
      <c r="H135" s="164"/>
      <c r="I135" s="164"/>
      <c r="J135" s="164"/>
      <c r="K135" s="164"/>
      <c r="L135" s="164"/>
      <c r="M135" s="164"/>
      <c r="N135" s="164"/>
      <c r="O135" s="164"/>
      <c r="P135" s="164"/>
      <c r="Q135" s="164"/>
      <c r="R135" s="164"/>
      <c r="S135" s="164"/>
      <c r="T135" s="164"/>
      <c r="U135" s="164"/>
      <c r="V135" s="164"/>
      <c r="W135" s="164"/>
      <c r="X135" s="164"/>
      <c r="Y135" s="164"/>
      <c r="Z135" s="164"/>
      <c r="AA135" s="205"/>
      <c r="AB135" s="181"/>
      <c r="AC135" s="164"/>
      <c r="AD135" s="164"/>
      <c r="AE135" s="164"/>
      <c r="AF135" s="164"/>
      <c r="AG135" s="164"/>
      <c r="AH135" s="164"/>
      <c r="AI135" s="207"/>
      <c r="AJ135" s="207"/>
      <c r="AK135" s="207"/>
      <c r="AL135" s="207"/>
      <c r="AM135" s="207"/>
      <c r="AN135" s="207"/>
      <c r="AO135" s="207"/>
      <c r="AP135" s="207"/>
      <c r="AQ135" s="207"/>
      <c r="AR135" s="207"/>
      <c r="AS135" s="207"/>
      <c r="AT135" s="207"/>
      <c r="AU135" s="207"/>
      <c r="AV135" s="207"/>
      <c r="AW135" s="207"/>
      <c r="AX135" s="207"/>
      <c r="AY135" s="208"/>
      <c r="AZ135" s="167"/>
    </row>
    <row r="136" spans="1:52" s="168" customFormat="1">
      <c r="A136" s="177"/>
      <c r="B136" s="181"/>
      <c r="C136" s="164"/>
      <c r="D136" s="164"/>
      <c r="E136" s="164"/>
      <c r="F136" s="164"/>
      <c r="G136" s="164"/>
      <c r="H136" s="164"/>
      <c r="I136" s="164"/>
      <c r="J136" s="164"/>
      <c r="K136" s="164"/>
      <c r="L136" s="164"/>
      <c r="M136" s="164"/>
      <c r="N136" s="164"/>
      <c r="O136" s="164"/>
      <c r="P136" s="164"/>
      <c r="Q136" s="164"/>
      <c r="R136" s="164"/>
      <c r="S136" s="164"/>
      <c r="T136" s="164"/>
      <c r="U136" s="164"/>
      <c r="V136" s="164"/>
      <c r="W136" s="164"/>
      <c r="X136" s="164"/>
      <c r="Y136" s="164"/>
      <c r="Z136" s="164"/>
      <c r="AA136" s="205"/>
      <c r="AB136" s="181"/>
      <c r="AC136" s="164"/>
      <c r="AD136" s="164"/>
      <c r="AE136" s="164"/>
      <c r="AF136" s="164"/>
      <c r="AG136" s="164"/>
      <c r="AH136" s="164"/>
      <c r="AI136" s="207"/>
      <c r="AJ136" s="207"/>
      <c r="AK136" s="207"/>
      <c r="AL136" s="207"/>
      <c r="AM136" s="207"/>
      <c r="AN136" s="207"/>
      <c r="AO136" s="207"/>
      <c r="AP136" s="207"/>
      <c r="AQ136" s="207"/>
      <c r="AR136" s="207"/>
      <c r="AS136" s="207"/>
      <c r="AT136" s="207"/>
      <c r="AU136" s="207"/>
      <c r="AV136" s="207"/>
      <c r="AW136" s="207"/>
      <c r="AX136" s="207"/>
      <c r="AY136" s="208"/>
      <c r="AZ136" s="167"/>
    </row>
    <row r="137" spans="1:52" s="168" customFormat="1">
      <c r="A137" s="177"/>
      <c r="B137" s="181"/>
      <c r="C137" s="164"/>
      <c r="D137" s="164"/>
      <c r="E137" s="164"/>
      <c r="F137" s="164"/>
      <c r="G137" s="164"/>
      <c r="H137" s="164"/>
      <c r="I137" s="164"/>
      <c r="J137" s="164"/>
      <c r="K137" s="164"/>
      <c r="L137" s="164"/>
      <c r="M137" s="164"/>
      <c r="N137" s="164"/>
      <c r="O137" s="164"/>
      <c r="P137" s="164"/>
      <c r="Q137" s="164"/>
      <c r="R137" s="164"/>
      <c r="S137" s="164"/>
      <c r="T137" s="164"/>
      <c r="U137" s="164"/>
      <c r="V137" s="164"/>
      <c r="W137" s="164"/>
      <c r="X137" s="164"/>
      <c r="Y137" s="164"/>
      <c r="Z137" s="164"/>
      <c r="AA137" s="205"/>
      <c r="AB137" s="181"/>
      <c r="AC137" s="164"/>
      <c r="AD137" s="164"/>
      <c r="AE137" s="164"/>
      <c r="AF137" s="164"/>
      <c r="AG137" s="164"/>
      <c r="AH137" s="164"/>
      <c r="AI137" s="207"/>
      <c r="AJ137" s="207"/>
      <c r="AK137" s="207"/>
      <c r="AL137" s="207"/>
      <c r="AM137" s="207"/>
      <c r="AN137" s="207"/>
      <c r="AO137" s="207"/>
      <c r="AP137" s="207"/>
      <c r="AQ137" s="207"/>
      <c r="AR137" s="207"/>
      <c r="AS137" s="207"/>
      <c r="AT137" s="207"/>
      <c r="AU137" s="207"/>
      <c r="AV137" s="207"/>
      <c r="AW137" s="207"/>
      <c r="AX137" s="207"/>
      <c r="AY137" s="208"/>
      <c r="AZ137" s="167"/>
    </row>
    <row r="138" spans="1:52" s="168" customFormat="1">
      <c r="A138" s="177"/>
      <c r="B138" s="181"/>
      <c r="C138" s="164"/>
      <c r="D138" s="164"/>
      <c r="E138" s="164"/>
      <c r="F138" s="164"/>
      <c r="G138" s="164"/>
      <c r="H138" s="164"/>
      <c r="I138" s="164"/>
      <c r="J138" s="164"/>
      <c r="K138" s="164"/>
      <c r="L138" s="164"/>
      <c r="M138" s="164"/>
      <c r="N138" s="164"/>
      <c r="O138" s="164"/>
      <c r="P138" s="164"/>
      <c r="Q138" s="164"/>
      <c r="R138" s="164"/>
      <c r="S138" s="164"/>
      <c r="T138" s="164"/>
      <c r="U138" s="164"/>
      <c r="V138" s="164"/>
      <c r="W138" s="164"/>
      <c r="X138" s="164"/>
      <c r="Y138" s="164"/>
      <c r="Z138" s="164"/>
      <c r="AA138" s="205"/>
      <c r="AB138" s="181"/>
      <c r="AC138" s="164"/>
      <c r="AD138" s="164"/>
      <c r="AE138" s="164"/>
      <c r="AF138" s="164"/>
      <c r="AG138" s="164"/>
      <c r="AH138" s="164"/>
      <c r="AI138" s="207"/>
      <c r="AJ138" s="207"/>
      <c r="AK138" s="207"/>
      <c r="AL138" s="207"/>
      <c r="AM138" s="207"/>
      <c r="AN138" s="207"/>
      <c r="AO138" s="207"/>
      <c r="AP138" s="207"/>
      <c r="AQ138" s="207"/>
      <c r="AR138" s="207"/>
      <c r="AS138" s="207"/>
      <c r="AT138" s="207"/>
      <c r="AU138" s="207"/>
      <c r="AV138" s="207"/>
      <c r="AW138" s="207"/>
      <c r="AX138" s="207"/>
      <c r="AY138" s="208"/>
      <c r="AZ138" s="167"/>
    </row>
    <row r="139" spans="1:52" s="168" customFormat="1">
      <c r="A139" s="178"/>
      <c r="B139" s="182"/>
      <c r="C139" s="169"/>
      <c r="D139" s="169"/>
      <c r="E139" s="169"/>
      <c r="F139" s="169"/>
      <c r="G139" s="169"/>
      <c r="H139" s="169"/>
      <c r="I139" s="169"/>
      <c r="J139" s="169"/>
      <c r="K139" s="169"/>
      <c r="L139" s="169"/>
      <c r="M139" s="169"/>
      <c r="N139" s="169"/>
      <c r="O139" s="169"/>
      <c r="P139" s="169"/>
      <c r="Q139" s="169"/>
      <c r="R139" s="169"/>
      <c r="S139" s="169"/>
      <c r="T139" s="169"/>
      <c r="U139" s="169"/>
      <c r="V139" s="169"/>
      <c r="W139" s="169"/>
      <c r="X139" s="169"/>
      <c r="Y139" s="169"/>
      <c r="Z139" s="169"/>
      <c r="AA139" s="209"/>
      <c r="AB139" s="182"/>
      <c r="AC139" s="169"/>
      <c r="AD139" s="169"/>
      <c r="AE139" s="169"/>
      <c r="AF139" s="169"/>
      <c r="AG139" s="169"/>
      <c r="AH139" s="169"/>
      <c r="AI139" s="207"/>
      <c r="AJ139" s="207"/>
      <c r="AK139" s="207"/>
      <c r="AL139" s="207"/>
      <c r="AM139" s="207"/>
      <c r="AN139" s="207"/>
      <c r="AO139" s="207"/>
      <c r="AP139" s="207"/>
      <c r="AQ139" s="207"/>
      <c r="AR139" s="207"/>
      <c r="AS139" s="207"/>
      <c r="AT139" s="207"/>
      <c r="AU139" s="207"/>
      <c r="AV139" s="207"/>
      <c r="AW139" s="207"/>
      <c r="AX139" s="207"/>
      <c r="AY139" s="208"/>
      <c r="AZ139" s="167"/>
    </row>
    <row r="140" spans="1:52" s="168" customFormat="1">
      <c r="A140" s="179"/>
      <c r="B140" s="179"/>
      <c r="Z140" s="502"/>
      <c r="AA140" s="210"/>
      <c r="AB140" s="211"/>
      <c r="AC140" s="207"/>
      <c r="AD140" s="207"/>
      <c r="AE140" s="207"/>
      <c r="AF140" s="207"/>
      <c r="AG140" s="207"/>
      <c r="AH140" s="207"/>
      <c r="AI140" s="207"/>
      <c r="AJ140" s="207"/>
      <c r="AK140" s="207"/>
      <c r="AL140" s="207"/>
      <c r="AM140" s="207"/>
      <c r="AN140" s="207"/>
      <c r="AO140" s="207"/>
      <c r="AP140" s="207"/>
      <c r="AQ140" s="207"/>
      <c r="AR140" s="207"/>
      <c r="AS140" s="207"/>
      <c r="AT140" s="207"/>
      <c r="AU140" s="207"/>
      <c r="AV140" s="207"/>
      <c r="AW140" s="207"/>
      <c r="AX140" s="207"/>
      <c r="AY140" s="208"/>
      <c r="AZ140" s="167"/>
    </row>
    <row r="141" spans="1:52" s="168" customFormat="1">
      <c r="A141" s="179"/>
      <c r="B141" s="179"/>
      <c r="Z141" s="502"/>
      <c r="AA141" s="210"/>
      <c r="AB141" s="211"/>
      <c r="AC141" s="207"/>
      <c r="AD141" s="207"/>
      <c r="AE141" s="207"/>
      <c r="AF141" s="207"/>
      <c r="AG141" s="207"/>
      <c r="AH141" s="207"/>
      <c r="AI141" s="207"/>
      <c r="AJ141" s="207"/>
      <c r="AK141" s="207"/>
      <c r="AL141" s="207"/>
      <c r="AM141" s="207"/>
      <c r="AN141" s="207"/>
      <c r="AO141" s="207"/>
      <c r="AP141" s="207"/>
      <c r="AQ141" s="207"/>
      <c r="AR141" s="207"/>
      <c r="AS141" s="207"/>
      <c r="AT141" s="207"/>
      <c r="AU141" s="207"/>
      <c r="AV141" s="207"/>
      <c r="AW141" s="207"/>
      <c r="AX141" s="207"/>
      <c r="AY141" s="208"/>
      <c r="AZ141" s="167"/>
    </row>
    <row r="142" spans="1:52" s="168" customFormat="1">
      <c r="A142" s="179"/>
      <c r="B142" s="179"/>
      <c r="Z142" s="502"/>
      <c r="AA142" s="210"/>
      <c r="AB142" s="211"/>
      <c r="AC142" s="207"/>
      <c r="AD142" s="207"/>
      <c r="AE142" s="207"/>
      <c r="AF142" s="207"/>
      <c r="AG142" s="207"/>
      <c r="AH142" s="207"/>
      <c r="AI142" s="207"/>
      <c r="AJ142" s="207"/>
      <c r="AK142" s="207"/>
      <c r="AL142" s="207"/>
      <c r="AM142" s="207"/>
      <c r="AN142" s="207"/>
      <c r="AO142" s="207"/>
      <c r="AP142" s="207"/>
      <c r="AQ142" s="207"/>
      <c r="AR142" s="207"/>
      <c r="AS142" s="207"/>
      <c r="AT142" s="207"/>
      <c r="AU142" s="207"/>
      <c r="AV142" s="207"/>
      <c r="AW142" s="207"/>
      <c r="AX142" s="207"/>
      <c r="AY142" s="208"/>
      <c r="AZ142" s="167"/>
    </row>
    <row r="143" spans="1:52" s="168" customFormat="1">
      <c r="A143" s="179"/>
      <c r="B143" s="179"/>
      <c r="Z143" s="502"/>
      <c r="AA143" s="210"/>
      <c r="AB143" s="211"/>
      <c r="AC143" s="207"/>
      <c r="AD143" s="207"/>
      <c r="AE143" s="207"/>
      <c r="AF143" s="207"/>
      <c r="AG143" s="207"/>
      <c r="AH143" s="207"/>
      <c r="AI143" s="207"/>
      <c r="AJ143" s="207"/>
      <c r="AK143" s="207"/>
      <c r="AL143" s="207"/>
      <c r="AM143" s="207"/>
      <c r="AN143" s="207"/>
      <c r="AO143" s="207"/>
      <c r="AP143" s="207"/>
      <c r="AQ143" s="207"/>
      <c r="AR143" s="207"/>
      <c r="AS143" s="207"/>
      <c r="AT143" s="207"/>
      <c r="AU143" s="207"/>
      <c r="AV143" s="207"/>
      <c r="AW143" s="207"/>
      <c r="AX143" s="207"/>
      <c r="AY143" s="208"/>
      <c r="AZ143" s="167"/>
    </row>
    <row r="144" spans="1:52" s="168" customFormat="1">
      <c r="A144" s="179"/>
      <c r="B144" s="179"/>
      <c r="Z144" s="502"/>
      <c r="AA144" s="210"/>
      <c r="AB144" s="211"/>
      <c r="AC144" s="207"/>
      <c r="AD144" s="207"/>
      <c r="AE144" s="207"/>
      <c r="AF144" s="207"/>
      <c r="AG144" s="207"/>
      <c r="AH144" s="207"/>
      <c r="AI144" s="207"/>
      <c r="AJ144" s="207"/>
      <c r="AK144" s="207"/>
      <c r="AL144" s="207"/>
      <c r="AM144" s="207"/>
      <c r="AN144" s="207"/>
      <c r="AO144" s="207"/>
      <c r="AP144" s="207"/>
      <c r="AQ144" s="207"/>
      <c r="AR144" s="207"/>
      <c r="AS144" s="207"/>
      <c r="AT144" s="207"/>
      <c r="AU144" s="207"/>
      <c r="AV144" s="207"/>
      <c r="AW144" s="207"/>
      <c r="AX144" s="207"/>
      <c r="AY144" s="208"/>
      <c r="AZ144" s="167"/>
    </row>
    <row r="145" spans="1:52" s="168" customFormat="1">
      <c r="A145" s="179"/>
      <c r="B145" s="179"/>
      <c r="Z145" s="502"/>
      <c r="AA145" s="210"/>
      <c r="AB145" s="211"/>
      <c r="AC145" s="207"/>
      <c r="AD145" s="207"/>
      <c r="AE145" s="207"/>
      <c r="AF145" s="207"/>
      <c r="AG145" s="207"/>
      <c r="AH145" s="207"/>
      <c r="AI145" s="207"/>
      <c r="AJ145" s="207"/>
      <c r="AK145" s="207"/>
      <c r="AL145" s="207"/>
      <c r="AM145" s="207"/>
      <c r="AN145" s="207"/>
      <c r="AO145" s="207"/>
      <c r="AP145" s="207"/>
      <c r="AQ145" s="207"/>
      <c r="AR145" s="207"/>
      <c r="AS145" s="207"/>
      <c r="AT145" s="207"/>
      <c r="AU145" s="207"/>
      <c r="AV145" s="207"/>
      <c r="AW145" s="207"/>
      <c r="AX145" s="207"/>
      <c r="AY145" s="208"/>
      <c r="AZ145" s="167"/>
    </row>
    <row r="146" spans="1:52" s="168" customFormat="1">
      <c r="A146" s="179"/>
      <c r="B146" s="179"/>
      <c r="Z146" s="502"/>
      <c r="AA146" s="210"/>
      <c r="AB146" s="211"/>
      <c r="AC146" s="207"/>
      <c r="AD146" s="207"/>
      <c r="AE146" s="207"/>
      <c r="AF146" s="207"/>
      <c r="AG146" s="207"/>
      <c r="AH146" s="207"/>
      <c r="AI146" s="207"/>
      <c r="AJ146" s="207"/>
      <c r="AK146" s="207"/>
      <c r="AL146" s="207"/>
      <c r="AM146" s="207"/>
      <c r="AN146" s="207"/>
      <c r="AO146" s="207"/>
      <c r="AP146" s="207"/>
      <c r="AQ146" s="207"/>
      <c r="AR146" s="207"/>
      <c r="AS146" s="207"/>
      <c r="AT146" s="207"/>
      <c r="AU146" s="207"/>
      <c r="AV146" s="207"/>
      <c r="AW146" s="207"/>
      <c r="AX146" s="207"/>
      <c r="AY146" s="208"/>
      <c r="AZ146" s="167"/>
    </row>
    <row r="147" spans="1:52" s="168" customFormat="1">
      <c r="A147" s="179"/>
      <c r="B147" s="179"/>
      <c r="Z147" s="502"/>
      <c r="AA147" s="210"/>
      <c r="AB147" s="211"/>
      <c r="AC147" s="207"/>
      <c r="AD147" s="207"/>
      <c r="AE147" s="207"/>
      <c r="AF147" s="207"/>
      <c r="AG147" s="207"/>
      <c r="AH147" s="207"/>
      <c r="AI147" s="207"/>
      <c r="AJ147" s="207"/>
      <c r="AK147" s="207"/>
      <c r="AL147" s="207"/>
      <c r="AM147" s="207"/>
      <c r="AN147" s="207"/>
      <c r="AO147" s="207"/>
      <c r="AP147" s="207"/>
      <c r="AQ147" s="207"/>
      <c r="AR147" s="207"/>
      <c r="AS147" s="207"/>
      <c r="AT147" s="207"/>
      <c r="AU147" s="207"/>
      <c r="AV147" s="207"/>
      <c r="AW147" s="207"/>
      <c r="AX147" s="207"/>
      <c r="AY147" s="208"/>
      <c r="AZ147" s="167"/>
    </row>
    <row r="148" spans="1:52" s="168" customFormat="1">
      <c r="A148" s="179"/>
      <c r="B148" s="179"/>
      <c r="Z148" s="502"/>
      <c r="AA148" s="210"/>
      <c r="AB148" s="211"/>
      <c r="AC148" s="207"/>
      <c r="AD148" s="207"/>
      <c r="AE148" s="207"/>
      <c r="AF148" s="207"/>
      <c r="AG148" s="207"/>
      <c r="AH148" s="207"/>
      <c r="AI148" s="207"/>
      <c r="AJ148" s="207"/>
      <c r="AK148" s="207"/>
      <c r="AL148" s="207"/>
      <c r="AM148" s="207"/>
      <c r="AN148" s="207"/>
      <c r="AO148" s="207"/>
      <c r="AP148" s="207"/>
      <c r="AQ148" s="207"/>
      <c r="AR148" s="207"/>
      <c r="AS148" s="207"/>
      <c r="AT148" s="207"/>
      <c r="AU148" s="207"/>
      <c r="AV148" s="207"/>
      <c r="AW148" s="207"/>
      <c r="AX148" s="207"/>
      <c r="AY148" s="208"/>
      <c r="AZ148" s="167"/>
    </row>
    <row r="149" spans="1:52" s="168" customFormat="1">
      <c r="A149" s="179"/>
      <c r="B149" s="179"/>
      <c r="Z149" s="502"/>
      <c r="AA149" s="210"/>
      <c r="AB149" s="211"/>
      <c r="AC149" s="207"/>
      <c r="AD149" s="207"/>
      <c r="AE149" s="207"/>
      <c r="AF149" s="207"/>
      <c r="AG149" s="207"/>
      <c r="AH149" s="207"/>
      <c r="AI149" s="207"/>
      <c r="AJ149" s="207"/>
      <c r="AK149" s="207"/>
      <c r="AL149" s="207"/>
      <c r="AM149" s="207"/>
      <c r="AN149" s="207"/>
      <c r="AO149" s="207"/>
      <c r="AP149" s="207"/>
      <c r="AQ149" s="207"/>
      <c r="AR149" s="207"/>
      <c r="AS149" s="207"/>
      <c r="AT149" s="207"/>
      <c r="AU149" s="207"/>
      <c r="AV149" s="207"/>
      <c r="AW149" s="207"/>
      <c r="AX149" s="207"/>
      <c r="AY149" s="208"/>
      <c r="AZ149" s="167"/>
    </row>
    <row r="150" spans="1:52" s="168" customFormat="1">
      <c r="A150" s="179"/>
      <c r="B150" s="179"/>
      <c r="Z150" s="502"/>
      <c r="AA150" s="210"/>
      <c r="AB150" s="211"/>
      <c r="AC150" s="207"/>
      <c r="AD150" s="207"/>
      <c r="AE150" s="207"/>
      <c r="AF150" s="207"/>
      <c r="AG150" s="207"/>
      <c r="AH150" s="207"/>
      <c r="AI150" s="207"/>
      <c r="AJ150" s="207"/>
      <c r="AK150" s="207"/>
      <c r="AL150" s="207"/>
      <c r="AM150" s="207"/>
      <c r="AN150" s="207"/>
      <c r="AO150" s="207"/>
      <c r="AP150" s="207"/>
      <c r="AQ150" s="207"/>
      <c r="AR150" s="207"/>
      <c r="AS150" s="207"/>
      <c r="AT150" s="207"/>
      <c r="AU150" s="207"/>
      <c r="AV150" s="207"/>
      <c r="AW150" s="207"/>
      <c r="AX150" s="207"/>
      <c r="AY150" s="208"/>
      <c r="AZ150" s="167"/>
    </row>
    <row r="151" spans="1:52" s="168" customFormat="1">
      <c r="A151" s="179"/>
      <c r="B151" s="179"/>
      <c r="Z151" s="502"/>
      <c r="AA151" s="210"/>
      <c r="AB151" s="211"/>
      <c r="AC151" s="207"/>
      <c r="AD151" s="207"/>
      <c r="AE151" s="207"/>
      <c r="AF151" s="207"/>
      <c r="AG151" s="207"/>
      <c r="AH151" s="207"/>
      <c r="AI151" s="207"/>
      <c r="AJ151" s="207"/>
      <c r="AK151" s="207"/>
      <c r="AL151" s="207"/>
      <c r="AM151" s="207"/>
      <c r="AN151" s="207"/>
      <c r="AO151" s="207"/>
      <c r="AP151" s="207"/>
      <c r="AQ151" s="207"/>
      <c r="AR151" s="207"/>
      <c r="AS151" s="207"/>
      <c r="AT151" s="207"/>
      <c r="AU151" s="207"/>
      <c r="AV151" s="207"/>
      <c r="AW151" s="207"/>
      <c r="AX151" s="207"/>
      <c r="AY151" s="208"/>
      <c r="AZ151" s="167"/>
    </row>
    <row r="152" spans="1:52" s="168" customFormat="1">
      <c r="A152" s="179"/>
      <c r="B152" s="179"/>
      <c r="Z152" s="502"/>
      <c r="AA152" s="210"/>
      <c r="AB152" s="211"/>
      <c r="AC152" s="207"/>
      <c r="AD152" s="207"/>
      <c r="AE152" s="207"/>
      <c r="AF152" s="207"/>
      <c r="AG152" s="207"/>
      <c r="AH152" s="207"/>
      <c r="AI152" s="207"/>
      <c r="AJ152" s="207"/>
      <c r="AK152" s="207"/>
      <c r="AL152" s="207"/>
      <c r="AM152" s="207"/>
      <c r="AN152" s="207"/>
      <c r="AO152" s="207"/>
      <c r="AP152" s="207"/>
      <c r="AQ152" s="207"/>
      <c r="AR152" s="207"/>
      <c r="AS152" s="207"/>
      <c r="AT152" s="207"/>
      <c r="AU152" s="207"/>
      <c r="AV152" s="207"/>
      <c r="AW152" s="207"/>
      <c r="AX152" s="207"/>
      <c r="AY152" s="208"/>
      <c r="AZ152" s="167"/>
    </row>
    <row r="153" spans="1:52" s="168" customFormat="1">
      <c r="A153" s="179"/>
      <c r="B153" s="179"/>
      <c r="Z153" s="502"/>
      <c r="AA153" s="210"/>
      <c r="AB153" s="211"/>
      <c r="AC153" s="207"/>
      <c r="AD153" s="207"/>
      <c r="AE153" s="207"/>
      <c r="AF153" s="207"/>
      <c r="AG153" s="207"/>
      <c r="AH153" s="207"/>
      <c r="AI153" s="207"/>
      <c r="AJ153" s="207"/>
      <c r="AK153" s="207"/>
      <c r="AL153" s="207"/>
      <c r="AM153" s="207"/>
      <c r="AN153" s="207"/>
      <c r="AO153" s="207"/>
      <c r="AP153" s="207"/>
      <c r="AQ153" s="207"/>
      <c r="AR153" s="207"/>
      <c r="AS153" s="207"/>
      <c r="AT153" s="207"/>
      <c r="AU153" s="207"/>
      <c r="AV153" s="207"/>
      <c r="AW153" s="207"/>
      <c r="AX153" s="207"/>
      <c r="AY153" s="208"/>
      <c r="AZ153" s="167"/>
    </row>
    <row r="154" spans="1:52" s="168" customFormat="1">
      <c r="A154" s="179"/>
      <c r="B154" s="179"/>
      <c r="Z154" s="502"/>
      <c r="AA154" s="210"/>
      <c r="AB154" s="211"/>
      <c r="AC154" s="207"/>
      <c r="AD154" s="207"/>
      <c r="AE154" s="207"/>
      <c r="AF154" s="207"/>
      <c r="AG154" s="207"/>
      <c r="AH154" s="207"/>
      <c r="AI154" s="207"/>
      <c r="AJ154" s="207"/>
      <c r="AK154" s="207"/>
      <c r="AL154" s="207"/>
      <c r="AM154" s="207"/>
      <c r="AN154" s="207"/>
      <c r="AO154" s="207"/>
      <c r="AP154" s="207"/>
      <c r="AQ154" s="207"/>
      <c r="AR154" s="207"/>
      <c r="AS154" s="207"/>
      <c r="AT154" s="207"/>
      <c r="AU154" s="207"/>
      <c r="AV154" s="207"/>
      <c r="AW154" s="207"/>
      <c r="AX154" s="207"/>
      <c r="AY154" s="208"/>
      <c r="AZ154" s="167"/>
    </row>
    <row r="155" spans="1:52" s="168" customFormat="1">
      <c r="A155" s="179"/>
      <c r="B155" s="179"/>
      <c r="Z155" s="502"/>
      <c r="AA155" s="210"/>
      <c r="AB155" s="211"/>
      <c r="AC155" s="207"/>
      <c r="AD155" s="207"/>
      <c r="AE155" s="207"/>
      <c r="AF155" s="207"/>
      <c r="AG155" s="207"/>
      <c r="AH155" s="207"/>
      <c r="AI155" s="207"/>
      <c r="AJ155" s="207"/>
      <c r="AK155" s="207"/>
      <c r="AL155" s="207"/>
      <c r="AM155" s="207"/>
      <c r="AN155" s="207"/>
      <c r="AO155" s="207"/>
      <c r="AP155" s="207"/>
      <c r="AQ155" s="207"/>
      <c r="AR155" s="207"/>
      <c r="AS155" s="207"/>
      <c r="AT155" s="207"/>
      <c r="AU155" s="207"/>
      <c r="AV155" s="207"/>
      <c r="AW155" s="207"/>
      <c r="AX155" s="207"/>
      <c r="AY155" s="208"/>
      <c r="AZ155" s="167"/>
    </row>
    <row r="156" spans="1:52" s="168" customFormat="1">
      <c r="A156" s="179"/>
      <c r="B156" s="179"/>
      <c r="Z156" s="502"/>
      <c r="AA156" s="210"/>
      <c r="AB156" s="211"/>
      <c r="AC156" s="207"/>
      <c r="AD156" s="207"/>
      <c r="AE156" s="207"/>
      <c r="AF156" s="207"/>
      <c r="AG156" s="207"/>
      <c r="AH156" s="207"/>
      <c r="AI156" s="207"/>
      <c r="AJ156" s="207"/>
      <c r="AK156" s="207"/>
      <c r="AL156" s="207"/>
      <c r="AM156" s="207"/>
      <c r="AN156" s="207"/>
      <c r="AO156" s="207"/>
      <c r="AP156" s="207"/>
      <c r="AQ156" s="207"/>
      <c r="AR156" s="207"/>
      <c r="AS156" s="207"/>
      <c r="AT156" s="207"/>
      <c r="AU156" s="207"/>
      <c r="AV156" s="207"/>
      <c r="AW156" s="207"/>
      <c r="AX156" s="207"/>
      <c r="AY156" s="208"/>
      <c r="AZ156" s="167"/>
    </row>
    <row r="157" spans="1:52" s="168" customFormat="1">
      <c r="A157" s="179"/>
      <c r="B157" s="179"/>
      <c r="Z157" s="502"/>
      <c r="AA157" s="210"/>
      <c r="AB157" s="211"/>
      <c r="AC157" s="207"/>
      <c r="AD157" s="207"/>
      <c r="AE157" s="207"/>
      <c r="AF157" s="207"/>
      <c r="AG157" s="207"/>
      <c r="AH157" s="207"/>
      <c r="AI157" s="207"/>
      <c r="AJ157" s="207"/>
      <c r="AK157" s="207"/>
      <c r="AL157" s="207"/>
      <c r="AM157" s="207"/>
      <c r="AN157" s="207"/>
      <c r="AO157" s="207"/>
      <c r="AP157" s="207"/>
      <c r="AQ157" s="207"/>
      <c r="AR157" s="207"/>
      <c r="AS157" s="207"/>
      <c r="AT157" s="207"/>
      <c r="AU157" s="207"/>
      <c r="AV157" s="207"/>
      <c r="AW157" s="207"/>
      <c r="AX157" s="207"/>
      <c r="AY157" s="208"/>
      <c r="AZ157" s="167"/>
    </row>
    <row r="158" spans="1:52" s="168" customFormat="1">
      <c r="A158" s="179"/>
      <c r="B158" s="179"/>
      <c r="Z158" s="502"/>
      <c r="AA158" s="210"/>
      <c r="AB158" s="211"/>
      <c r="AC158" s="207"/>
      <c r="AD158" s="207"/>
      <c r="AE158" s="207"/>
      <c r="AF158" s="207"/>
      <c r="AG158" s="207"/>
      <c r="AH158" s="207"/>
      <c r="AI158" s="207"/>
      <c r="AJ158" s="207"/>
      <c r="AK158" s="207"/>
      <c r="AL158" s="207"/>
      <c r="AM158" s="207"/>
      <c r="AN158" s="207"/>
      <c r="AO158" s="207"/>
      <c r="AP158" s="207"/>
      <c r="AQ158" s="207"/>
      <c r="AR158" s="207"/>
      <c r="AS158" s="207"/>
      <c r="AT158" s="207"/>
      <c r="AU158" s="207"/>
      <c r="AV158" s="207"/>
      <c r="AW158" s="207"/>
      <c r="AX158" s="207"/>
      <c r="AY158" s="208"/>
      <c r="AZ158" s="167"/>
    </row>
    <row r="159" spans="1:52" s="168" customFormat="1">
      <c r="A159" s="179"/>
      <c r="B159" s="179"/>
      <c r="Z159" s="502"/>
      <c r="AA159" s="210"/>
      <c r="AB159" s="211"/>
      <c r="AC159" s="207"/>
      <c r="AD159" s="207"/>
      <c r="AE159" s="207"/>
      <c r="AF159" s="207"/>
      <c r="AG159" s="207"/>
      <c r="AH159" s="207"/>
      <c r="AI159" s="207"/>
      <c r="AJ159" s="207"/>
      <c r="AK159" s="207"/>
      <c r="AL159" s="207"/>
      <c r="AM159" s="207"/>
      <c r="AN159" s="207"/>
      <c r="AO159" s="207"/>
      <c r="AP159" s="207"/>
      <c r="AQ159" s="207"/>
      <c r="AR159" s="207"/>
      <c r="AS159" s="207"/>
      <c r="AT159" s="207"/>
      <c r="AU159" s="207"/>
      <c r="AV159" s="207"/>
      <c r="AW159" s="207"/>
      <c r="AX159" s="207"/>
      <c r="AY159" s="208"/>
      <c r="AZ159" s="167"/>
    </row>
    <row r="160" spans="1:52" s="168" customFormat="1">
      <c r="A160" s="179"/>
      <c r="B160" s="179"/>
      <c r="Z160" s="502"/>
      <c r="AA160" s="210"/>
      <c r="AB160" s="211"/>
      <c r="AC160" s="207"/>
      <c r="AD160" s="207"/>
      <c r="AE160" s="207"/>
      <c r="AF160" s="207"/>
      <c r="AG160" s="207"/>
      <c r="AH160" s="207"/>
      <c r="AI160" s="207"/>
      <c r="AJ160" s="207"/>
      <c r="AK160" s="207"/>
      <c r="AL160" s="207"/>
      <c r="AM160" s="207"/>
      <c r="AN160" s="207"/>
      <c r="AO160" s="207"/>
      <c r="AP160" s="207"/>
      <c r="AQ160" s="207"/>
      <c r="AR160" s="207"/>
      <c r="AS160" s="207"/>
      <c r="AT160" s="207"/>
      <c r="AU160" s="207"/>
      <c r="AV160" s="207"/>
      <c r="AW160" s="207"/>
      <c r="AX160" s="207"/>
      <c r="AY160" s="208"/>
      <c r="AZ160" s="167"/>
    </row>
    <row r="161" spans="1:52" s="168" customFormat="1">
      <c r="A161" s="179"/>
      <c r="B161" s="179"/>
      <c r="Z161" s="502"/>
      <c r="AA161" s="210"/>
      <c r="AB161" s="211"/>
      <c r="AC161" s="207"/>
      <c r="AD161" s="207"/>
      <c r="AE161" s="207"/>
      <c r="AF161" s="207"/>
      <c r="AG161" s="207"/>
      <c r="AH161" s="207"/>
      <c r="AI161" s="207"/>
      <c r="AJ161" s="207"/>
      <c r="AK161" s="207"/>
      <c r="AL161" s="207"/>
      <c r="AM161" s="207"/>
      <c r="AN161" s="207"/>
      <c r="AO161" s="207"/>
      <c r="AP161" s="207"/>
      <c r="AQ161" s="207"/>
      <c r="AR161" s="207"/>
      <c r="AS161" s="207"/>
      <c r="AT161" s="207"/>
      <c r="AU161" s="207"/>
      <c r="AV161" s="207"/>
      <c r="AW161" s="207"/>
      <c r="AX161" s="207"/>
      <c r="AY161" s="208"/>
      <c r="AZ161" s="167"/>
    </row>
    <row r="162" spans="1:52" s="168" customFormat="1">
      <c r="A162" s="179"/>
      <c r="B162" s="179"/>
      <c r="Z162" s="502"/>
      <c r="AA162" s="210"/>
      <c r="AB162" s="211"/>
      <c r="AC162" s="207"/>
      <c r="AD162" s="207"/>
      <c r="AE162" s="207"/>
      <c r="AF162" s="207"/>
      <c r="AG162" s="207"/>
      <c r="AH162" s="207"/>
      <c r="AI162" s="207"/>
      <c r="AJ162" s="207"/>
      <c r="AK162" s="207"/>
      <c r="AL162" s="207"/>
      <c r="AM162" s="207"/>
      <c r="AN162" s="207"/>
      <c r="AO162" s="207"/>
      <c r="AP162" s="207"/>
      <c r="AQ162" s="207"/>
      <c r="AR162" s="207"/>
      <c r="AS162" s="207"/>
      <c r="AT162" s="207"/>
      <c r="AU162" s="207"/>
      <c r="AV162" s="207"/>
      <c r="AW162" s="207"/>
      <c r="AX162" s="207"/>
      <c r="AY162" s="208"/>
      <c r="AZ162" s="167"/>
    </row>
    <row r="163" spans="1:52" s="168" customFormat="1">
      <c r="A163" s="179"/>
      <c r="B163" s="179"/>
      <c r="Z163" s="502"/>
      <c r="AA163" s="210"/>
      <c r="AB163" s="211"/>
      <c r="AC163" s="207"/>
      <c r="AD163" s="207"/>
      <c r="AE163" s="207"/>
      <c r="AF163" s="207"/>
      <c r="AG163" s="207"/>
      <c r="AH163" s="207"/>
      <c r="AI163" s="207"/>
      <c r="AJ163" s="207"/>
      <c r="AK163" s="207"/>
      <c r="AL163" s="207"/>
      <c r="AM163" s="207"/>
      <c r="AN163" s="207"/>
      <c r="AO163" s="207"/>
      <c r="AP163" s="207"/>
      <c r="AQ163" s="207"/>
      <c r="AR163" s="207"/>
      <c r="AS163" s="207"/>
      <c r="AT163" s="207"/>
      <c r="AU163" s="207"/>
      <c r="AV163" s="207"/>
      <c r="AW163" s="207"/>
      <c r="AX163" s="207"/>
      <c r="AY163" s="208"/>
      <c r="AZ163" s="167"/>
    </row>
    <row r="164" spans="1:52" s="168" customFormat="1">
      <c r="A164" s="179"/>
      <c r="B164" s="179"/>
      <c r="Z164" s="502"/>
      <c r="AA164" s="210"/>
      <c r="AB164" s="211"/>
      <c r="AC164" s="207"/>
      <c r="AD164" s="207"/>
      <c r="AE164" s="207"/>
      <c r="AF164" s="207"/>
      <c r="AG164" s="207"/>
      <c r="AH164" s="207"/>
      <c r="AI164" s="207"/>
      <c r="AJ164" s="207"/>
      <c r="AK164" s="207"/>
      <c r="AL164" s="207"/>
      <c r="AM164" s="207"/>
      <c r="AN164" s="207"/>
      <c r="AO164" s="207"/>
      <c r="AP164" s="207"/>
      <c r="AQ164" s="207"/>
      <c r="AR164" s="207"/>
      <c r="AS164" s="207"/>
      <c r="AT164" s="207"/>
      <c r="AU164" s="207"/>
      <c r="AV164" s="207"/>
      <c r="AW164" s="207"/>
      <c r="AX164" s="207"/>
      <c r="AY164" s="208"/>
      <c r="AZ164" s="167"/>
    </row>
    <row r="165" spans="1:52" s="168" customFormat="1">
      <c r="A165" s="179"/>
      <c r="B165" s="179"/>
      <c r="Z165" s="502"/>
      <c r="AA165" s="210"/>
      <c r="AB165" s="211"/>
      <c r="AC165" s="207"/>
      <c r="AD165" s="207"/>
      <c r="AE165" s="207"/>
      <c r="AF165" s="207"/>
      <c r="AG165" s="207"/>
      <c r="AH165" s="207"/>
      <c r="AI165" s="207"/>
      <c r="AJ165" s="207"/>
      <c r="AK165" s="207"/>
      <c r="AL165" s="207"/>
      <c r="AM165" s="207"/>
      <c r="AN165" s="207"/>
      <c r="AO165" s="207"/>
      <c r="AP165" s="207"/>
      <c r="AQ165" s="207"/>
      <c r="AR165" s="207"/>
      <c r="AS165" s="207"/>
      <c r="AT165" s="207"/>
      <c r="AU165" s="207"/>
      <c r="AV165" s="207"/>
      <c r="AW165" s="207"/>
      <c r="AX165" s="207"/>
      <c r="AY165" s="208"/>
      <c r="AZ165" s="167"/>
    </row>
    <row r="166" spans="1:52" s="168" customFormat="1">
      <c r="A166" s="179"/>
      <c r="B166" s="179"/>
      <c r="Z166" s="502"/>
      <c r="AA166" s="210"/>
      <c r="AB166" s="211"/>
      <c r="AC166" s="207"/>
      <c r="AD166" s="207"/>
      <c r="AE166" s="207"/>
      <c r="AF166" s="207"/>
      <c r="AG166" s="207"/>
      <c r="AH166" s="207"/>
      <c r="AI166" s="207"/>
      <c r="AJ166" s="207"/>
      <c r="AK166" s="207"/>
      <c r="AL166" s="207"/>
      <c r="AM166" s="207"/>
      <c r="AN166" s="207"/>
      <c r="AO166" s="207"/>
      <c r="AP166" s="207"/>
      <c r="AQ166" s="207"/>
      <c r="AR166" s="207"/>
      <c r="AS166" s="207"/>
      <c r="AT166" s="207"/>
      <c r="AU166" s="207"/>
      <c r="AV166" s="207"/>
      <c r="AW166" s="207"/>
      <c r="AX166" s="207"/>
      <c r="AY166" s="208"/>
      <c r="AZ166" s="167"/>
    </row>
    <row r="167" spans="1:52" s="168" customFormat="1">
      <c r="A167" s="179"/>
      <c r="B167" s="179"/>
      <c r="Z167" s="502"/>
      <c r="AA167" s="210"/>
      <c r="AB167" s="211"/>
      <c r="AC167" s="207"/>
      <c r="AD167" s="207"/>
      <c r="AE167" s="207"/>
      <c r="AF167" s="207"/>
      <c r="AG167" s="207"/>
      <c r="AH167" s="207"/>
      <c r="AI167" s="207"/>
      <c r="AJ167" s="207"/>
      <c r="AK167" s="207"/>
      <c r="AL167" s="207"/>
      <c r="AM167" s="207"/>
      <c r="AN167" s="207"/>
      <c r="AO167" s="207"/>
      <c r="AP167" s="207"/>
      <c r="AQ167" s="207"/>
      <c r="AR167" s="207"/>
      <c r="AS167" s="207"/>
      <c r="AT167" s="207"/>
      <c r="AU167" s="207"/>
      <c r="AV167" s="207"/>
      <c r="AW167" s="207"/>
      <c r="AX167" s="207"/>
      <c r="AY167" s="208"/>
      <c r="AZ167" s="167"/>
    </row>
    <row r="168" spans="1:52" s="168" customFormat="1">
      <c r="A168" s="179"/>
      <c r="B168" s="179"/>
      <c r="Z168" s="502"/>
      <c r="AA168" s="210"/>
      <c r="AB168" s="211"/>
      <c r="AC168" s="207"/>
      <c r="AD168" s="207"/>
      <c r="AE168" s="207"/>
      <c r="AF168" s="207"/>
      <c r="AG168" s="207"/>
      <c r="AH168" s="207"/>
      <c r="AI168" s="207"/>
      <c r="AJ168" s="207"/>
      <c r="AK168" s="207"/>
      <c r="AL168" s="207"/>
      <c r="AM168" s="207"/>
      <c r="AN168" s="207"/>
      <c r="AO168" s="207"/>
      <c r="AP168" s="207"/>
      <c r="AQ168" s="207"/>
      <c r="AR168" s="207"/>
      <c r="AS168" s="207"/>
      <c r="AT168" s="207"/>
      <c r="AU168" s="207"/>
      <c r="AV168" s="207"/>
      <c r="AW168" s="207"/>
      <c r="AX168" s="207"/>
      <c r="AY168" s="208"/>
      <c r="AZ168" s="167"/>
    </row>
    <row r="169" spans="1:52" s="168" customFormat="1">
      <c r="A169" s="179"/>
      <c r="B169" s="179"/>
      <c r="Z169" s="502"/>
      <c r="AA169" s="210"/>
      <c r="AB169" s="211"/>
      <c r="AC169" s="207"/>
      <c r="AD169" s="207"/>
      <c r="AE169" s="207"/>
      <c r="AF169" s="207"/>
      <c r="AG169" s="207"/>
      <c r="AH169" s="207"/>
      <c r="AI169" s="207"/>
      <c r="AJ169" s="207"/>
      <c r="AK169" s="207"/>
      <c r="AL169" s="207"/>
      <c r="AM169" s="207"/>
      <c r="AN169" s="207"/>
      <c r="AO169" s="207"/>
      <c r="AP169" s="207"/>
      <c r="AQ169" s="207"/>
      <c r="AR169" s="207"/>
      <c r="AS169" s="207"/>
      <c r="AT169" s="207"/>
      <c r="AU169" s="207"/>
      <c r="AV169" s="207"/>
      <c r="AW169" s="207"/>
      <c r="AX169" s="207"/>
      <c r="AY169" s="208"/>
      <c r="AZ169" s="167"/>
    </row>
    <row r="170" spans="1:52" s="168" customFormat="1">
      <c r="A170" s="179"/>
      <c r="B170" s="179"/>
      <c r="Z170" s="502"/>
      <c r="AA170" s="210"/>
      <c r="AB170" s="211"/>
      <c r="AC170" s="207"/>
      <c r="AD170" s="207"/>
      <c r="AE170" s="207"/>
      <c r="AF170" s="207"/>
      <c r="AG170" s="207"/>
      <c r="AH170" s="207"/>
      <c r="AI170" s="207"/>
      <c r="AJ170" s="207"/>
      <c r="AK170" s="207"/>
      <c r="AL170" s="207"/>
      <c r="AM170" s="207"/>
      <c r="AN170" s="207"/>
      <c r="AO170" s="207"/>
      <c r="AP170" s="207"/>
      <c r="AQ170" s="207"/>
      <c r="AR170" s="207"/>
      <c r="AS170" s="207"/>
      <c r="AT170" s="207"/>
      <c r="AU170" s="207"/>
      <c r="AV170" s="207"/>
      <c r="AW170" s="207"/>
      <c r="AX170" s="207"/>
      <c r="AY170" s="208"/>
      <c r="AZ170" s="167"/>
    </row>
    <row r="171" spans="1:52" s="168" customFormat="1">
      <c r="A171" s="179"/>
      <c r="B171" s="179"/>
      <c r="Z171" s="502"/>
      <c r="AA171" s="210"/>
      <c r="AB171" s="211"/>
      <c r="AC171" s="207"/>
      <c r="AD171" s="207"/>
      <c r="AE171" s="207"/>
      <c r="AF171" s="207"/>
      <c r="AG171" s="207"/>
      <c r="AH171" s="207"/>
      <c r="AI171" s="207"/>
      <c r="AJ171" s="207"/>
      <c r="AK171" s="207"/>
      <c r="AL171" s="207"/>
      <c r="AM171" s="207"/>
      <c r="AN171" s="207"/>
      <c r="AO171" s="207"/>
      <c r="AP171" s="207"/>
      <c r="AQ171" s="207"/>
      <c r="AR171" s="207"/>
      <c r="AS171" s="207"/>
      <c r="AT171" s="207"/>
      <c r="AU171" s="207"/>
      <c r="AV171" s="207"/>
      <c r="AW171" s="207"/>
      <c r="AX171" s="207"/>
      <c r="AY171" s="208"/>
      <c r="AZ171" s="167"/>
    </row>
    <row r="172" spans="1:52" s="168" customFormat="1">
      <c r="A172" s="179"/>
      <c r="B172" s="179"/>
      <c r="Z172" s="502"/>
      <c r="AA172" s="210"/>
      <c r="AB172" s="211"/>
      <c r="AC172" s="207"/>
      <c r="AD172" s="207"/>
      <c r="AE172" s="207"/>
      <c r="AF172" s="207"/>
      <c r="AG172" s="207"/>
      <c r="AH172" s="207"/>
      <c r="AI172" s="207"/>
      <c r="AJ172" s="207"/>
      <c r="AK172" s="207"/>
      <c r="AL172" s="207"/>
      <c r="AM172" s="207"/>
      <c r="AN172" s="207"/>
      <c r="AO172" s="207"/>
      <c r="AP172" s="207"/>
      <c r="AQ172" s="207"/>
      <c r="AR172" s="207"/>
      <c r="AS172" s="207"/>
      <c r="AT172" s="207"/>
      <c r="AU172" s="207"/>
      <c r="AV172" s="207"/>
      <c r="AW172" s="207"/>
      <c r="AX172" s="207"/>
      <c r="AY172" s="208"/>
      <c r="AZ172" s="167"/>
    </row>
    <row r="173" spans="1:52" s="168" customFormat="1">
      <c r="A173" s="179"/>
      <c r="B173" s="179"/>
      <c r="Z173" s="502"/>
      <c r="AA173" s="210"/>
      <c r="AB173" s="211"/>
      <c r="AC173" s="207"/>
      <c r="AD173" s="207"/>
      <c r="AE173" s="207"/>
      <c r="AF173" s="207"/>
      <c r="AG173" s="207"/>
      <c r="AH173" s="207"/>
      <c r="AI173" s="207"/>
      <c r="AJ173" s="207"/>
      <c r="AK173" s="207"/>
      <c r="AL173" s="207"/>
      <c r="AM173" s="207"/>
      <c r="AN173" s="207"/>
      <c r="AO173" s="207"/>
      <c r="AP173" s="207"/>
      <c r="AQ173" s="207"/>
      <c r="AR173" s="207"/>
      <c r="AS173" s="207"/>
      <c r="AT173" s="207"/>
      <c r="AU173" s="207"/>
      <c r="AV173" s="207"/>
      <c r="AW173" s="207"/>
      <c r="AX173" s="207"/>
      <c r="AY173" s="208"/>
      <c r="AZ173" s="167"/>
    </row>
    <row r="174" spans="1:52" s="168" customFormat="1">
      <c r="A174" s="179"/>
      <c r="B174" s="179"/>
      <c r="Z174" s="502"/>
      <c r="AA174" s="210"/>
      <c r="AB174" s="211"/>
      <c r="AC174" s="207"/>
      <c r="AD174" s="207"/>
      <c r="AE174" s="207"/>
      <c r="AF174" s="207"/>
      <c r="AG174" s="207"/>
      <c r="AH174" s="207"/>
      <c r="AI174" s="207"/>
      <c r="AJ174" s="207"/>
      <c r="AK174" s="207"/>
      <c r="AL174" s="207"/>
      <c r="AM174" s="207"/>
      <c r="AN174" s="207"/>
      <c r="AO174" s="207"/>
      <c r="AP174" s="207"/>
      <c r="AQ174" s="207"/>
      <c r="AR174" s="207"/>
      <c r="AS174" s="207"/>
      <c r="AT174" s="207"/>
      <c r="AU174" s="207"/>
      <c r="AV174" s="207"/>
      <c r="AW174" s="207"/>
      <c r="AX174" s="207"/>
      <c r="AY174" s="208"/>
      <c r="AZ174" s="167"/>
    </row>
    <row r="175" spans="1:52" s="168" customFormat="1">
      <c r="A175" s="179"/>
      <c r="B175" s="179"/>
      <c r="Z175" s="502"/>
      <c r="AA175" s="210"/>
      <c r="AB175" s="211"/>
      <c r="AC175" s="207"/>
      <c r="AD175" s="207"/>
      <c r="AE175" s="207"/>
      <c r="AF175" s="207"/>
      <c r="AG175" s="207"/>
      <c r="AH175" s="207"/>
      <c r="AI175" s="207"/>
      <c r="AJ175" s="207"/>
      <c r="AK175" s="207"/>
      <c r="AL175" s="207"/>
      <c r="AM175" s="207"/>
      <c r="AN175" s="207"/>
      <c r="AO175" s="207"/>
      <c r="AP175" s="207"/>
      <c r="AQ175" s="207"/>
      <c r="AR175" s="207"/>
      <c r="AS175" s="207"/>
      <c r="AT175" s="207"/>
      <c r="AU175" s="207"/>
      <c r="AV175" s="207"/>
      <c r="AW175" s="207"/>
      <c r="AX175" s="207"/>
      <c r="AY175" s="208"/>
      <c r="AZ175" s="167"/>
    </row>
    <row r="176" spans="1:52" s="168" customFormat="1">
      <c r="A176" s="179"/>
      <c r="B176" s="179"/>
      <c r="Z176" s="502"/>
      <c r="AA176" s="210"/>
      <c r="AB176" s="211"/>
      <c r="AC176" s="207"/>
      <c r="AD176" s="207"/>
      <c r="AE176" s="207"/>
      <c r="AF176" s="207"/>
      <c r="AG176" s="207"/>
      <c r="AH176" s="207"/>
      <c r="AI176" s="207"/>
      <c r="AJ176" s="207"/>
      <c r="AK176" s="207"/>
      <c r="AL176" s="207"/>
      <c r="AM176" s="207"/>
      <c r="AN176" s="207"/>
      <c r="AO176" s="207"/>
      <c r="AP176" s="207"/>
      <c r="AQ176" s="207"/>
      <c r="AR176" s="207"/>
      <c r="AS176" s="207"/>
      <c r="AT176" s="207"/>
      <c r="AU176" s="207"/>
      <c r="AV176" s="207"/>
      <c r="AW176" s="207"/>
      <c r="AX176" s="207"/>
      <c r="AY176" s="208"/>
      <c r="AZ176" s="167"/>
    </row>
    <row r="177" spans="1:52" s="168" customFormat="1">
      <c r="A177" s="179"/>
      <c r="B177" s="179"/>
      <c r="Z177" s="502"/>
      <c r="AA177" s="210"/>
      <c r="AB177" s="211"/>
      <c r="AC177" s="207"/>
      <c r="AD177" s="207"/>
      <c r="AE177" s="207"/>
      <c r="AF177" s="207"/>
      <c r="AG177" s="207"/>
      <c r="AH177" s="207"/>
      <c r="AI177" s="207"/>
      <c r="AJ177" s="207"/>
      <c r="AK177" s="207"/>
      <c r="AL177" s="207"/>
      <c r="AM177" s="207"/>
      <c r="AN177" s="207"/>
      <c r="AO177" s="207"/>
      <c r="AP177" s="207"/>
      <c r="AQ177" s="207"/>
      <c r="AR177" s="207"/>
      <c r="AS177" s="207"/>
      <c r="AT177" s="207"/>
      <c r="AU177" s="207"/>
      <c r="AV177" s="207"/>
      <c r="AW177" s="207"/>
      <c r="AX177" s="207"/>
      <c r="AY177" s="208"/>
      <c r="AZ177" s="167"/>
    </row>
    <row r="178" spans="1:52" s="168" customFormat="1">
      <c r="A178" s="179"/>
      <c r="B178" s="179"/>
      <c r="Z178" s="502"/>
      <c r="AA178" s="210"/>
      <c r="AB178" s="211"/>
      <c r="AC178" s="207"/>
      <c r="AD178" s="207"/>
      <c r="AE178" s="207"/>
      <c r="AF178" s="207"/>
      <c r="AG178" s="207"/>
      <c r="AH178" s="207"/>
      <c r="AI178" s="207"/>
      <c r="AJ178" s="207"/>
      <c r="AK178" s="207"/>
      <c r="AL178" s="207"/>
      <c r="AM178" s="207"/>
      <c r="AN178" s="207"/>
      <c r="AO178" s="207"/>
      <c r="AP178" s="207"/>
      <c r="AQ178" s="207"/>
      <c r="AR178" s="207"/>
      <c r="AS178" s="207"/>
      <c r="AT178" s="207"/>
      <c r="AU178" s="207"/>
      <c r="AV178" s="207"/>
      <c r="AW178" s="207"/>
      <c r="AX178" s="207"/>
      <c r="AY178" s="208"/>
      <c r="AZ178" s="167"/>
    </row>
    <row r="179" spans="1:52" s="168" customFormat="1">
      <c r="A179" s="179"/>
      <c r="B179" s="179"/>
      <c r="Z179" s="502"/>
      <c r="AA179" s="210"/>
      <c r="AB179" s="211"/>
      <c r="AC179" s="207"/>
      <c r="AD179" s="207"/>
      <c r="AE179" s="207"/>
      <c r="AF179" s="207"/>
      <c r="AG179" s="207"/>
      <c r="AH179" s="207"/>
      <c r="AI179" s="207"/>
      <c r="AJ179" s="207"/>
      <c r="AK179" s="207"/>
      <c r="AL179" s="207"/>
      <c r="AM179" s="207"/>
      <c r="AN179" s="207"/>
      <c r="AO179" s="207"/>
      <c r="AP179" s="207"/>
      <c r="AQ179" s="207"/>
      <c r="AR179" s="207"/>
      <c r="AS179" s="207"/>
      <c r="AT179" s="207"/>
      <c r="AU179" s="207"/>
      <c r="AV179" s="207"/>
      <c r="AW179" s="207"/>
      <c r="AX179" s="207"/>
      <c r="AY179" s="208"/>
      <c r="AZ179" s="167"/>
    </row>
    <row r="180" spans="1:52" s="168" customFormat="1">
      <c r="A180" s="179"/>
      <c r="B180" s="179"/>
      <c r="Z180" s="502"/>
      <c r="AA180" s="210"/>
      <c r="AB180" s="211"/>
      <c r="AC180" s="207"/>
      <c r="AD180" s="207"/>
      <c r="AE180" s="207"/>
      <c r="AF180" s="207"/>
      <c r="AG180" s="207"/>
      <c r="AH180" s="207"/>
      <c r="AI180" s="207"/>
      <c r="AJ180" s="207"/>
      <c r="AK180" s="207"/>
      <c r="AL180" s="207"/>
      <c r="AM180" s="207"/>
      <c r="AN180" s="207"/>
      <c r="AO180" s="207"/>
      <c r="AP180" s="207"/>
      <c r="AQ180" s="207"/>
      <c r="AR180" s="207"/>
      <c r="AS180" s="207"/>
      <c r="AT180" s="207"/>
      <c r="AU180" s="207"/>
      <c r="AV180" s="207"/>
      <c r="AW180" s="207"/>
      <c r="AX180" s="207"/>
      <c r="AY180" s="208"/>
      <c r="AZ180" s="167"/>
    </row>
    <row r="181" spans="1:52" s="168" customFormat="1">
      <c r="A181" s="179"/>
      <c r="B181" s="179"/>
      <c r="Z181" s="502"/>
      <c r="AA181" s="210"/>
      <c r="AB181" s="211"/>
      <c r="AC181" s="207"/>
      <c r="AD181" s="207"/>
      <c r="AE181" s="207"/>
      <c r="AF181" s="207"/>
      <c r="AG181" s="207"/>
      <c r="AH181" s="207"/>
      <c r="AI181" s="207"/>
      <c r="AJ181" s="207"/>
      <c r="AK181" s="207"/>
      <c r="AL181" s="207"/>
      <c r="AM181" s="207"/>
      <c r="AN181" s="207"/>
      <c r="AO181" s="207"/>
      <c r="AP181" s="207"/>
      <c r="AQ181" s="207"/>
      <c r="AR181" s="207"/>
      <c r="AS181" s="207"/>
      <c r="AT181" s="207"/>
      <c r="AU181" s="207"/>
      <c r="AV181" s="207"/>
      <c r="AW181" s="207"/>
      <c r="AX181" s="207"/>
      <c r="AY181" s="208"/>
      <c r="AZ181" s="167"/>
    </row>
    <row r="182" spans="1:52" s="168" customFormat="1">
      <c r="A182" s="179"/>
      <c r="B182" s="179"/>
      <c r="Z182" s="502"/>
      <c r="AA182" s="210"/>
      <c r="AB182" s="211"/>
      <c r="AC182" s="207"/>
      <c r="AD182" s="207"/>
      <c r="AE182" s="207"/>
      <c r="AF182" s="207"/>
      <c r="AG182" s="207"/>
      <c r="AH182" s="207"/>
      <c r="AI182" s="207"/>
      <c r="AJ182" s="207"/>
      <c r="AK182" s="207"/>
      <c r="AL182" s="207"/>
      <c r="AM182" s="207"/>
      <c r="AN182" s="207"/>
      <c r="AO182" s="207"/>
      <c r="AP182" s="207"/>
      <c r="AQ182" s="207"/>
      <c r="AR182" s="207"/>
      <c r="AS182" s="207"/>
      <c r="AT182" s="207"/>
      <c r="AU182" s="207"/>
      <c r="AV182" s="207"/>
      <c r="AW182" s="207"/>
      <c r="AX182" s="207"/>
      <c r="AY182" s="208"/>
      <c r="AZ182" s="167"/>
    </row>
    <row r="183" spans="1:52" s="168" customFormat="1">
      <c r="A183" s="179"/>
      <c r="B183" s="179"/>
      <c r="Z183" s="502"/>
      <c r="AA183" s="210"/>
      <c r="AB183" s="211"/>
      <c r="AC183" s="207"/>
      <c r="AD183" s="207"/>
      <c r="AE183" s="207"/>
      <c r="AF183" s="207"/>
      <c r="AG183" s="207"/>
      <c r="AH183" s="207"/>
      <c r="AI183" s="207"/>
      <c r="AJ183" s="207"/>
      <c r="AK183" s="207"/>
      <c r="AL183" s="207"/>
      <c r="AM183" s="207"/>
      <c r="AN183" s="207"/>
      <c r="AO183" s="207"/>
      <c r="AP183" s="207"/>
      <c r="AQ183" s="207"/>
      <c r="AR183" s="207"/>
      <c r="AS183" s="207"/>
      <c r="AT183" s="207"/>
      <c r="AU183" s="207"/>
      <c r="AV183" s="207"/>
      <c r="AW183" s="207"/>
      <c r="AX183" s="207"/>
      <c r="AY183" s="208"/>
      <c r="AZ183" s="167"/>
    </row>
    <row r="184" spans="1:52" s="168" customFormat="1">
      <c r="A184" s="179"/>
      <c r="B184" s="179"/>
      <c r="Z184" s="502"/>
      <c r="AA184" s="210"/>
      <c r="AB184" s="211"/>
      <c r="AC184" s="207"/>
      <c r="AD184" s="207"/>
      <c r="AE184" s="207"/>
      <c r="AF184" s="207"/>
      <c r="AG184" s="207"/>
      <c r="AH184" s="207"/>
      <c r="AI184" s="207"/>
      <c r="AJ184" s="207"/>
      <c r="AK184" s="207"/>
      <c r="AL184" s="207"/>
      <c r="AM184" s="207"/>
      <c r="AN184" s="207"/>
      <c r="AO184" s="207"/>
      <c r="AP184" s="207"/>
      <c r="AQ184" s="207"/>
      <c r="AR184" s="207"/>
      <c r="AS184" s="207"/>
      <c r="AT184" s="207"/>
      <c r="AU184" s="207"/>
      <c r="AV184" s="207"/>
      <c r="AW184" s="207"/>
      <c r="AX184" s="207"/>
      <c r="AY184" s="208"/>
      <c r="AZ184" s="167"/>
    </row>
    <row r="185" spans="1:52" s="168" customFormat="1">
      <c r="A185" s="179"/>
      <c r="B185" s="179"/>
      <c r="Z185" s="502"/>
      <c r="AA185" s="210"/>
      <c r="AB185" s="211"/>
      <c r="AC185" s="207"/>
      <c r="AD185" s="207"/>
      <c r="AE185" s="207"/>
      <c r="AF185" s="207"/>
      <c r="AG185" s="207"/>
      <c r="AH185" s="207"/>
      <c r="AI185" s="207"/>
      <c r="AJ185" s="207"/>
      <c r="AK185" s="207"/>
      <c r="AL185" s="207"/>
      <c r="AM185" s="207"/>
      <c r="AN185" s="207"/>
      <c r="AO185" s="207"/>
      <c r="AP185" s="207"/>
      <c r="AQ185" s="207"/>
      <c r="AR185" s="207"/>
      <c r="AS185" s="207"/>
      <c r="AT185" s="207"/>
      <c r="AU185" s="207"/>
      <c r="AV185" s="207"/>
      <c r="AW185" s="207"/>
      <c r="AX185" s="207"/>
      <c r="AY185" s="208"/>
      <c r="AZ185" s="167"/>
    </row>
    <row r="186" spans="1:52" s="168" customFormat="1">
      <c r="A186" s="179"/>
      <c r="B186" s="179"/>
      <c r="Z186" s="502"/>
      <c r="AA186" s="210"/>
      <c r="AB186" s="211"/>
      <c r="AC186" s="207"/>
      <c r="AD186" s="207"/>
      <c r="AE186" s="207"/>
      <c r="AF186" s="207"/>
      <c r="AG186" s="207"/>
      <c r="AH186" s="207"/>
      <c r="AI186" s="207"/>
      <c r="AJ186" s="207"/>
      <c r="AK186" s="207"/>
      <c r="AL186" s="207"/>
      <c r="AM186" s="207"/>
      <c r="AN186" s="207"/>
      <c r="AO186" s="207"/>
      <c r="AP186" s="207"/>
      <c r="AQ186" s="207"/>
      <c r="AR186" s="207"/>
      <c r="AS186" s="207"/>
      <c r="AT186" s="207"/>
      <c r="AU186" s="207"/>
      <c r="AV186" s="207"/>
      <c r="AW186" s="207"/>
      <c r="AX186" s="207"/>
      <c r="AY186" s="208"/>
      <c r="AZ186" s="167"/>
    </row>
    <row r="187" spans="1:52" s="168" customFormat="1">
      <c r="A187" s="179"/>
      <c r="B187" s="179"/>
      <c r="Z187" s="502"/>
      <c r="AA187" s="210"/>
      <c r="AB187" s="211"/>
      <c r="AC187" s="207"/>
      <c r="AD187" s="207"/>
      <c r="AE187" s="207"/>
      <c r="AF187" s="207"/>
      <c r="AG187" s="207"/>
      <c r="AH187" s="207"/>
      <c r="AI187" s="207"/>
      <c r="AJ187" s="207"/>
      <c r="AK187" s="207"/>
      <c r="AL187" s="207"/>
      <c r="AM187" s="207"/>
      <c r="AN187" s="207"/>
      <c r="AO187" s="207"/>
      <c r="AP187" s="207"/>
      <c r="AQ187" s="207"/>
      <c r="AR187" s="207"/>
      <c r="AS187" s="207"/>
      <c r="AT187" s="207"/>
      <c r="AU187" s="207"/>
      <c r="AV187" s="207"/>
      <c r="AW187" s="207"/>
      <c r="AX187" s="207"/>
      <c r="AY187" s="208"/>
      <c r="AZ187" s="167"/>
    </row>
    <row r="188" spans="1:52" s="168" customFormat="1">
      <c r="A188" s="179"/>
      <c r="B188" s="179"/>
      <c r="Z188" s="502"/>
      <c r="AA188" s="210"/>
      <c r="AB188" s="211"/>
      <c r="AC188" s="207"/>
      <c r="AD188" s="207"/>
      <c r="AE188" s="207"/>
      <c r="AF188" s="207"/>
      <c r="AG188" s="207"/>
      <c r="AH188" s="207"/>
      <c r="AI188" s="207"/>
      <c r="AJ188" s="207"/>
      <c r="AK188" s="207"/>
      <c r="AL188" s="207"/>
      <c r="AM188" s="207"/>
      <c r="AN188" s="207"/>
      <c r="AO188" s="207"/>
      <c r="AP188" s="207"/>
      <c r="AQ188" s="207"/>
      <c r="AR188" s="207"/>
      <c r="AS188" s="207"/>
      <c r="AT188" s="207"/>
      <c r="AU188" s="207"/>
      <c r="AV188" s="207"/>
      <c r="AW188" s="207"/>
      <c r="AX188" s="207"/>
      <c r="AY188" s="208"/>
      <c r="AZ188" s="167"/>
    </row>
    <row r="189" spans="1:52" s="168" customFormat="1">
      <c r="A189" s="179"/>
      <c r="B189" s="179"/>
      <c r="Z189" s="502"/>
      <c r="AA189" s="210"/>
      <c r="AB189" s="211"/>
      <c r="AC189" s="207"/>
      <c r="AD189" s="207"/>
      <c r="AE189" s="207"/>
      <c r="AF189" s="207"/>
      <c r="AG189" s="207"/>
      <c r="AH189" s="207"/>
      <c r="AI189" s="207"/>
      <c r="AJ189" s="207"/>
      <c r="AK189" s="207"/>
      <c r="AL189" s="207"/>
      <c r="AM189" s="207"/>
      <c r="AN189" s="207"/>
      <c r="AO189" s="207"/>
      <c r="AP189" s="207"/>
      <c r="AQ189" s="207"/>
      <c r="AR189" s="207"/>
      <c r="AS189" s="207"/>
      <c r="AT189" s="207"/>
      <c r="AU189" s="207"/>
      <c r="AV189" s="207"/>
      <c r="AW189" s="207"/>
      <c r="AX189" s="207"/>
      <c r="AY189" s="208"/>
      <c r="AZ189" s="167"/>
    </row>
    <row r="190" spans="1:52" s="168" customFormat="1">
      <c r="A190" s="179"/>
      <c r="B190" s="179"/>
      <c r="Z190" s="502"/>
      <c r="AA190" s="210"/>
      <c r="AB190" s="211"/>
      <c r="AC190" s="207"/>
      <c r="AD190" s="207"/>
      <c r="AE190" s="207"/>
      <c r="AF190" s="207"/>
      <c r="AG190" s="207"/>
      <c r="AH190" s="207"/>
      <c r="AI190" s="207"/>
      <c r="AJ190" s="207"/>
      <c r="AK190" s="207"/>
      <c r="AL190" s="207"/>
      <c r="AM190" s="207"/>
      <c r="AN190" s="207"/>
      <c r="AO190" s="207"/>
      <c r="AP190" s="207"/>
      <c r="AQ190" s="207"/>
      <c r="AR190" s="207"/>
      <c r="AS190" s="207"/>
      <c r="AT190" s="207"/>
      <c r="AU190" s="207"/>
      <c r="AV190" s="207"/>
      <c r="AW190" s="207"/>
      <c r="AX190" s="207"/>
      <c r="AY190" s="208"/>
      <c r="AZ190" s="167"/>
    </row>
    <row r="191" spans="1:52" s="168" customFormat="1">
      <c r="A191" s="179"/>
      <c r="B191" s="179"/>
      <c r="Z191" s="502"/>
      <c r="AA191" s="210"/>
      <c r="AB191" s="211"/>
      <c r="AC191" s="207"/>
      <c r="AD191" s="207"/>
      <c r="AE191" s="207"/>
      <c r="AF191" s="207"/>
      <c r="AG191" s="207"/>
      <c r="AH191" s="207"/>
      <c r="AI191" s="207"/>
      <c r="AJ191" s="207"/>
      <c r="AK191" s="207"/>
      <c r="AL191" s="207"/>
      <c r="AM191" s="207"/>
      <c r="AN191" s="207"/>
      <c r="AO191" s="207"/>
      <c r="AP191" s="207"/>
      <c r="AQ191" s="207"/>
      <c r="AR191" s="207"/>
      <c r="AS191" s="207"/>
      <c r="AT191" s="207"/>
      <c r="AU191" s="207"/>
      <c r="AV191" s="207"/>
      <c r="AW191" s="207"/>
      <c r="AX191" s="207"/>
      <c r="AY191" s="208"/>
      <c r="AZ191" s="167"/>
    </row>
    <row r="192" spans="1:52" s="168" customFormat="1">
      <c r="A192" s="179"/>
      <c r="B192" s="179"/>
      <c r="Z192" s="502"/>
      <c r="AA192" s="210"/>
      <c r="AB192" s="211"/>
      <c r="AC192" s="207"/>
      <c r="AD192" s="207"/>
      <c r="AE192" s="207"/>
      <c r="AF192" s="207"/>
      <c r="AG192" s="207"/>
      <c r="AH192" s="207"/>
      <c r="AI192" s="207"/>
      <c r="AJ192" s="207"/>
      <c r="AK192" s="207"/>
      <c r="AL192" s="207"/>
      <c r="AM192" s="207"/>
      <c r="AN192" s="207"/>
      <c r="AO192" s="207"/>
      <c r="AP192" s="207"/>
      <c r="AQ192" s="207"/>
      <c r="AR192" s="207"/>
      <c r="AS192" s="207"/>
      <c r="AT192" s="207"/>
      <c r="AU192" s="207"/>
      <c r="AV192" s="207"/>
      <c r="AW192" s="207"/>
      <c r="AX192" s="207"/>
      <c r="AY192" s="208"/>
      <c r="AZ192" s="167"/>
    </row>
    <row r="193" spans="1:52" s="168" customFormat="1">
      <c r="A193" s="179"/>
      <c r="B193" s="179"/>
      <c r="Z193" s="502"/>
      <c r="AA193" s="210"/>
      <c r="AB193" s="211"/>
      <c r="AC193" s="207"/>
      <c r="AD193" s="207"/>
      <c r="AE193" s="207"/>
      <c r="AF193" s="207"/>
      <c r="AG193" s="207"/>
      <c r="AH193" s="207"/>
      <c r="AI193" s="207"/>
      <c r="AJ193" s="207"/>
      <c r="AK193" s="207"/>
      <c r="AL193" s="207"/>
      <c r="AM193" s="207"/>
      <c r="AN193" s="207"/>
      <c r="AO193" s="207"/>
      <c r="AP193" s="207"/>
      <c r="AQ193" s="207"/>
      <c r="AR193" s="207"/>
      <c r="AS193" s="207"/>
      <c r="AT193" s="207"/>
      <c r="AU193" s="207"/>
      <c r="AV193" s="207"/>
      <c r="AW193" s="207"/>
      <c r="AX193" s="207"/>
      <c r="AY193" s="208"/>
      <c r="AZ193" s="167"/>
    </row>
    <row r="194" spans="1:52" s="168" customFormat="1">
      <c r="A194" s="179"/>
      <c r="B194" s="179"/>
      <c r="Z194" s="502"/>
      <c r="AA194" s="210"/>
      <c r="AB194" s="211"/>
      <c r="AC194" s="207"/>
      <c r="AD194" s="207"/>
      <c r="AE194" s="207"/>
      <c r="AF194" s="207"/>
      <c r="AG194" s="207"/>
      <c r="AH194" s="207"/>
      <c r="AI194" s="207"/>
      <c r="AJ194" s="207"/>
      <c r="AK194" s="207"/>
      <c r="AL194" s="207"/>
      <c r="AM194" s="207"/>
      <c r="AN194" s="207"/>
      <c r="AO194" s="207"/>
      <c r="AP194" s="207"/>
      <c r="AQ194" s="207"/>
      <c r="AR194" s="207"/>
      <c r="AS194" s="207"/>
      <c r="AT194" s="207"/>
      <c r="AU194" s="207"/>
      <c r="AV194" s="207"/>
      <c r="AW194" s="207"/>
      <c r="AX194" s="207"/>
      <c r="AY194" s="208"/>
      <c r="AZ194" s="167"/>
    </row>
    <row r="195" spans="1:52" s="168" customFormat="1">
      <c r="A195" s="179"/>
      <c r="B195" s="179"/>
      <c r="Z195" s="502"/>
      <c r="AA195" s="210"/>
      <c r="AB195" s="211"/>
      <c r="AC195" s="207"/>
      <c r="AD195" s="207"/>
      <c r="AE195" s="207"/>
      <c r="AF195" s="207"/>
      <c r="AG195" s="207"/>
      <c r="AH195" s="207"/>
      <c r="AI195" s="207"/>
      <c r="AJ195" s="207"/>
      <c r="AK195" s="207"/>
      <c r="AL195" s="207"/>
      <c r="AM195" s="207"/>
      <c r="AN195" s="207"/>
      <c r="AO195" s="207"/>
      <c r="AP195" s="207"/>
      <c r="AQ195" s="207"/>
      <c r="AR195" s="207"/>
      <c r="AS195" s="207"/>
      <c r="AT195" s="207"/>
      <c r="AU195" s="207"/>
      <c r="AV195" s="207"/>
      <c r="AW195" s="207"/>
      <c r="AX195" s="207"/>
      <c r="AY195" s="208"/>
      <c r="AZ195" s="167"/>
    </row>
    <row r="196" spans="1:52" s="168" customFormat="1">
      <c r="A196" s="179"/>
      <c r="B196" s="179"/>
      <c r="Z196" s="502"/>
      <c r="AA196" s="210"/>
      <c r="AB196" s="211"/>
      <c r="AC196" s="207"/>
      <c r="AD196" s="207"/>
      <c r="AE196" s="207"/>
      <c r="AF196" s="207"/>
      <c r="AG196" s="207"/>
      <c r="AH196" s="207"/>
      <c r="AI196" s="207"/>
      <c r="AJ196" s="207"/>
      <c r="AK196" s="207"/>
      <c r="AL196" s="207"/>
      <c r="AM196" s="207"/>
      <c r="AN196" s="207"/>
      <c r="AO196" s="207"/>
      <c r="AP196" s="207"/>
      <c r="AQ196" s="207"/>
      <c r="AR196" s="207"/>
      <c r="AS196" s="207"/>
      <c r="AT196" s="207"/>
      <c r="AU196" s="207"/>
      <c r="AV196" s="207"/>
      <c r="AW196" s="207"/>
      <c r="AX196" s="207"/>
      <c r="AY196" s="208"/>
      <c r="AZ196" s="167"/>
    </row>
    <row r="197" spans="1:52" s="168" customFormat="1">
      <c r="A197" s="179"/>
      <c r="B197" s="179"/>
      <c r="Z197" s="502"/>
      <c r="AA197" s="210"/>
      <c r="AB197" s="211"/>
      <c r="AC197" s="207"/>
      <c r="AD197" s="207"/>
      <c r="AE197" s="207"/>
      <c r="AF197" s="207"/>
      <c r="AG197" s="207"/>
      <c r="AH197" s="207"/>
      <c r="AI197" s="207"/>
      <c r="AJ197" s="207"/>
      <c r="AK197" s="207"/>
      <c r="AL197" s="207"/>
      <c r="AM197" s="207"/>
      <c r="AN197" s="207"/>
      <c r="AO197" s="207"/>
      <c r="AP197" s="207"/>
      <c r="AQ197" s="207"/>
      <c r="AR197" s="207"/>
      <c r="AS197" s="207"/>
      <c r="AT197" s="207"/>
      <c r="AU197" s="207"/>
      <c r="AV197" s="207"/>
      <c r="AW197" s="207"/>
      <c r="AX197" s="207"/>
      <c r="AY197" s="208"/>
      <c r="AZ197" s="167"/>
    </row>
    <row r="198" spans="1:52" s="168" customFormat="1">
      <c r="A198" s="179"/>
      <c r="B198" s="179"/>
      <c r="Z198" s="502"/>
      <c r="AA198" s="210"/>
      <c r="AB198" s="211"/>
      <c r="AC198" s="207"/>
      <c r="AD198" s="207"/>
      <c r="AE198" s="207"/>
      <c r="AF198" s="207"/>
      <c r="AG198" s="207"/>
      <c r="AH198" s="207"/>
      <c r="AI198" s="207"/>
      <c r="AJ198" s="207"/>
      <c r="AK198" s="207"/>
      <c r="AL198" s="207"/>
      <c r="AM198" s="207"/>
      <c r="AN198" s="207"/>
      <c r="AO198" s="207"/>
      <c r="AP198" s="207"/>
      <c r="AQ198" s="207"/>
      <c r="AR198" s="207"/>
      <c r="AS198" s="207"/>
      <c r="AT198" s="207"/>
      <c r="AU198" s="207"/>
      <c r="AV198" s="207"/>
      <c r="AW198" s="207"/>
      <c r="AX198" s="207"/>
      <c r="AY198" s="208"/>
      <c r="AZ198" s="167"/>
    </row>
    <row r="199" spans="1:52" s="168" customFormat="1">
      <c r="A199" s="179"/>
      <c r="B199" s="179"/>
      <c r="Z199" s="502"/>
      <c r="AA199" s="210"/>
      <c r="AB199" s="211"/>
      <c r="AC199" s="207"/>
      <c r="AD199" s="207"/>
      <c r="AE199" s="207"/>
      <c r="AF199" s="207"/>
      <c r="AG199" s="207"/>
      <c r="AH199" s="207"/>
      <c r="AI199" s="207"/>
      <c r="AJ199" s="207"/>
      <c r="AK199" s="207"/>
      <c r="AL199" s="207"/>
      <c r="AM199" s="207"/>
      <c r="AN199" s="207"/>
      <c r="AO199" s="207"/>
      <c r="AP199" s="207"/>
      <c r="AQ199" s="207"/>
      <c r="AR199" s="207"/>
      <c r="AS199" s="207"/>
      <c r="AT199" s="207"/>
      <c r="AU199" s="207"/>
      <c r="AV199" s="207"/>
      <c r="AW199" s="207"/>
      <c r="AX199" s="207"/>
      <c r="AY199" s="208"/>
      <c r="AZ199" s="167"/>
    </row>
    <row r="200" spans="1:52" s="168" customFormat="1">
      <c r="A200" s="179"/>
      <c r="B200" s="179"/>
      <c r="Z200" s="502"/>
      <c r="AA200" s="210"/>
      <c r="AB200" s="211"/>
      <c r="AC200" s="207"/>
      <c r="AD200" s="207"/>
      <c r="AE200" s="207"/>
      <c r="AF200" s="207"/>
      <c r="AG200" s="207"/>
      <c r="AH200" s="207"/>
      <c r="AI200" s="207"/>
      <c r="AJ200" s="207"/>
      <c r="AK200" s="207"/>
      <c r="AL200" s="207"/>
      <c r="AM200" s="207"/>
      <c r="AN200" s="207"/>
      <c r="AO200" s="207"/>
      <c r="AP200" s="207"/>
      <c r="AQ200" s="207"/>
      <c r="AR200" s="207"/>
      <c r="AS200" s="207"/>
      <c r="AT200" s="207"/>
      <c r="AU200" s="207"/>
      <c r="AV200" s="207"/>
      <c r="AW200" s="207"/>
      <c r="AX200" s="207"/>
      <c r="AY200" s="208"/>
      <c r="AZ200" s="167"/>
    </row>
    <row r="201" spans="1:52" s="168" customFormat="1">
      <c r="A201" s="179"/>
      <c r="B201" s="179"/>
      <c r="Z201" s="502"/>
      <c r="AA201" s="210"/>
      <c r="AB201" s="211"/>
      <c r="AC201" s="207"/>
      <c r="AD201" s="207"/>
      <c r="AE201" s="207"/>
      <c r="AF201" s="207"/>
      <c r="AG201" s="207"/>
      <c r="AH201" s="207"/>
      <c r="AI201" s="207"/>
      <c r="AJ201" s="207"/>
      <c r="AK201" s="207"/>
      <c r="AL201" s="207"/>
      <c r="AM201" s="207"/>
      <c r="AN201" s="207"/>
      <c r="AO201" s="207"/>
      <c r="AP201" s="207"/>
      <c r="AQ201" s="207"/>
      <c r="AR201" s="207"/>
      <c r="AS201" s="207"/>
      <c r="AT201" s="207"/>
      <c r="AU201" s="207"/>
      <c r="AV201" s="207"/>
      <c r="AW201" s="207"/>
      <c r="AX201" s="207"/>
      <c r="AY201" s="208"/>
      <c r="AZ201" s="167"/>
    </row>
    <row r="202" spans="1:52" s="168" customFormat="1">
      <c r="A202" s="179"/>
      <c r="B202" s="179"/>
      <c r="Z202" s="502"/>
      <c r="AA202" s="210"/>
      <c r="AB202" s="211"/>
      <c r="AC202" s="207"/>
      <c r="AD202" s="207"/>
      <c r="AE202" s="207"/>
      <c r="AF202" s="207"/>
      <c r="AG202" s="207"/>
      <c r="AH202" s="207"/>
      <c r="AI202" s="207"/>
      <c r="AJ202" s="207"/>
      <c r="AK202" s="207"/>
      <c r="AL202" s="207"/>
      <c r="AM202" s="207"/>
      <c r="AN202" s="207"/>
      <c r="AO202" s="207"/>
      <c r="AP202" s="207"/>
      <c r="AQ202" s="207"/>
      <c r="AR202" s="207"/>
      <c r="AS202" s="207"/>
      <c r="AT202" s="207"/>
      <c r="AU202" s="207"/>
      <c r="AV202" s="207"/>
      <c r="AW202" s="207"/>
      <c r="AX202" s="207"/>
      <c r="AY202" s="208"/>
      <c r="AZ202" s="167"/>
    </row>
    <row r="203" spans="1:52" s="168" customFormat="1">
      <c r="A203" s="179"/>
      <c r="B203" s="179"/>
      <c r="Z203" s="502"/>
      <c r="AA203" s="210"/>
      <c r="AB203" s="211"/>
      <c r="AC203" s="207"/>
      <c r="AD203" s="207"/>
      <c r="AE203" s="207"/>
      <c r="AF203" s="207"/>
      <c r="AG203" s="207"/>
      <c r="AH203" s="207"/>
      <c r="AI203" s="207"/>
      <c r="AJ203" s="207"/>
      <c r="AK203" s="207"/>
      <c r="AL203" s="207"/>
      <c r="AM203" s="207"/>
      <c r="AN203" s="207"/>
      <c r="AO203" s="207"/>
      <c r="AP203" s="207"/>
      <c r="AQ203" s="207"/>
      <c r="AR203" s="207"/>
      <c r="AS203" s="207"/>
      <c r="AT203" s="207"/>
      <c r="AU203" s="207"/>
      <c r="AV203" s="207"/>
      <c r="AW203" s="207"/>
      <c r="AX203" s="207"/>
      <c r="AY203" s="208"/>
      <c r="AZ203" s="167"/>
    </row>
    <row r="204" spans="1:52" s="168" customFormat="1">
      <c r="A204" s="179"/>
      <c r="B204" s="179"/>
      <c r="Z204" s="502"/>
      <c r="AA204" s="210"/>
      <c r="AB204" s="211"/>
      <c r="AC204" s="207"/>
      <c r="AD204" s="207"/>
      <c r="AE204" s="207"/>
      <c r="AF204" s="207"/>
      <c r="AG204" s="207"/>
      <c r="AH204" s="207"/>
      <c r="AI204" s="207"/>
      <c r="AJ204" s="207"/>
      <c r="AK204" s="207"/>
      <c r="AL204" s="207"/>
      <c r="AM204" s="207"/>
      <c r="AN204" s="207"/>
      <c r="AO204" s="207"/>
      <c r="AP204" s="207"/>
      <c r="AQ204" s="207"/>
      <c r="AR204" s="207"/>
      <c r="AS204" s="207"/>
      <c r="AT204" s="207"/>
      <c r="AU204" s="207"/>
      <c r="AV204" s="207"/>
      <c r="AW204" s="207"/>
      <c r="AX204" s="207"/>
      <c r="AY204" s="208"/>
      <c r="AZ204" s="167"/>
    </row>
    <row r="205" spans="1:52" s="168" customFormat="1">
      <c r="A205" s="179"/>
      <c r="B205" s="179"/>
      <c r="Z205" s="502"/>
      <c r="AA205" s="210"/>
      <c r="AB205" s="211"/>
      <c r="AC205" s="207"/>
      <c r="AD205" s="207"/>
      <c r="AE205" s="207"/>
      <c r="AF205" s="207"/>
      <c r="AG205" s="207"/>
      <c r="AH205" s="207"/>
      <c r="AI205" s="207"/>
      <c r="AJ205" s="207"/>
      <c r="AK205" s="207"/>
      <c r="AL205" s="207"/>
      <c r="AM205" s="207"/>
      <c r="AN205" s="207"/>
      <c r="AO205" s="207"/>
      <c r="AP205" s="207"/>
      <c r="AQ205" s="207"/>
      <c r="AR205" s="207"/>
      <c r="AS205" s="207"/>
      <c r="AT205" s="207"/>
      <c r="AU205" s="207"/>
      <c r="AV205" s="207"/>
      <c r="AW205" s="207"/>
      <c r="AX205" s="207"/>
      <c r="AY205" s="208"/>
      <c r="AZ205" s="167"/>
    </row>
    <row r="206" spans="1:52" s="168" customFormat="1">
      <c r="A206" s="179"/>
      <c r="B206" s="179"/>
      <c r="Z206" s="502"/>
      <c r="AA206" s="210"/>
      <c r="AB206" s="211"/>
      <c r="AC206" s="207"/>
      <c r="AD206" s="207"/>
      <c r="AE206" s="207"/>
      <c r="AF206" s="207"/>
      <c r="AG206" s="207"/>
      <c r="AH206" s="207"/>
      <c r="AI206" s="207"/>
      <c r="AJ206" s="207"/>
      <c r="AK206" s="207"/>
      <c r="AL206" s="207"/>
      <c r="AM206" s="207"/>
      <c r="AN206" s="207"/>
      <c r="AO206" s="207"/>
      <c r="AP206" s="207"/>
      <c r="AQ206" s="207"/>
      <c r="AR206" s="207"/>
      <c r="AS206" s="207"/>
      <c r="AT206" s="207"/>
      <c r="AU206" s="207"/>
      <c r="AV206" s="207"/>
      <c r="AW206" s="207"/>
      <c r="AX206" s="207"/>
      <c r="AY206" s="208"/>
      <c r="AZ206" s="167"/>
    </row>
    <row r="207" spans="1:52" s="168" customFormat="1">
      <c r="A207" s="179"/>
      <c r="B207" s="179"/>
      <c r="Z207" s="502"/>
      <c r="AA207" s="210"/>
      <c r="AB207" s="211"/>
      <c r="AC207" s="207"/>
      <c r="AD207" s="207"/>
      <c r="AE207" s="207"/>
      <c r="AF207" s="207"/>
      <c r="AG207" s="207"/>
      <c r="AH207" s="207"/>
      <c r="AI207" s="207"/>
      <c r="AJ207" s="207"/>
      <c r="AK207" s="207"/>
      <c r="AL207" s="207"/>
      <c r="AM207" s="207"/>
      <c r="AN207" s="207"/>
      <c r="AO207" s="207"/>
      <c r="AP207" s="207"/>
      <c r="AQ207" s="207"/>
      <c r="AR207" s="207"/>
      <c r="AS207" s="207"/>
      <c r="AT207" s="207"/>
      <c r="AU207" s="207"/>
      <c r="AV207" s="207"/>
      <c r="AW207" s="207"/>
      <c r="AX207" s="207"/>
      <c r="AY207" s="208"/>
      <c r="AZ207" s="167"/>
    </row>
    <row r="208" spans="1:52" s="168" customFormat="1">
      <c r="A208" s="179"/>
      <c r="B208" s="179"/>
      <c r="Z208" s="502"/>
      <c r="AA208" s="210"/>
      <c r="AB208" s="211"/>
      <c r="AC208" s="207"/>
      <c r="AD208" s="207"/>
      <c r="AE208" s="207"/>
      <c r="AF208" s="207"/>
      <c r="AG208" s="207"/>
      <c r="AH208" s="207"/>
      <c r="AI208" s="207"/>
      <c r="AJ208" s="207"/>
      <c r="AK208" s="207"/>
      <c r="AL208" s="207"/>
      <c r="AM208" s="207"/>
      <c r="AN208" s="207"/>
      <c r="AO208" s="207"/>
      <c r="AP208" s="207"/>
      <c r="AQ208" s="207"/>
      <c r="AR208" s="207"/>
      <c r="AS208" s="207"/>
      <c r="AT208" s="207"/>
      <c r="AU208" s="207"/>
      <c r="AV208" s="207"/>
      <c r="AW208" s="207"/>
      <c r="AX208" s="207"/>
      <c r="AY208" s="208"/>
      <c r="AZ208" s="167"/>
    </row>
    <row r="209" spans="1:52" s="168" customFormat="1">
      <c r="A209" s="179"/>
      <c r="B209" s="179"/>
      <c r="Z209" s="502"/>
      <c r="AA209" s="210"/>
      <c r="AB209" s="211"/>
      <c r="AC209" s="207"/>
      <c r="AD209" s="207"/>
      <c r="AE209" s="207"/>
      <c r="AF209" s="207"/>
      <c r="AG209" s="207"/>
      <c r="AH209" s="207"/>
      <c r="AI209" s="207"/>
      <c r="AJ209" s="207"/>
      <c r="AK209" s="207"/>
      <c r="AL209" s="207"/>
      <c r="AM209" s="207"/>
      <c r="AN209" s="207"/>
      <c r="AO209" s="207"/>
      <c r="AP209" s="207"/>
      <c r="AQ209" s="207"/>
      <c r="AR209" s="207"/>
      <c r="AS209" s="207"/>
      <c r="AT209" s="207"/>
      <c r="AU209" s="207"/>
      <c r="AV209" s="207"/>
      <c r="AW209" s="207"/>
      <c r="AX209" s="207"/>
      <c r="AY209" s="208"/>
      <c r="AZ209" s="167"/>
    </row>
    <row r="210" spans="1:52" s="168" customFormat="1">
      <c r="A210" s="179"/>
      <c r="B210" s="179"/>
      <c r="Z210" s="502"/>
      <c r="AA210" s="210"/>
      <c r="AB210" s="211"/>
      <c r="AC210" s="207"/>
      <c r="AD210" s="207"/>
      <c r="AE210" s="207"/>
      <c r="AF210" s="207"/>
      <c r="AG210" s="207"/>
      <c r="AH210" s="207"/>
      <c r="AI210" s="207"/>
      <c r="AJ210" s="207"/>
      <c r="AK210" s="207"/>
      <c r="AL210" s="207"/>
      <c r="AM210" s="207"/>
      <c r="AN210" s="207"/>
      <c r="AO210" s="207"/>
      <c r="AP210" s="207"/>
      <c r="AQ210" s="207"/>
      <c r="AR210" s="207"/>
      <c r="AS210" s="207"/>
      <c r="AT210" s="207"/>
      <c r="AU210" s="207"/>
      <c r="AV210" s="207"/>
      <c r="AW210" s="207"/>
      <c r="AX210" s="207"/>
      <c r="AY210" s="208"/>
      <c r="AZ210" s="167"/>
    </row>
    <row r="211" spans="1:52" s="168" customFormat="1">
      <c r="A211" s="179"/>
      <c r="B211" s="179"/>
      <c r="Z211" s="502"/>
      <c r="AA211" s="210"/>
      <c r="AB211" s="211"/>
      <c r="AC211" s="207"/>
      <c r="AD211" s="207"/>
      <c r="AE211" s="207"/>
      <c r="AF211" s="207"/>
      <c r="AG211" s="207"/>
      <c r="AH211" s="207"/>
      <c r="AI211" s="207"/>
      <c r="AJ211" s="207"/>
      <c r="AK211" s="207"/>
      <c r="AL211" s="207"/>
      <c r="AM211" s="207"/>
      <c r="AN211" s="207"/>
      <c r="AO211" s="207"/>
      <c r="AP211" s="207"/>
      <c r="AQ211" s="207"/>
      <c r="AR211" s="207"/>
      <c r="AS211" s="207"/>
      <c r="AT211" s="207"/>
      <c r="AU211" s="207"/>
      <c r="AV211" s="207"/>
      <c r="AW211" s="207"/>
      <c r="AX211" s="207"/>
      <c r="AY211" s="208"/>
      <c r="AZ211" s="167"/>
    </row>
    <row r="212" spans="1:52" s="168" customFormat="1">
      <c r="A212" s="179"/>
      <c r="B212" s="179"/>
      <c r="Z212" s="502"/>
      <c r="AA212" s="210"/>
      <c r="AB212" s="211"/>
      <c r="AC212" s="207"/>
      <c r="AD212" s="207"/>
      <c r="AE212" s="207"/>
      <c r="AF212" s="207"/>
      <c r="AG212" s="207"/>
      <c r="AH212" s="207"/>
      <c r="AI212" s="207"/>
      <c r="AJ212" s="207"/>
      <c r="AK212" s="207"/>
      <c r="AL212" s="207"/>
      <c r="AM212" s="207"/>
      <c r="AN212" s="207"/>
      <c r="AO212" s="207"/>
      <c r="AP212" s="207"/>
      <c r="AQ212" s="207"/>
      <c r="AR212" s="207"/>
      <c r="AS212" s="207"/>
      <c r="AT212" s="207"/>
      <c r="AU212" s="207"/>
      <c r="AV212" s="207"/>
      <c r="AW212" s="207"/>
      <c r="AX212" s="207"/>
      <c r="AY212" s="208"/>
      <c r="AZ212" s="167"/>
    </row>
    <row r="213" spans="1:52" s="168" customFormat="1">
      <c r="A213" s="179"/>
      <c r="B213" s="179"/>
      <c r="Z213" s="502"/>
      <c r="AA213" s="210"/>
      <c r="AB213" s="211"/>
      <c r="AC213" s="207"/>
      <c r="AD213" s="207"/>
      <c r="AE213" s="207"/>
      <c r="AF213" s="207"/>
      <c r="AG213" s="207"/>
      <c r="AH213" s="207"/>
      <c r="AI213" s="207"/>
      <c r="AJ213" s="207"/>
      <c r="AK213" s="207"/>
      <c r="AL213" s="207"/>
      <c r="AM213" s="207"/>
      <c r="AN213" s="207"/>
      <c r="AO213" s="207"/>
      <c r="AP213" s="207"/>
      <c r="AQ213" s="207"/>
      <c r="AR213" s="207"/>
      <c r="AS213" s="207"/>
      <c r="AT213" s="207"/>
      <c r="AU213" s="207"/>
      <c r="AV213" s="207"/>
      <c r="AW213" s="207"/>
      <c r="AX213" s="207"/>
      <c r="AY213" s="208"/>
      <c r="AZ213" s="167"/>
    </row>
    <row r="214" spans="1:52" s="168" customFormat="1">
      <c r="A214" s="179"/>
      <c r="B214" s="179"/>
      <c r="Z214" s="502"/>
      <c r="AA214" s="210"/>
      <c r="AB214" s="211"/>
      <c r="AC214" s="207"/>
      <c r="AD214" s="207"/>
      <c r="AE214" s="207"/>
      <c r="AF214" s="207"/>
      <c r="AG214" s="207"/>
      <c r="AH214" s="207"/>
      <c r="AI214" s="207"/>
      <c r="AJ214" s="207"/>
      <c r="AK214" s="207"/>
      <c r="AL214" s="207"/>
      <c r="AM214" s="207"/>
      <c r="AN214" s="207"/>
      <c r="AO214" s="207"/>
      <c r="AP214" s="207"/>
      <c r="AQ214" s="207"/>
      <c r="AR214" s="207"/>
      <c r="AS214" s="207"/>
      <c r="AT214" s="207"/>
      <c r="AU214" s="207"/>
      <c r="AV214" s="207"/>
      <c r="AW214" s="207"/>
      <c r="AX214" s="207"/>
      <c r="AY214" s="208"/>
      <c r="AZ214" s="167"/>
    </row>
    <row r="215" spans="1:52" s="168" customFormat="1">
      <c r="A215" s="179"/>
      <c r="B215" s="179"/>
      <c r="Z215" s="502"/>
      <c r="AA215" s="210"/>
      <c r="AB215" s="211"/>
      <c r="AC215" s="207"/>
      <c r="AD215" s="207"/>
      <c r="AE215" s="207"/>
      <c r="AF215" s="207"/>
      <c r="AG215" s="207"/>
      <c r="AH215" s="207"/>
      <c r="AI215" s="207"/>
      <c r="AJ215" s="207"/>
      <c r="AK215" s="207"/>
      <c r="AL215" s="207"/>
      <c r="AM215" s="207"/>
      <c r="AN215" s="207"/>
      <c r="AO215" s="207"/>
      <c r="AP215" s="207"/>
      <c r="AQ215" s="207"/>
      <c r="AR215" s="207"/>
      <c r="AS215" s="207"/>
      <c r="AT215" s="207"/>
      <c r="AU215" s="207"/>
      <c r="AV215" s="207"/>
      <c r="AW215" s="207"/>
      <c r="AX215" s="207"/>
      <c r="AY215" s="208"/>
      <c r="AZ215" s="167"/>
    </row>
    <row r="216" spans="1:52" s="168" customFormat="1">
      <c r="A216" s="179"/>
      <c r="B216" s="179"/>
      <c r="Z216" s="502"/>
      <c r="AA216" s="210"/>
      <c r="AB216" s="211"/>
      <c r="AC216" s="207"/>
      <c r="AD216" s="207"/>
      <c r="AE216" s="207"/>
      <c r="AF216" s="207"/>
      <c r="AG216" s="207"/>
      <c r="AH216" s="207"/>
      <c r="AI216" s="207"/>
      <c r="AJ216" s="207"/>
      <c r="AK216" s="207"/>
      <c r="AL216" s="207"/>
      <c r="AM216" s="207"/>
      <c r="AN216" s="207"/>
      <c r="AO216" s="207"/>
      <c r="AP216" s="207"/>
      <c r="AQ216" s="207"/>
      <c r="AR216" s="207"/>
      <c r="AS216" s="207"/>
      <c r="AT216" s="207"/>
      <c r="AU216" s="207"/>
      <c r="AV216" s="207"/>
      <c r="AW216" s="207"/>
      <c r="AX216" s="207"/>
      <c r="AY216" s="208"/>
      <c r="AZ216" s="167"/>
    </row>
    <row r="217" spans="1:52" s="168" customFormat="1">
      <c r="A217" s="179"/>
      <c r="B217" s="179"/>
      <c r="Z217" s="502"/>
      <c r="AA217" s="210"/>
      <c r="AB217" s="211"/>
      <c r="AC217" s="207"/>
      <c r="AD217" s="207"/>
      <c r="AE217" s="207"/>
      <c r="AF217" s="207"/>
      <c r="AG217" s="207"/>
      <c r="AH217" s="207"/>
      <c r="AI217" s="207"/>
      <c r="AJ217" s="207"/>
      <c r="AK217" s="207"/>
      <c r="AL217" s="207"/>
      <c r="AM217" s="207"/>
      <c r="AN217" s="207"/>
      <c r="AO217" s="207"/>
      <c r="AP217" s="207"/>
      <c r="AQ217" s="207"/>
      <c r="AR217" s="207"/>
      <c r="AS217" s="207"/>
      <c r="AT217" s="207"/>
      <c r="AU217" s="207"/>
      <c r="AV217" s="207"/>
      <c r="AW217" s="207"/>
      <c r="AX217" s="207"/>
      <c r="AY217" s="208"/>
      <c r="AZ217" s="167"/>
    </row>
    <row r="218" spans="1:52" s="168" customFormat="1">
      <c r="A218" s="179"/>
      <c r="B218" s="179"/>
      <c r="Z218" s="502"/>
      <c r="AA218" s="210"/>
      <c r="AB218" s="211"/>
      <c r="AC218" s="207"/>
      <c r="AD218" s="207"/>
      <c r="AE218" s="207"/>
      <c r="AF218" s="207"/>
      <c r="AG218" s="207"/>
      <c r="AH218" s="207"/>
      <c r="AI218" s="207"/>
      <c r="AJ218" s="207"/>
      <c r="AK218" s="207"/>
      <c r="AL218" s="207"/>
      <c r="AM218" s="207"/>
      <c r="AN218" s="207"/>
      <c r="AO218" s="207"/>
      <c r="AP218" s="207"/>
      <c r="AQ218" s="207"/>
      <c r="AR218" s="207"/>
      <c r="AS218" s="207"/>
      <c r="AT218" s="207"/>
      <c r="AU218" s="207"/>
      <c r="AV218" s="207"/>
      <c r="AW218" s="207"/>
      <c r="AX218" s="207"/>
      <c r="AY218" s="208"/>
      <c r="AZ218" s="167"/>
    </row>
    <row r="219" spans="1:52" s="168" customFormat="1">
      <c r="A219" s="179"/>
      <c r="B219" s="179"/>
      <c r="Z219" s="502"/>
      <c r="AA219" s="210"/>
      <c r="AB219" s="211"/>
      <c r="AC219" s="207"/>
      <c r="AD219" s="207"/>
      <c r="AE219" s="207"/>
      <c r="AF219" s="207"/>
      <c r="AG219" s="207"/>
      <c r="AH219" s="207"/>
      <c r="AI219" s="207"/>
      <c r="AJ219" s="207"/>
      <c r="AK219" s="207"/>
      <c r="AL219" s="207"/>
      <c r="AM219" s="207"/>
      <c r="AN219" s="207"/>
      <c r="AO219" s="207"/>
      <c r="AP219" s="207"/>
      <c r="AQ219" s="207"/>
      <c r="AR219" s="207"/>
      <c r="AS219" s="207"/>
      <c r="AT219" s="207"/>
      <c r="AU219" s="207"/>
      <c r="AV219" s="207"/>
      <c r="AW219" s="207"/>
      <c r="AX219" s="207"/>
      <c r="AY219" s="208"/>
      <c r="AZ219" s="167"/>
    </row>
    <row r="220" spans="1:52" s="168" customFormat="1">
      <c r="A220" s="179"/>
      <c r="B220" s="179"/>
      <c r="Z220" s="502"/>
      <c r="AA220" s="210"/>
      <c r="AB220" s="211"/>
      <c r="AC220" s="207"/>
      <c r="AD220" s="207"/>
      <c r="AE220" s="207"/>
      <c r="AF220" s="207"/>
      <c r="AG220" s="207"/>
      <c r="AH220" s="207"/>
      <c r="AI220" s="207"/>
      <c r="AJ220" s="207"/>
      <c r="AK220" s="207"/>
      <c r="AL220" s="207"/>
      <c r="AM220" s="207"/>
      <c r="AN220" s="207"/>
      <c r="AO220" s="207"/>
      <c r="AP220" s="207"/>
      <c r="AQ220" s="207"/>
      <c r="AR220" s="207"/>
      <c r="AS220" s="207"/>
      <c r="AT220" s="207"/>
      <c r="AU220" s="207"/>
      <c r="AV220" s="207"/>
      <c r="AW220" s="207"/>
      <c r="AX220" s="207"/>
      <c r="AY220" s="208"/>
      <c r="AZ220" s="167"/>
    </row>
    <row r="221" spans="1:52" s="168" customFormat="1">
      <c r="A221" s="179"/>
      <c r="B221" s="179"/>
      <c r="Z221" s="502"/>
      <c r="AA221" s="210"/>
      <c r="AB221" s="211"/>
      <c r="AC221" s="207"/>
      <c r="AD221" s="207"/>
      <c r="AE221" s="207"/>
      <c r="AF221" s="207"/>
      <c r="AG221" s="207"/>
      <c r="AH221" s="207"/>
      <c r="AI221" s="207"/>
      <c r="AJ221" s="207"/>
      <c r="AK221" s="207"/>
      <c r="AL221" s="207"/>
      <c r="AM221" s="207"/>
      <c r="AN221" s="207"/>
      <c r="AO221" s="207"/>
      <c r="AP221" s="207"/>
      <c r="AQ221" s="207"/>
      <c r="AR221" s="207"/>
      <c r="AS221" s="207"/>
      <c r="AT221" s="207"/>
      <c r="AU221" s="207"/>
      <c r="AV221" s="207"/>
      <c r="AW221" s="207"/>
      <c r="AX221" s="207"/>
      <c r="AY221" s="208"/>
      <c r="AZ221" s="167"/>
    </row>
    <row r="222" spans="1:52" s="168" customFormat="1">
      <c r="A222" s="179"/>
      <c r="B222" s="179"/>
      <c r="Z222" s="502"/>
      <c r="AA222" s="210"/>
      <c r="AB222" s="211"/>
      <c r="AC222" s="207"/>
      <c r="AD222" s="207"/>
      <c r="AE222" s="207"/>
      <c r="AF222" s="207"/>
      <c r="AG222" s="207"/>
      <c r="AH222" s="207"/>
      <c r="AI222" s="207"/>
      <c r="AJ222" s="207"/>
      <c r="AK222" s="207"/>
      <c r="AL222" s="207"/>
      <c r="AM222" s="207"/>
      <c r="AN222" s="207"/>
      <c r="AO222" s="207"/>
      <c r="AP222" s="207"/>
      <c r="AQ222" s="207"/>
      <c r="AR222" s="207"/>
      <c r="AS222" s="207"/>
      <c r="AT222" s="207"/>
      <c r="AU222" s="207"/>
      <c r="AV222" s="207"/>
      <c r="AW222" s="207"/>
      <c r="AX222" s="207"/>
      <c r="AY222" s="208"/>
      <c r="AZ222" s="167"/>
    </row>
    <row r="223" spans="1:52" s="168" customFormat="1">
      <c r="A223" s="179"/>
      <c r="B223" s="179"/>
      <c r="Z223" s="502"/>
      <c r="AA223" s="210"/>
      <c r="AB223" s="211"/>
      <c r="AC223" s="207"/>
      <c r="AD223" s="207"/>
      <c r="AE223" s="207"/>
      <c r="AF223" s="207"/>
      <c r="AG223" s="207"/>
      <c r="AH223" s="207"/>
      <c r="AI223" s="207"/>
      <c r="AJ223" s="207"/>
      <c r="AK223" s="207"/>
      <c r="AL223" s="207"/>
      <c r="AM223" s="207"/>
      <c r="AN223" s="207"/>
      <c r="AO223" s="207"/>
      <c r="AP223" s="207"/>
      <c r="AQ223" s="207"/>
      <c r="AR223" s="207"/>
      <c r="AS223" s="207"/>
      <c r="AT223" s="207"/>
      <c r="AU223" s="207"/>
      <c r="AV223" s="207"/>
      <c r="AW223" s="207"/>
      <c r="AX223" s="207"/>
      <c r="AY223" s="208"/>
      <c r="AZ223" s="167"/>
    </row>
    <row r="224" spans="1:52" s="168" customFormat="1">
      <c r="A224" s="179"/>
      <c r="B224" s="179"/>
      <c r="Z224" s="502"/>
      <c r="AA224" s="210"/>
      <c r="AB224" s="211"/>
      <c r="AC224" s="207"/>
      <c r="AD224" s="207"/>
      <c r="AE224" s="207"/>
      <c r="AF224" s="207"/>
      <c r="AG224" s="207"/>
      <c r="AH224" s="207"/>
      <c r="AI224" s="207"/>
      <c r="AJ224" s="207"/>
      <c r="AK224" s="207"/>
      <c r="AL224" s="207"/>
      <c r="AM224" s="207"/>
      <c r="AN224" s="207"/>
      <c r="AO224" s="207"/>
      <c r="AP224" s="207"/>
      <c r="AQ224" s="207"/>
      <c r="AR224" s="207"/>
      <c r="AS224" s="207"/>
      <c r="AT224" s="207"/>
      <c r="AU224" s="207"/>
      <c r="AV224" s="207"/>
      <c r="AW224" s="207"/>
      <c r="AX224" s="207"/>
      <c r="AY224" s="208"/>
      <c r="AZ224" s="167"/>
    </row>
    <row r="225" spans="1:52" s="168" customFormat="1">
      <c r="A225" s="179"/>
      <c r="B225" s="179"/>
      <c r="Z225" s="502"/>
      <c r="AA225" s="210"/>
      <c r="AB225" s="211"/>
      <c r="AC225" s="207"/>
      <c r="AD225" s="207"/>
      <c r="AE225" s="207"/>
      <c r="AF225" s="207"/>
      <c r="AG225" s="207"/>
      <c r="AH225" s="207"/>
      <c r="AI225" s="207"/>
      <c r="AJ225" s="207"/>
      <c r="AK225" s="207"/>
      <c r="AL225" s="207"/>
      <c r="AM225" s="207"/>
      <c r="AN225" s="207"/>
      <c r="AO225" s="207"/>
      <c r="AP225" s="207"/>
      <c r="AQ225" s="207"/>
      <c r="AR225" s="207"/>
      <c r="AS225" s="207"/>
      <c r="AT225" s="207"/>
      <c r="AU225" s="207"/>
      <c r="AV225" s="207"/>
      <c r="AW225" s="207"/>
      <c r="AX225" s="207"/>
      <c r="AY225" s="208"/>
      <c r="AZ225" s="167"/>
    </row>
    <row r="226" spans="1:52" s="168" customFormat="1">
      <c r="A226" s="179"/>
      <c r="B226" s="179"/>
      <c r="Z226" s="502"/>
      <c r="AA226" s="210"/>
      <c r="AB226" s="211"/>
      <c r="AC226" s="207"/>
      <c r="AD226" s="207"/>
      <c r="AE226" s="207"/>
      <c r="AF226" s="207"/>
      <c r="AG226" s="207"/>
      <c r="AH226" s="207"/>
      <c r="AI226" s="207"/>
      <c r="AJ226" s="207"/>
      <c r="AK226" s="207"/>
      <c r="AL226" s="207"/>
      <c r="AM226" s="207"/>
      <c r="AN226" s="207"/>
      <c r="AO226" s="207"/>
      <c r="AP226" s="207"/>
      <c r="AQ226" s="207"/>
      <c r="AR226" s="207"/>
      <c r="AS226" s="207"/>
      <c r="AT226" s="207"/>
      <c r="AU226" s="207"/>
      <c r="AV226" s="207"/>
      <c r="AW226" s="207"/>
      <c r="AX226" s="207"/>
      <c r="AY226" s="208"/>
      <c r="AZ226" s="167"/>
    </row>
    <row r="227" spans="1:52" s="168" customFormat="1">
      <c r="A227" s="179"/>
      <c r="B227" s="179"/>
      <c r="Z227" s="502"/>
      <c r="AA227" s="210"/>
      <c r="AB227" s="211"/>
      <c r="AC227" s="207"/>
      <c r="AD227" s="207"/>
      <c r="AE227" s="207"/>
      <c r="AF227" s="207"/>
      <c r="AG227" s="207"/>
      <c r="AH227" s="207"/>
      <c r="AI227" s="207"/>
      <c r="AJ227" s="207"/>
      <c r="AK227" s="207"/>
      <c r="AL227" s="207"/>
      <c r="AM227" s="207"/>
      <c r="AN227" s="207"/>
      <c r="AO227" s="207"/>
      <c r="AP227" s="207"/>
      <c r="AQ227" s="207"/>
      <c r="AR227" s="207"/>
      <c r="AS227" s="207"/>
      <c r="AT227" s="207"/>
      <c r="AU227" s="207"/>
      <c r="AV227" s="207"/>
      <c r="AW227" s="207"/>
      <c r="AX227" s="207"/>
      <c r="AY227" s="208"/>
      <c r="AZ227" s="167"/>
    </row>
    <row r="228" spans="1:52" s="168" customFormat="1">
      <c r="A228" s="179"/>
      <c r="B228" s="179"/>
      <c r="Z228" s="502"/>
      <c r="AA228" s="210"/>
      <c r="AB228" s="211"/>
      <c r="AC228" s="207"/>
      <c r="AD228" s="207"/>
      <c r="AE228" s="207"/>
      <c r="AF228" s="207"/>
      <c r="AG228" s="207"/>
      <c r="AH228" s="207"/>
      <c r="AI228" s="207"/>
      <c r="AJ228" s="207"/>
      <c r="AK228" s="207"/>
      <c r="AL228" s="207"/>
      <c r="AM228" s="207"/>
      <c r="AN228" s="207"/>
      <c r="AO228" s="207"/>
      <c r="AP228" s="207"/>
      <c r="AQ228" s="207"/>
      <c r="AR228" s="207"/>
      <c r="AS228" s="207"/>
      <c r="AT228" s="207"/>
      <c r="AU228" s="207"/>
      <c r="AV228" s="207"/>
      <c r="AW228" s="207"/>
      <c r="AX228" s="207"/>
      <c r="AY228" s="208"/>
      <c r="AZ228" s="167"/>
    </row>
    <row r="229" spans="1:52" s="168" customFormat="1">
      <c r="A229" s="179"/>
      <c r="B229" s="179"/>
      <c r="Z229" s="502"/>
      <c r="AA229" s="210"/>
      <c r="AB229" s="211"/>
      <c r="AC229" s="207"/>
      <c r="AD229" s="207"/>
      <c r="AE229" s="207"/>
      <c r="AF229" s="207"/>
      <c r="AG229" s="207"/>
      <c r="AH229" s="207"/>
      <c r="AI229" s="207"/>
      <c r="AJ229" s="207"/>
      <c r="AK229" s="207"/>
      <c r="AL229" s="207"/>
      <c r="AM229" s="207"/>
      <c r="AN229" s="207"/>
      <c r="AO229" s="207"/>
      <c r="AP229" s="207"/>
      <c r="AQ229" s="207"/>
      <c r="AR229" s="207"/>
      <c r="AS229" s="207"/>
      <c r="AT229" s="207"/>
      <c r="AU229" s="207"/>
      <c r="AV229" s="207"/>
      <c r="AW229" s="207"/>
      <c r="AX229" s="207"/>
      <c r="AY229" s="208"/>
      <c r="AZ229" s="167"/>
    </row>
    <row r="230" spans="1:52" s="168" customFormat="1">
      <c r="A230" s="179"/>
      <c r="B230" s="179"/>
      <c r="Z230" s="502"/>
      <c r="AA230" s="210"/>
      <c r="AB230" s="211"/>
      <c r="AC230" s="207"/>
      <c r="AD230" s="207"/>
      <c r="AE230" s="207"/>
      <c r="AF230" s="207"/>
      <c r="AG230" s="207"/>
      <c r="AH230" s="207"/>
      <c r="AI230" s="207"/>
      <c r="AJ230" s="207"/>
      <c r="AK230" s="207"/>
      <c r="AL230" s="207"/>
      <c r="AM230" s="207"/>
      <c r="AN230" s="207"/>
      <c r="AO230" s="207"/>
      <c r="AP230" s="207"/>
      <c r="AQ230" s="207"/>
      <c r="AR230" s="207"/>
      <c r="AS230" s="207"/>
      <c r="AT230" s="207"/>
      <c r="AU230" s="207"/>
      <c r="AV230" s="207"/>
      <c r="AW230" s="207"/>
      <c r="AX230" s="207"/>
      <c r="AY230" s="208"/>
      <c r="AZ230" s="167"/>
    </row>
    <row r="231" spans="1:52" s="168" customFormat="1">
      <c r="A231" s="179"/>
      <c r="B231" s="179"/>
      <c r="Z231" s="502"/>
      <c r="AA231" s="210"/>
      <c r="AB231" s="211"/>
      <c r="AC231" s="207"/>
      <c r="AD231" s="207"/>
      <c r="AE231" s="207"/>
      <c r="AF231" s="207"/>
      <c r="AG231" s="207"/>
      <c r="AH231" s="207"/>
      <c r="AI231" s="207"/>
      <c r="AJ231" s="207"/>
      <c r="AK231" s="207"/>
      <c r="AL231" s="207"/>
      <c r="AM231" s="207"/>
      <c r="AN231" s="207"/>
      <c r="AO231" s="207"/>
      <c r="AP231" s="207"/>
      <c r="AQ231" s="207"/>
      <c r="AR231" s="207"/>
      <c r="AS231" s="207"/>
      <c r="AT231" s="207"/>
      <c r="AU231" s="207"/>
      <c r="AV231" s="207"/>
      <c r="AW231" s="207"/>
      <c r="AX231" s="207"/>
      <c r="AY231" s="208"/>
      <c r="AZ231" s="167"/>
    </row>
    <row r="232" spans="1:52" s="168" customFormat="1">
      <c r="A232" s="179"/>
      <c r="B232" s="179"/>
      <c r="Z232" s="502"/>
      <c r="AA232" s="210"/>
      <c r="AB232" s="211"/>
      <c r="AC232" s="207"/>
      <c r="AD232" s="207"/>
      <c r="AE232" s="207"/>
      <c r="AF232" s="207"/>
      <c r="AG232" s="207"/>
      <c r="AH232" s="207"/>
      <c r="AI232" s="207"/>
      <c r="AJ232" s="207"/>
      <c r="AK232" s="207"/>
      <c r="AL232" s="207"/>
      <c r="AM232" s="207"/>
      <c r="AN232" s="207"/>
      <c r="AO232" s="207"/>
      <c r="AP232" s="207"/>
      <c r="AQ232" s="207"/>
      <c r="AR232" s="207"/>
      <c r="AS232" s="207"/>
      <c r="AT232" s="207"/>
      <c r="AU232" s="207"/>
      <c r="AV232" s="207"/>
      <c r="AW232" s="207"/>
      <c r="AX232" s="207"/>
      <c r="AY232" s="208"/>
      <c r="AZ232" s="167"/>
    </row>
    <row r="233" spans="1:52" s="168" customFormat="1">
      <c r="A233" s="179"/>
      <c r="B233" s="179"/>
      <c r="Z233" s="502"/>
      <c r="AA233" s="210"/>
      <c r="AB233" s="211"/>
      <c r="AC233" s="207"/>
      <c r="AD233" s="207"/>
      <c r="AE233" s="207"/>
      <c r="AF233" s="207"/>
      <c r="AG233" s="207"/>
      <c r="AH233" s="207"/>
      <c r="AI233" s="207"/>
      <c r="AJ233" s="207"/>
      <c r="AK233" s="207"/>
      <c r="AL233" s="207"/>
      <c r="AM233" s="207"/>
      <c r="AN233" s="207"/>
      <c r="AO233" s="207"/>
      <c r="AP233" s="207"/>
      <c r="AQ233" s="207"/>
      <c r="AR233" s="207"/>
      <c r="AS233" s="207"/>
      <c r="AT233" s="207"/>
      <c r="AU233" s="207"/>
      <c r="AV233" s="207"/>
      <c r="AW233" s="207"/>
      <c r="AX233" s="207"/>
      <c r="AY233" s="208"/>
      <c r="AZ233" s="167"/>
    </row>
    <row r="234" spans="1:52" s="168" customFormat="1">
      <c r="A234" s="179"/>
      <c r="B234" s="179"/>
      <c r="Z234" s="502"/>
      <c r="AA234" s="210"/>
      <c r="AB234" s="211"/>
      <c r="AC234" s="207"/>
      <c r="AD234" s="207"/>
      <c r="AE234" s="207"/>
      <c r="AF234" s="207"/>
      <c r="AG234" s="207"/>
      <c r="AH234" s="207"/>
      <c r="AI234" s="207"/>
      <c r="AJ234" s="207"/>
      <c r="AK234" s="207"/>
      <c r="AL234" s="207"/>
      <c r="AM234" s="207"/>
      <c r="AN234" s="207"/>
      <c r="AO234" s="207"/>
      <c r="AP234" s="207"/>
      <c r="AQ234" s="207"/>
      <c r="AR234" s="207"/>
      <c r="AS234" s="207"/>
      <c r="AT234" s="207"/>
      <c r="AU234" s="207"/>
      <c r="AV234" s="207"/>
      <c r="AW234" s="207"/>
      <c r="AX234" s="207"/>
      <c r="AY234" s="208"/>
      <c r="AZ234" s="167"/>
    </row>
    <row r="235" spans="1:52" s="168" customFormat="1">
      <c r="A235" s="179"/>
      <c r="B235" s="179"/>
      <c r="Z235" s="502"/>
      <c r="AA235" s="210"/>
      <c r="AB235" s="211"/>
      <c r="AC235" s="207"/>
      <c r="AD235" s="207"/>
      <c r="AE235" s="207"/>
      <c r="AF235" s="207"/>
      <c r="AG235" s="207"/>
      <c r="AH235" s="207"/>
      <c r="AI235" s="207"/>
      <c r="AJ235" s="207"/>
      <c r="AK235" s="207"/>
      <c r="AL235" s="207"/>
      <c r="AM235" s="207"/>
      <c r="AN235" s="207"/>
      <c r="AO235" s="207"/>
      <c r="AP235" s="207"/>
      <c r="AQ235" s="207"/>
      <c r="AR235" s="207"/>
      <c r="AS235" s="207"/>
      <c r="AT235" s="207"/>
      <c r="AU235" s="207"/>
      <c r="AV235" s="207"/>
      <c r="AW235" s="207"/>
      <c r="AX235" s="207"/>
      <c r="AY235" s="208"/>
      <c r="AZ235" s="167"/>
    </row>
    <row r="236" spans="1:52" s="168" customFormat="1">
      <c r="A236" s="179"/>
      <c r="B236" s="179"/>
      <c r="Z236" s="502"/>
      <c r="AA236" s="210"/>
      <c r="AB236" s="211"/>
      <c r="AC236" s="207"/>
      <c r="AD236" s="207"/>
      <c r="AE236" s="207"/>
      <c r="AF236" s="207"/>
      <c r="AG236" s="207"/>
      <c r="AH236" s="207"/>
      <c r="AI236" s="207"/>
      <c r="AJ236" s="207"/>
      <c r="AK236" s="207"/>
      <c r="AL236" s="207"/>
      <c r="AM236" s="207"/>
      <c r="AN236" s="207"/>
      <c r="AO236" s="207"/>
      <c r="AP236" s="207"/>
      <c r="AQ236" s="207"/>
      <c r="AR236" s="207"/>
      <c r="AS236" s="207"/>
      <c r="AT236" s="207"/>
      <c r="AU236" s="207"/>
      <c r="AV236" s="207"/>
      <c r="AW236" s="207"/>
      <c r="AX236" s="207"/>
      <c r="AY236" s="208"/>
      <c r="AZ236" s="167"/>
    </row>
    <row r="237" spans="1:52" s="168" customFormat="1">
      <c r="A237" s="179"/>
      <c r="B237" s="179"/>
      <c r="Z237" s="502"/>
      <c r="AA237" s="210"/>
      <c r="AB237" s="211"/>
      <c r="AC237" s="207"/>
      <c r="AD237" s="207"/>
      <c r="AE237" s="207"/>
      <c r="AF237" s="207"/>
      <c r="AG237" s="207"/>
      <c r="AH237" s="207"/>
      <c r="AI237" s="207"/>
      <c r="AJ237" s="207"/>
      <c r="AK237" s="207"/>
      <c r="AL237" s="207"/>
      <c r="AM237" s="207"/>
      <c r="AN237" s="207"/>
      <c r="AO237" s="207"/>
      <c r="AP237" s="207"/>
      <c r="AQ237" s="207"/>
      <c r="AR237" s="207"/>
      <c r="AS237" s="207"/>
      <c r="AT237" s="207"/>
      <c r="AU237" s="207"/>
      <c r="AV237" s="207"/>
      <c r="AW237" s="207"/>
      <c r="AX237" s="207"/>
      <c r="AY237" s="208"/>
      <c r="AZ237" s="167"/>
    </row>
    <row r="238" spans="1:52" s="168" customFormat="1">
      <c r="A238" s="179"/>
      <c r="B238" s="179"/>
      <c r="Z238" s="502"/>
      <c r="AA238" s="210"/>
      <c r="AB238" s="211"/>
      <c r="AC238" s="207"/>
      <c r="AD238" s="207"/>
      <c r="AE238" s="207"/>
      <c r="AF238" s="207"/>
      <c r="AG238" s="207"/>
      <c r="AH238" s="207"/>
      <c r="AI238" s="207"/>
      <c r="AJ238" s="207"/>
      <c r="AK238" s="207"/>
      <c r="AL238" s="207"/>
      <c r="AM238" s="207"/>
      <c r="AN238" s="207"/>
      <c r="AO238" s="207"/>
      <c r="AP238" s="207"/>
      <c r="AQ238" s="207"/>
      <c r="AR238" s="207"/>
      <c r="AS238" s="207"/>
      <c r="AT238" s="207"/>
      <c r="AU238" s="207"/>
      <c r="AV238" s="207"/>
      <c r="AW238" s="207"/>
      <c r="AX238" s="207"/>
      <c r="AY238" s="208"/>
      <c r="AZ238" s="167"/>
    </row>
    <row r="239" spans="1:52" s="168" customFormat="1">
      <c r="A239" s="179"/>
      <c r="B239" s="179"/>
      <c r="Z239" s="502"/>
      <c r="AA239" s="210"/>
      <c r="AB239" s="211"/>
      <c r="AC239" s="207"/>
      <c r="AD239" s="207"/>
      <c r="AE239" s="207"/>
      <c r="AF239" s="207"/>
      <c r="AG239" s="207"/>
      <c r="AH239" s="207"/>
      <c r="AI239" s="207"/>
      <c r="AJ239" s="207"/>
      <c r="AK239" s="207"/>
      <c r="AL239" s="207"/>
      <c r="AM239" s="207"/>
      <c r="AN239" s="207"/>
      <c r="AO239" s="207"/>
      <c r="AP239" s="207"/>
      <c r="AQ239" s="207"/>
      <c r="AR239" s="207"/>
      <c r="AS239" s="207"/>
      <c r="AT239" s="207"/>
      <c r="AU239" s="207"/>
      <c r="AV239" s="207"/>
      <c r="AW239" s="207"/>
      <c r="AX239" s="207"/>
      <c r="AY239" s="208"/>
      <c r="AZ239" s="167"/>
    </row>
    <row r="240" spans="1:52" s="168" customFormat="1">
      <c r="A240" s="179"/>
      <c r="B240" s="179"/>
      <c r="Z240" s="502"/>
      <c r="AA240" s="210"/>
      <c r="AB240" s="211"/>
      <c r="AC240" s="207"/>
      <c r="AD240" s="207"/>
      <c r="AE240" s="207"/>
      <c r="AF240" s="207"/>
      <c r="AG240" s="207"/>
      <c r="AH240" s="207"/>
      <c r="AI240" s="207"/>
      <c r="AJ240" s="207"/>
      <c r="AK240" s="207"/>
      <c r="AL240" s="207"/>
      <c r="AM240" s="207"/>
      <c r="AN240" s="207"/>
      <c r="AO240" s="207"/>
      <c r="AP240" s="207"/>
      <c r="AQ240" s="207"/>
      <c r="AR240" s="207"/>
      <c r="AS240" s="207"/>
      <c r="AT240" s="207"/>
      <c r="AU240" s="207"/>
      <c r="AV240" s="207"/>
      <c r="AW240" s="207"/>
      <c r="AX240" s="207"/>
      <c r="AY240" s="208"/>
      <c r="AZ240" s="167"/>
    </row>
    <row r="241" spans="1:52" s="168" customFormat="1">
      <c r="A241" s="179"/>
      <c r="B241" s="179"/>
      <c r="Z241" s="502"/>
      <c r="AA241" s="210"/>
      <c r="AB241" s="211"/>
      <c r="AC241" s="207"/>
      <c r="AD241" s="207"/>
      <c r="AE241" s="207"/>
      <c r="AF241" s="207"/>
      <c r="AG241" s="207"/>
      <c r="AH241" s="207"/>
      <c r="AI241" s="207"/>
      <c r="AJ241" s="207"/>
      <c r="AK241" s="207"/>
      <c r="AL241" s="207"/>
      <c r="AM241" s="207"/>
      <c r="AN241" s="207"/>
      <c r="AO241" s="207"/>
      <c r="AP241" s="207"/>
      <c r="AQ241" s="207"/>
      <c r="AR241" s="207"/>
      <c r="AS241" s="207"/>
      <c r="AT241" s="207"/>
      <c r="AU241" s="207"/>
      <c r="AV241" s="207"/>
      <c r="AW241" s="207"/>
      <c r="AX241" s="207"/>
      <c r="AY241" s="208"/>
      <c r="AZ241" s="167"/>
    </row>
    <row r="242" spans="1:52" s="168" customFormat="1">
      <c r="A242" s="179"/>
      <c r="B242" s="179"/>
      <c r="Z242" s="502"/>
      <c r="AA242" s="210"/>
      <c r="AB242" s="211"/>
      <c r="AC242" s="207"/>
      <c r="AD242" s="207"/>
      <c r="AE242" s="207"/>
      <c r="AF242" s="207"/>
      <c r="AG242" s="207"/>
      <c r="AH242" s="207"/>
      <c r="AI242" s="207"/>
      <c r="AJ242" s="207"/>
      <c r="AK242" s="207"/>
      <c r="AL242" s="207"/>
      <c r="AM242" s="207"/>
      <c r="AN242" s="207"/>
      <c r="AO242" s="207"/>
      <c r="AP242" s="207"/>
      <c r="AQ242" s="207"/>
      <c r="AR242" s="207"/>
      <c r="AS242" s="207"/>
      <c r="AT242" s="207"/>
      <c r="AU242" s="207"/>
      <c r="AV242" s="207"/>
      <c r="AW242" s="207"/>
      <c r="AX242" s="207"/>
      <c r="AY242" s="208"/>
      <c r="AZ242" s="167"/>
    </row>
    <row r="243" spans="1:52" s="168" customFormat="1">
      <c r="A243" s="179"/>
      <c r="B243" s="179"/>
      <c r="Z243" s="502"/>
      <c r="AA243" s="210"/>
      <c r="AB243" s="211"/>
      <c r="AC243" s="207"/>
      <c r="AD243" s="207"/>
      <c r="AE243" s="207"/>
      <c r="AF243" s="207"/>
      <c r="AG243" s="207"/>
      <c r="AH243" s="207"/>
      <c r="AI243" s="207"/>
      <c r="AJ243" s="207"/>
      <c r="AK243" s="207"/>
      <c r="AL243" s="207"/>
      <c r="AM243" s="207"/>
      <c r="AN243" s="207"/>
      <c r="AO243" s="207"/>
      <c r="AP243" s="207"/>
      <c r="AQ243" s="207"/>
      <c r="AR243" s="207"/>
      <c r="AS243" s="207"/>
      <c r="AT243" s="207"/>
      <c r="AU243" s="207"/>
      <c r="AV243" s="207"/>
      <c r="AW243" s="207"/>
      <c r="AX243" s="207"/>
      <c r="AY243" s="208"/>
      <c r="AZ243" s="167"/>
    </row>
    <row r="244" spans="1:52" s="168" customFormat="1">
      <c r="A244" s="179"/>
      <c r="B244" s="179"/>
      <c r="Z244" s="502"/>
      <c r="AA244" s="210"/>
      <c r="AB244" s="211"/>
      <c r="AC244" s="207"/>
      <c r="AD244" s="207"/>
      <c r="AE244" s="207"/>
      <c r="AF244" s="207"/>
      <c r="AG244" s="207"/>
      <c r="AH244" s="207"/>
      <c r="AI244" s="207"/>
      <c r="AJ244" s="207"/>
      <c r="AK244" s="207"/>
      <c r="AL244" s="207"/>
      <c r="AM244" s="207"/>
      <c r="AN244" s="207"/>
      <c r="AO244" s="207"/>
      <c r="AP244" s="207"/>
      <c r="AQ244" s="207"/>
      <c r="AR244" s="207"/>
      <c r="AS244" s="207"/>
      <c r="AT244" s="207"/>
      <c r="AU244" s="207"/>
      <c r="AV244" s="207"/>
      <c r="AW244" s="207"/>
      <c r="AX244" s="207"/>
      <c r="AY244" s="208"/>
      <c r="AZ244" s="167"/>
    </row>
    <row r="245" spans="1:52" s="168" customFormat="1">
      <c r="A245" s="179"/>
      <c r="B245" s="179"/>
      <c r="Z245" s="502"/>
      <c r="AA245" s="210"/>
      <c r="AB245" s="211"/>
      <c r="AC245" s="207"/>
      <c r="AD245" s="207"/>
      <c r="AE245" s="207"/>
      <c r="AF245" s="207"/>
      <c r="AG245" s="207"/>
      <c r="AH245" s="207"/>
      <c r="AI245" s="207"/>
      <c r="AJ245" s="207"/>
      <c r="AK245" s="207"/>
      <c r="AL245" s="207"/>
      <c r="AM245" s="207"/>
      <c r="AN245" s="207"/>
      <c r="AO245" s="207"/>
      <c r="AP245" s="207"/>
      <c r="AQ245" s="207"/>
      <c r="AR245" s="207"/>
      <c r="AS245" s="207"/>
      <c r="AT245" s="207"/>
      <c r="AU245" s="207"/>
      <c r="AV245" s="207"/>
      <c r="AW245" s="207"/>
      <c r="AX245" s="207"/>
      <c r="AY245" s="208"/>
      <c r="AZ245" s="167"/>
    </row>
    <row r="246" spans="1:52" s="168" customFormat="1">
      <c r="A246" s="179"/>
      <c r="B246" s="179"/>
      <c r="Z246" s="502"/>
      <c r="AA246" s="210"/>
      <c r="AB246" s="211"/>
      <c r="AC246" s="207"/>
      <c r="AD246" s="207"/>
      <c r="AE246" s="207"/>
      <c r="AF246" s="207"/>
      <c r="AG246" s="207"/>
      <c r="AH246" s="207"/>
      <c r="AI246" s="207"/>
      <c r="AJ246" s="207"/>
      <c r="AK246" s="207"/>
      <c r="AL246" s="207"/>
      <c r="AM246" s="207"/>
      <c r="AN246" s="207"/>
      <c r="AO246" s="207"/>
      <c r="AP246" s="207"/>
      <c r="AQ246" s="207"/>
      <c r="AR246" s="207"/>
      <c r="AS246" s="207"/>
      <c r="AT246" s="207"/>
      <c r="AU246" s="207"/>
      <c r="AV246" s="207"/>
      <c r="AW246" s="207"/>
      <c r="AX246" s="207"/>
      <c r="AY246" s="208"/>
      <c r="AZ246" s="167"/>
    </row>
    <row r="247" spans="1:52" s="168" customFormat="1">
      <c r="A247" s="179"/>
      <c r="B247" s="179"/>
      <c r="Z247" s="502"/>
      <c r="AA247" s="210"/>
      <c r="AB247" s="211"/>
      <c r="AC247" s="207"/>
      <c r="AD247" s="207"/>
      <c r="AE247" s="207"/>
      <c r="AF247" s="207"/>
      <c r="AG247" s="207"/>
      <c r="AH247" s="207"/>
      <c r="AI247" s="207"/>
      <c r="AJ247" s="207"/>
      <c r="AK247" s="207"/>
      <c r="AL247" s="207"/>
      <c r="AM247" s="207"/>
      <c r="AN247" s="207"/>
      <c r="AO247" s="207"/>
      <c r="AP247" s="207"/>
      <c r="AQ247" s="207"/>
      <c r="AR247" s="207"/>
      <c r="AS247" s="207"/>
      <c r="AT247" s="207"/>
      <c r="AU247" s="207"/>
      <c r="AV247" s="207"/>
      <c r="AW247" s="207"/>
      <c r="AX247" s="207"/>
      <c r="AY247" s="208"/>
      <c r="AZ247" s="167"/>
    </row>
    <row r="248" spans="1:52" s="168" customFormat="1">
      <c r="A248" s="179"/>
      <c r="B248" s="179"/>
      <c r="Z248" s="502"/>
      <c r="AA248" s="210"/>
      <c r="AB248" s="211"/>
      <c r="AC248" s="207"/>
      <c r="AD248" s="207"/>
      <c r="AE248" s="207"/>
      <c r="AF248" s="207"/>
      <c r="AG248" s="207"/>
      <c r="AH248" s="207"/>
      <c r="AI248" s="207"/>
      <c r="AJ248" s="207"/>
      <c r="AK248" s="207"/>
      <c r="AL248" s="207"/>
      <c r="AM248" s="207"/>
      <c r="AN248" s="207"/>
      <c r="AO248" s="207"/>
      <c r="AP248" s="207"/>
      <c r="AQ248" s="207"/>
      <c r="AR248" s="207"/>
      <c r="AS248" s="207"/>
      <c r="AT248" s="207"/>
      <c r="AU248" s="207"/>
      <c r="AV248" s="207"/>
      <c r="AW248" s="207"/>
      <c r="AX248" s="207"/>
      <c r="AY248" s="208"/>
      <c r="AZ248" s="167"/>
    </row>
    <row r="249" spans="1:52" s="168" customFormat="1">
      <c r="A249" s="179"/>
      <c r="B249" s="179"/>
      <c r="Z249" s="502"/>
      <c r="AA249" s="210"/>
      <c r="AB249" s="211"/>
      <c r="AC249" s="207"/>
      <c r="AD249" s="207"/>
      <c r="AE249" s="207"/>
      <c r="AF249" s="207"/>
      <c r="AG249" s="207"/>
      <c r="AH249" s="207"/>
      <c r="AI249" s="207"/>
      <c r="AJ249" s="207"/>
      <c r="AK249" s="207"/>
      <c r="AL249" s="207"/>
      <c r="AM249" s="207"/>
      <c r="AN249" s="207"/>
      <c r="AO249" s="207"/>
      <c r="AP249" s="207"/>
      <c r="AQ249" s="207"/>
      <c r="AR249" s="207"/>
      <c r="AS249" s="207"/>
      <c r="AT249" s="207"/>
      <c r="AU249" s="207"/>
      <c r="AV249" s="207"/>
      <c r="AW249" s="207"/>
      <c r="AX249" s="207"/>
      <c r="AY249" s="208"/>
      <c r="AZ249" s="167"/>
    </row>
    <row r="250" spans="1:52" s="168" customFormat="1">
      <c r="A250" s="179"/>
      <c r="B250" s="179"/>
      <c r="Z250" s="502"/>
      <c r="AA250" s="210"/>
      <c r="AB250" s="211"/>
      <c r="AC250" s="207"/>
      <c r="AD250" s="207"/>
      <c r="AE250" s="207"/>
      <c r="AF250" s="207"/>
      <c r="AG250" s="207"/>
      <c r="AH250" s="207"/>
      <c r="AI250" s="207"/>
      <c r="AJ250" s="207"/>
      <c r="AK250" s="207"/>
      <c r="AL250" s="207"/>
      <c r="AM250" s="207"/>
      <c r="AN250" s="207"/>
      <c r="AO250" s="207"/>
      <c r="AP250" s="207"/>
      <c r="AQ250" s="207"/>
      <c r="AR250" s="207"/>
      <c r="AS250" s="207"/>
      <c r="AT250" s="207"/>
      <c r="AU250" s="207"/>
      <c r="AV250" s="207"/>
      <c r="AW250" s="207"/>
      <c r="AX250" s="207"/>
      <c r="AY250" s="208"/>
      <c r="AZ250" s="167"/>
    </row>
    <row r="251" spans="1:52" s="168" customFormat="1">
      <c r="A251" s="179"/>
      <c r="B251" s="179"/>
      <c r="Z251" s="502"/>
      <c r="AA251" s="210"/>
      <c r="AB251" s="211"/>
      <c r="AC251" s="207"/>
      <c r="AD251" s="207"/>
      <c r="AE251" s="207"/>
      <c r="AF251" s="207"/>
      <c r="AG251" s="207"/>
      <c r="AH251" s="207"/>
      <c r="AI251" s="207"/>
      <c r="AJ251" s="207"/>
      <c r="AK251" s="207"/>
      <c r="AL251" s="207"/>
      <c r="AM251" s="207"/>
      <c r="AN251" s="207"/>
      <c r="AO251" s="207"/>
      <c r="AP251" s="207"/>
      <c r="AQ251" s="207"/>
      <c r="AR251" s="207"/>
      <c r="AS251" s="207"/>
      <c r="AT251" s="207"/>
      <c r="AU251" s="207"/>
      <c r="AV251" s="207"/>
      <c r="AW251" s="207"/>
      <c r="AX251" s="207"/>
      <c r="AY251" s="208"/>
      <c r="AZ251" s="167"/>
    </row>
    <row r="252" spans="1:52" s="168" customFormat="1">
      <c r="A252" s="179"/>
      <c r="B252" s="179"/>
      <c r="Z252" s="502"/>
      <c r="AA252" s="210"/>
      <c r="AB252" s="211"/>
      <c r="AC252" s="207"/>
      <c r="AD252" s="207"/>
      <c r="AE252" s="207"/>
      <c r="AF252" s="207"/>
      <c r="AG252" s="207"/>
      <c r="AH252" s="207"/>
      <c r="AI252" s="207"/>
      <c r="AJ252" s="207"/>
      <c r="AK252" s="207"/>
      <c r="AL252" s="207"/>
      <c r="AM252" s="207"/>
      <c r="AN252" s="207"/>
      <c r="AO252" s="207"/>
      <c r="AP252" s="207"/>
      <c r="AQ252" s="207"/>
      <c r="AR252" s="207"/>
      <c r="AS252" s="207"/>
      <c r="AT252" s="207"/>
      <c r="AU252" s="207"/>
      <c r="AV252" s="207"/>
      <c r="AW252" s="207"/>
      <c r="AX252" s="207"/>
      <c r="AY252" s="208"/>
      <c r="AZ252" s="167"/>
    </row>
    <row r="253" spans="1:52" s="168" customFormat="1">
      <c r="A253" s="179"/>
      <c r="B253" s="179"/>
      <c r="Z253" s="502"/>
      <c r="AA253" s="210"/>
      <c r="AB253" s="211"/>
      <c r="AC253" s="207"/>
      <c r="AD253" s="207"/>
      <c r="AE253" s="207"/>
      <c r="AF253" s="207"/>
      <c r="AG253" s="207"/>
      <c r="AH253" s="207"/>
      <c r="AI253" s="207"/>
      <c r="AJ253" s="207"/>
      <c r="AK253" s="207"/>
      <c r="AL253" s="207"/>
      <c r="AM253" s="207"/>
      <c r="AN253" s="207"/>
      <c r="AO253" s="207"/>
      <c r="AP253" s="207"/>
      <c r="AQ253" s="207"/>
      <c r="AR253" s="207"/>
      <c r="AS253" s="207"/>
      <c r="AT253" s="207"/>
      <c r="AU253" s="207"/>
      <c r="AV253" s="207"/>
      <c r="AW253" s="207"/>
      <c r="AX253" s="207"/>
      <c r="AY253" s="208"/>
      <c r="AZ253" s="167"/>
    </row>
    <row r="254" spans="1:52" s="168" customFormat="1">
      <c r="A254" s="179"/>
      <c r="B254" s="179"/>
      <c r="Z254" s="502"/>
      <c r="AA254" s="210"/>
      <c r="AB254" s="211"/>
      <c r="AC254" s="207"/>
      <c r="AD254" s="207"/>
      <c r="AE254" s="207"/>
      <c r="AF254" s="207"/>
      <c r="AG254" s="207"/>
      <c r="AH254" s="207"/>
      <c r="AI254" s="207"/>
      <c r="AJ254" s="207"/>
      <c r="AK254" s="207"/>
      <c r="AL254" s="207"/>
      <c r="AM254" s="207"/>
      <c r="AN254" s="207"/>
      <c r="AO254" s="207"/>
      <c r="AP254" s="207"/>
      <c r="AQ254" s="207"/>
      <c r="AR254" s="207"/>
      <c r="AS254" s="207"/>
      <c r="AT254" s="207"/>
      <c r="AU254" s="207"/>
      <c r="AV254" s="207"/>
      <c r="AW254" s="207"/>
      <c r="AX254" s="207"/>
      <c r="AY254" s="208"/>
      <c r="AZ254" s="167"/>
    </row>
    <row r="255" spans="1:52" s="168" customFormat="1">
      <c r="A255" s="179"/>
      <c r="B255" s="179"/>
      <c r="Z255" s="502"/>
      <c r="AA255" s="210"/>
      <c r="AB255" s="211"/>
      <c r="AC255" s="207"/>
      <c r="AD255" s="207"/>
      <c r="AE255" s="207"/>
      <c r="AF255" s="207"/>
      <c r="AG255" s="207"/>
      <c r="AH255" s="207"/>
      <c r="AI255" s="207"/>
      <c r="AJ255" s="207"/>
      <c r="AK255" s="207"/>
      <c r="AL255" s="207"/>
      <c r="AM255" s="207"/>
      <c r="AN255" s="207"/>
      <c r="AO255" s="207"/>
      <c r="AP255" s="207"/>
      <c r="AQ255" s="207"/>
      <c r="AR255" s="207"/>
      <c r="AS255" s="207"/>
      <c r="AT255" s="207"/>
      <c r="AU255" s="207"/>
      <c r="AV255" s="207"/>
      <c r="AW255" s="207"/>
      <c r="AX255" s="207"/>
      <c r="AY255" s="208"/>
      <c r="AZ255" s="167"/>
    </row>
    <row r="256" spans="1:52" s="168" customFormat="1">
      <c r="A256" s="179"/>
      <c r="B256" s="179"/>
      <c r="Z256" s="502"/>
      <c r="AA256" s="210"/>
      <c r="AB256" s="211"/>
      <c r="AC256" s="207"/>
      <c r="AD256" s="207"/>
      <c r="AE256" s="207"/>
      <c r="AF256" s="207"/>
      <c r="AG256" s="207"/>
      <c r="AH256" s="207"/>
      <c r="AI256" s="207"/>
      <c r="AJ256" s="207"/>
      <c r="AK256" s="207"/>
      <c r="AL256" s="207"/>
      <c r="AM256" s="207"/>
      <c r="AN256" s="207"/>
      <c r="AO256" s="207"/>
      <c r="AP256" s="207"/>
      <c r="AQ256" s="207"/>
      <c r="AR256" s="207"/>
      <c r="AS256" s="207"/>
      <c r="AT256" s="207"/>
      <c r="AU256" s="207"/>
      <c r="AV256" s="207"/>
      <c r="AW256" s="207"/>
      <c r="AX256" s="207"/>
      <c r="AY256" s="208"/>
      <c r="AZ256" s="167"/>
    </row>
    <row r="257" spans="1:52" s="168" customFormat="1">
      <c r="A257" s="179"/>
      <c r="B257" s="179"/>
      <c r="Z257" s="502"/>
      <c r="AA257" s="210"/>
      <c r="AB257" s="211"/>
      <c r="AC257" s="207"/>
      <c r="AD257" s="207"/>
      <c r="AE257" s="207"/>
      <c r="AF257" s="207"/>
      <c r="AG257" s="207"/>
      <c r="AH257" s="207"/>
      <c r="AI257" s="207"/>
      <c r="AJ257" s="207"/>
      <c r="AK257" s="207"/>
      <c r="AL257" s="207"/>
      <c r="AM257" s="207"/>
      <c r="AN257" s="207"/>
      <c r="AO257" s="207"/>
      <c r="AP257" s="207"/>
      <c r="AQ257" s="207"/>
      <c r="AR257" s="207"/>
      <c r="AS257" s="207"/>
      <c r="AT257" s="207"/>
      <c r="AU257" s="207"/>
      <c r="AV257" s="207"/>
      <c r="AW257" s="207"/>
      <c r="AX257" s="207"/>
      <c r="AY257" s="208"/>
      <c r="AZ257" s="167"/>
    </row>
    <row r="258" spans="1:52" s="168" customFormat="1">
      <c r="A258" s="179"/>
      <c r="B258" s="179"/>
      <c r="Z258" s="502"/>
      <c r="AA258" s="210"/>
      <c r="AB258" s="211"/>
      <c r="AC258" s="207"/>
      <c r="AD258" s="207"/>
      <c r="AE258" s="207"/>
      <c r="AF258" s="207"/>
      <c r="AG258" s="207"/>
      <c r="AH258" s="207"/>
      <c r="AI258" s="207"/>
      <c r="AJ258" s="207"/>
      <c r="AK258" s="207"/>
      <c r="AL258" s="207"/>
      <c r="AM258" s="207"/>
      <c r="AN258" s="207"/>
      <c r="AO258" s="207"/>
      <c r="AP258" s="207"/>
      <c r="AQ258" s="207"/>
      <c r="AR258" s="207"/>
      <c r="AS258" s="207"/>
      <c r="AT258" s="207"/>
      <c r="AU258" s="207"/>
      <c r="AV258" s="207"/>
      <c r="AW258" s="207"/>
      <c r="AX258" s="207"/>
      <c r="AY258" s="208"/>
      <c r="AZ258" s="167"/>
    </row>
    <row r="259" spans="1:52" s="168" customFormat="1">
      <c r="A259" s="179"/>
      <c r="B259" s="179"/>
      <c r="Z259" s="502"/>
      <c r="AA259" s="210"/>
      <c r="AB259" s="211"/>
      <c r="AC259" s="207"/>
      <c r="AD259" s="207"/>
      <c r="AE259" s="207"/>
      <c r="AF259" s="207"/>
      <c r="AG259" s="207"/>
      <c r="AH259" s="207"/>
      <c r="AI259" s="207"/>
      <c r="AJ259" s="207"/>
      <c r="AK259" s="207"/>
      <c r="AL259" s="207"/>
      <c r="AM259" s="207"/>
      <c r="AN259" s="207"/>
      <c r="AO259" s="207"/>
      <c r="AP259" s="207"/>
      <c r="AQ259" s="207"/>
      <c r="AR259" s="207"/>
      <c r="AS259" s="207"/>
      <c r="AT259" s="207"/>
      <c r="AU259" s="207"/>
      <c r="AV259" s="207"/>
      <c r="AW259" s="207"/>
      <c r="AX259" s="207"/>
      <c r="AY259" s="208"/>
      <c r="AZ259" s="167"/>
    </row>
    <row r="260" spans="1:52" s="168" customFormat="1">
      <c r="A260" s="179"/>
      <c r="B260" s="179"/>
      <c r="Z260" s="502"/>
      <c r="AA260" s="210"/>
      <c r="AB260" s="211"/>
      <c r="AC260" s="207"/>
      <c r="AD260" s="207"/>
      <c r="AE260" s="207"/>
      <c r="AF260" s="207"/>
      <c r="AG260" s="207"/>
      <c r="AH260" s="207"/>
      <c r="AI260" s="207"/>
      <c r="AJ260" s="207"/>
      <c r="AK260" s="207"/>
      <c r="AL260" s="207"/>
      <c r="AM260" s="207"/>
      <c r="AN260" s="207"/>
      <c r="AO260" s="207"/>
      <c r="AP260" s="207"/>
      <c r="AQ260" s="207"/>
      <c r="AR260" s="207"/>
      <c r="AS260" s="207"/>
      <c r="AT260" s="207"/>
      <c r="AU260" s="207"/>
      <c r="AV260" s="207"/>
      <c r="AW260" s="207"/>
      <c r="AX260" s="207"/>
      <c r="AY260" s="208"/>
      <c r="AZ260" s="167"/>
    </row>
    <row r="261" spans="1:52" s="168" customFormat="1">
      <c r="A261" s="179"/>
      <c r="B261" s="179"/>
      <c r="Z261" s="502"/>
      <c r="AA261" s="210"/>
      <c r="AB261" s="211"/>
      <c r="AC261" s="207"/>
      <c r="AD261" s="207"/>
      <c r="AE261" s="207"/>
      <c r="AF261" s="207"/>
      <c r="AG261" s="207"/>
      <c r="AH261" s="207"/>
      <c r="AI261" s="207"/>
      <c r="AJ261" s="207"/>
      <c r="AK261" s="207"/>
      <c r="AL261" s="207"/>
      <c r="AM261" s="207"/>
      <c r="AN261" s="207"/>
      <c r="AO261" s="207"/>
      <c r="AP261" s="207"/>
      <c r="AQ261" s="207"/>
      <c r="AR261" s="207"/>
      <c r="AS261" s="207"/>
      <c r="AT261" s="207"/>
      <c r="AU261" s="207"/>
      <c r="AV261" s="207"/>
      <c r="AW261" s="207"/>
      <c r="AX261" s="207"/>
      <c r="AY261" s="208"/>
      <c r="AZ261" s="167"/>
    </row>
    <row r="262" spans="1:52" s="168" customFormat="1">
      <c r="A262" s="179"/>
      <c r="B262" s="179"/>
      <c r="Z262" s="502"/>
      <c r="AA262" s="210"/>
      <c r="AB262" s="211"/>
      <c r="AC262" s="207"/>
      <c r="AD262" s="207"/>
      <c r="AE262" s="207"/>
      <c r="AF262" s="207"/>
      <c r="AG262" s="207"/>
      <c r="AH262" s="207"/>
      <c r="AI262" s="207"/>
      <c r="AJ262" s="207"/>
      <c r="AK262" s="207"/>
      <c r="AL262" s="207"/>
      <c r="AM262" s="207"/>
      <c r="AN262" s="207"/>
      <c r="AO262" s="207"/>
      <c r="AP262" s="207"/>
      <c r="AQ262" s="207"/>
      <c r="AR262" s="207"/>
      <c r="AS262" s="207"/>
      <c r="AT262" s="207"/>
      <c r="AU262" s="207"/>
      <c r="AV262" s="207"/>
      <c r="AW262" s="207"/>
      <c r="AX262" s="207"/>
      <c r="AY262" s="208"/>
      <c r="AZ262" s="167"/>
    </row>
    <row r="263" spans="1:52" s="168" customFormat="1">
      <c r="A263" s="179"/>
      <c r="B263" s="179"/>
      <c r="Z263" s="502"/>
      <c r="AA263" s="210"/>
      <c r="AB263" s="211"/>
      <c r="AC263" s="207"/>
      <c r="AD263" s="207"/>
      <c r="AE263" s="207"/>
      <c r="AF263" s="207"/>
      <c r="AG263" s="207"/>
      <c r="AH263" s="207"/>
      <c r="AI263" s="207"/>
      <c r="AJ263" s="207"/>
      <c r="AK263" s="207"/>
      <c r="AL263" s="207"/>
      <c r="AM263" s="207"/>
      <c r="AN263" s="207"/>
      <c r="AO263" s="207"/>
      <c r="AP263" s="207"/>
      <c r="AQ263" s="207"/>
      <c r="AR263" s="207"/>
      <c r="AS263" s="207"/>
      <c r="AT263" s="207"/>
      <c r="AU263" s="207"/>
      <c r="AV263" s="207"/>
      <c r="AW263" s="207"/>
      <c r="AX263" s="207"/>
      <c r="AY263" s="208"/>
      <c r="AZ263" s="167"/>
    </row>
    <row r="264" spans="1:52" s="168" customFormat="1">
      <c r="A264" s="179"/>
      <c r="B264" s="179"/>
      <c r="Z264" s="502"/>
      <c r="AA264" s="210"/>
      <c r="AB264" s="211"/>
      <c r="AC264" s="207"/>
      <c r="AD264" s="207"/>
      <c r="AE264" s="207"/>
      <c r="AF264" s="207"/>
      <c r="AG264" s="207"/>
      <c r="AH264" s="207"/>
      <c r="AI264" s="207"/>
      <c r="AJ264" s="207"/>
      <c r="AK264" s="207"/>
      <c r="AL264" s="207"/>
      <c r="AM264" s="207"/>
      <c r="AN264" s="207"/>
      <c r="AO264" s="207"/>
      <c r="AP264" s="207"/>
      <c r="AQ264" s="207"/>
      <c r="AR264" s="207"/>
      <c r="AS264" s="207"/>
      <c r="AT264" s="207"/>
      <c r="AU264" s="207"/>
      <c r="AV264" s="207"/>
      <c r="AW264" s="207"/>
      <c r="AX264" s="207"/>
      <c r="AY264" s="208"/>
      <c r="AZ264" s="167"/>
    </row>
    <row r="265" spans="1:52" s="168" customFormat="1">
      <c r="A265" s="179"/>
      <c r="B265" s="179"/>
      <c r="Z265" s="502"/>
      <c r="AA265" s="210"/>
      <c r="AB265" s="211"/>
      <c r="AC265" s="207"/>
      <c r="AD265" s="207"/>
      <c r="AE265" s="207"/>
      <c r="AF265" s="207"/>
      <c r="AG265" s="207"/>
      <c r="AH265" s="207"/>
      <c r="AI265" s="207"/>
      <c r="AJ265" s="207"/>
      <c r="AK265" s="207"/>
      <c r="AL265" s="207"/>
      <c r="AM265" s="207"/>
      <c r="AN265" s="207"/>
      <c r="AO265" s="207"/>
      <c r="AP265" s="207"/>
      <c r="AQ265" s="207"/>
      <c r="AR265" s="207"/>
      <c r="AS265" s="207"/>
      <c r="AT265" s="207"/>
      <c r="AU265" s="207"/>
      <c r="AV265" s="207"/>
      <c r="AW265" s="207"/>
      <c r="AX265" s="207"/>
      <c r="AY265" s="208"/>
      <c r="AZ265" s="167"/>
    </row>
    <row r="266" spans="1:52" s="168" customFormat="1">
      <c r="A266" s="179"/>
      <c r="B266" s="179"/>
      <c r="Z266" s="502"/>
      <c r="AA266" s="210"/>
      <c r="AB266" s="211"/>
      <c r="AC266" s="207"/>
      <c r="AD266" s="207"/>
      <c r="AE266" s="207"/>
      <c r="AF266" s="207"/>
      <c r="AG266" s="207"/>
      <c r="AH266" s="207"/>
      <c r="AI266" s="207"/>
      <c r="AJ266" s="207"/>
      <c r="AK266" s="207"/>
      <c r="AL266" s="207"/>
      <c r="AM266" s="207"/>
      <c r="AN266" s="207"/>
      <c r="AO266" s="207"/>
      <c r="AP266" s="207"/>
      <c r="AQ266" s="207"/>
      <c r="AR266" s="207"/>
      <c r="AS266" s="207"/>
      <c r="AT266" s="207"/>
      <c r="AU266" s="207"/>
      <c r="AV266" s="207"/>
      <c r="AW266" s="207"/>
      <c r="AX266" s="207"/>
      <c r="AY266" s="208"/>
      <c r="AZ266" s="167"/>
    </row>
    <row r="267" spans="1:52" s="168" customFormat="1">
      <c r="A267" s="179"/>
      <c r="B267" s="179"/>
      <c r="Z267" s="502"/>
      <c r="AA267" s="210"/>
      <c r="AB267" s="211"/>
      <c r="AC267" s="207"/>
      <c r="AD267" s="207"/>
      <c r="AE267" s="207"/>
      <c r="AF267" s="207"/>
      <c r="AG267" s="207"/>
      <c r="AH267" s="207"/>
      <c r="AI267" s="207"/>
      <c r="AJ267" s="207"/>
      <c r="AK267" s="207"/>
      <c r="AL267" s="207"/>
      <c r="AM267" s="207"/>
      <c r="AN267" s="207"/>
      <c r="AO267" s="207"/>
      <c r="AP267" s="207"/>
      <c r="AQ267" s="207"/>
      <c r="AR267" s="207"/>
      <c r="AS267" s="207"/>
      <c r="AT267" s="207"/>
      <c r="AU267" s="207"/>
      <c r="AV267" s="207"/>
      <c r="AW267" s="207"/>
      <c r="AX267" s="207"/>
      <c r="AY267" s="208"/>
      <c r="AZ267" s="167"/>
    </row>
    <row r="268" spans="1:52" s="168" customFormat="1">
      <c r="A268" s="179"/>
      <c r="B268" s="179"/>
      <c r="Z268" s="502"/>
      <c r="AA268" s="210"/>
      <c r="AB268" s="211"/>
      <c r="AC268" s="207"/>
      <c r="AD268" s="207"/>
      <c r="AE268" s="207"/>
      <c r="AF268" s="207"/>
      <c r="AG268" s="207"/>
      <c r="AH268" s="207"/>
      <c r="AI268" s="207"/>
      <c r="AJ268" s="207"/>
      <c r="AK268" s="207"/>
      <c r="AL268" s="207"/>
      <c r="AM268" s="207"/>
      <c r="AN268" s="207"/>
      <c r="AO268" s="207"/>
      <c r="AP268" s="207"/>
      <c r="AQ268" s="207"/>
      <c r="AR268" s="207"/>
      <c r="AS268" s="207"/>
      <c r="AT268" s="207"/>
      <c r="AU268" s="207"/>
      <c r="AV268" s="207"/>
      <c r="AW268" s="207"/>
      <c r="AX268" s="207"/>
      <c r="AY268" s="208"/>
      <c r="AZ268" s="167"/>
    </row>
    <row r="269" spans="1:52" s="168" customFormat="1">
      <c r="A269" s="179"/>
      <c r="B269" s="179"/>
      <c r="Z269" s="502"/>
      <c r="AA269" s="210"/>
      <c r="AB269" s="211"/>
      <c r="AC269" s="207"/>
      <c r="AD269" s="207"/>
      <c r="AE269" s="207"/>
      <c r="AF269" s="207"/>
      <c r="AG269" s="207"/>
      <c r="AH269" s="207"/>
      <c r="AI269" s="207"/>
      <c r="AJ269" s="207"/>
      <c r="AK269" s="207"/>
      <c r="AL269" s="207"/>
      <c r="AM269" s="207"/>
      <c r="AN269" s="207"/>
      <c r="AO269" s="207"/>
      <c r="AP269" s="207"/>
      <c r="AQ269" s="207"/>
      <c r="AR269" s="207"/>
      <c r="AS269" s="207"/>
      <c r="AT269" s="207"/>
      <c r="AU269" s="207"/>
      <c r="AV269" s="207"/>
      <c r="AW269" s="207"/>
      <c r="AX269" s="207"/>
      <c r="AY269" s="208"/>
      <c r="AZ269" s="167"/>
    </row>
    <row r="270" spans="1:52" s="168" customFormat="1">
      <c r="A270" s="179"/>
      <c r="B270" s="179"/>
      <c r="Z270" s="502"/>
      <c r="AA270" s="210"/>
      <c r="AB270" s="211"/>
      <c r="AC270" s="207"/>
      <c r="AD270" s="207"/>
      <c r="AE270" s="207"/>
      <c r="AF270" s="207"/>
      <c r="AG270" s="207"/>
      <c r="AH270" s="207"/>
      <c r="AI270" s="207"/>
      <c r="AJ270" s="207"/>
      <c r="AK270" s="207"/>
      <c r="AL270" s="207"/>
      <c r="AM270" s="207"/>
      <c r="AN270" s="207"/>
      <c r="AO270" s="207"/>
      <c r="AP270" s="207"/>
      <c r="AQ270" s="207"/>
      <c r="AR270" s="207"/>
      <c r="AS270" s="207"/>
      <c r="AT270" s="207"/>
      <c r="AU270" s="207"/>
      <c r="AV270" s="207"/>
      <c r="AW270" s="207"/>
      <c r="AX270" s="207"/>
      <c r="AY270" s="208"/>
      <c r="AZ270" s="167"/>
    </row>
    <row r="271" spans="1:52" s="168" customFormat="1">
      <c r="A271" s="179"/>
      <c r="B271" s="179"/>
      <c r="Z271" s="502"/>
      <c r="AA271" s="210"/>
      <c r="AB271" s="211"/>
      <c r="AC271" s="207"/>
      <c r="AD271" s="207"/>
      <c r="AE271" s="207"/>
      <c r="AF271" s="207"/>
      <c r="AG271" s="207"/>
      <c r="AH271" s="207"/>
      <c r="AI271" s="207"/>
      <c r="AJ271" s="207"/>
      <c r="AK271" s="207"/>
      <c r="AL271" s="207"/>
      <c r="AM271" s="207"/>
      <c r="AN271" s="207"/>
      <c r="AO271" s="207"/>
      <c r="AP271" s="207"/>
      <c r="AQ271" s="207"/>
      <c r="AR271" s="207"/>
      <c r="AS271" s="207"/>
      <c r="AT271" s="207"/>
      <c r="AU271" s="207"/>
      <c r="AV271" s="207"/>
      <c r="AW271" s="207"/>
      <c r="AX271" s="207"/>
      <c r="AY271" s="208"/>
      <c r="AZ271" s="167"/>
    </row>
    <row r="272" spans="1:52" s="168" customFormat="1">
      <c r="A272" s="179"/>
      <c r="B272" s="179"/>
      <c r="Z272" s="502"/>
      <c r="AA272" s="210"/>
      <c r="AB272" s="211"/>
      <c r="AC272" s="207"/>
      <c r="AD272" s="207"/>
      <c r="AE272" s="207"/>
      <c r="AF272" s="207"/>
      <c r="AG272" s="207"/>
      <c r="AH272" s="207"/>
      <c r="AI272" s="207"/>
      <c r="AJ272" s="207"/>
      <c r="AK272" s="207"/>
      <c r="AL272" s="207"/>
      <c r="AM272" s="207"/>
      <c r="AN272" s="207"/>
      <c r="AO272" s="207"/>
      <c r="AP272" s="207"/>
      <c r="AQ272" s="207"/>
      <c r="AR272" s="207"/>
      <c r="AS272" s="207"/>
      <c r="AT272" s="207"/>
      <c r="AU272" s="207"/>
      <c r="AV272" s="207"/>
      <c r="AW272" s="207"/>
      <c r="AX272" s="207"/>
      <c r="AY272" s="208"/>
      <c r="AZ272" s="167"/>
    </row>
    <row r="273" spans="1:52" s="168" customFormat="1">
      <c r="A273" s="179"/>
      <c r="B273" s="179"/>
      <c r="Z273" s="502"/>
      <c r="AA273" s="210"/>
      <c r="AB273" s="211"/>
      <c r="AC273" s="207"/>
      <c r="AD273" s="207"/>
      <c r="AE273" s="207"/>
      <c r="AF273" s="207"/>
      <c r="AG273" s="207"/>
      <c r="AH273" s="207"/>
      <c r="AI273" s="207"/>
      <c r="AJ273" s="207"/>
      <c r="AK273" s="207"/>
      <c r="AL273" s="207"/>
      <c r="AM273" s="207"/>
      <c r="AN273" s="207"/>
      <c r="AO273" s="207"/>
      <c r="AP273" s="207"/>
      <c r="AQ273" s="207"/>
      <c r="AR273" s="207"/>
      <c r="AS273" s="207"/>
      <c r="AT273" s="207"/>
      <c r="AU273" s="207"/>
      <c r="AV273" s="207"/>
      <c r="AW273" s="207"/>
      <c r="AX273" s="207"/>
      <c r="AY273" s="208"/>
      <c r="AZ273" s="167"/>
    </row>
    <row r="274" spans="1:52" s="168" customFormat="1">
      <c r="A274" s="179"/>
      <c r="B274" s="179"/>
      <c r="Z274" s="502"/>
      <c r="AA274" s="210"/>
      <c r="AB274" s="211"/>
      <c r="AC274" s="207"/>
      <c r="AD274" s="207"/>
      <c r="AE274" s="207"/>
      <c r="AF274" s="207"/>
      <c r="AG274" s="207"/>
      <c r="AH274" s="207"/>
      <c r="AI274" s="207"/>
      <c r="AJ274" s="207"/>
      <c r="AK274" s="207"/>
      <c r="AL274" s="207"/>
      <c r="AM274" s="207"/>
      <c r="AN274" s="207"/>
      <c r="AO274" s="207"/>
      <c r="AP274" s="207"/>
      <c r="AQ274" s="207"/>
      <c r="AR274" s="207"/>
      <c r="AS274" s="207"/>
      <c r="AT274" s="207"/>
      <c r="AU274" s="207"/>
      <c r="AV274" s="207"/>
      <c r="AW274" s="207"/>
      <c r="AX274" s="207"/>
      <c r="AY274" s="208"/>
      <c r="AZ274" s="167"/>
    </row>
    <row r="275" spans="1:52" s="168" customFormat="1">
      <c r="A275" s="179"/>
      <c r="B275" s="179"/>
      <c r="Z275" s="502"/>
      <c r="AA275" s="210"/>
      <c r="AB275" s="211"/>
      <c r="AC275" s="207"/>
      <c r="AD275" s="207"/>
      <c r="AE275" s="207"/>
      <c r="AF275" s="207"/>
      <c r="AG275" s="207"/>
      <c r="AH275" s="207"/>
      <c r="AI275" s="207"/>
      <c r="AJ275" s="207"/>
      <c r="AK275" s="207"/>
      <c r="AL275" s="207"/>
      <c r="AM275" s="207"/>
      <c r="AN275" s="207"/>
      <c r="AO275" s="207"/>
      <c r="AP275" s="207"/>
      <c r="AQ275" s="207"/>
      <c r="AR275" s="207"/>
      <c r="AS275" s="207"/>
      <c r="AT275" s="207"/>
      <c r="AU275" s="207"/>
      <c r="AV275" s="207"/>
      <c r="AW275" s="207"/>
      <c r="AX275" s="207"/>
      <c r="AY275" s="208"/>
      <c r="AZ275" s="167"/>
    </row>
    <row r="276" spans="1:52" s="168" customFormat="1">
      <c r="A276" s="179"/>
      <c r="B276" s="179"/>
      <c r="Z276" s="502"/>
      <c r="AA276" s="210"/>
      <c r="AB276" s="211"/>
      <c r="AC276" s="207"/>
      <c r="AD276" s="207"/>
      <c r="AE276" s="207"/>
      <c r="AF276" s="207"/>
      <c r="AG276" s="207"/>
      <c r="AH276" s="207"/>
      <c r="AI276" s="207"/>
      <c r="AJ276" s="207"/>
      <c r="AK276" s="207"/>
      <c r="AL276" s="207"/>
      <c r="AM276" s="207"/>
      <c r="AN276" s="207"/>
      <c r="AO276" s="207"/>
      <c r="AP276" s="207"/>
      <c r="AQ276" s="207"/>
      <c r="AR276" s="207"/>
      <c r="AS276" s="207"/>
      <c r="AT276" s="207"/>
      <c r="AU276" s="207"/>
      <c r="AV276" s="207"/>
      <c r="AW276" s="207"/>
      <c r="AX276" s="207"/>
      <c r="AY276" s="208"/>
      <c r="AZ276" s="167"/>
    </row>
    <row r="277" spans="1:52" s="168" customFormat="1">
      <c r="A277" s="179"/>
      <c r="B277" s="179"/>
      <c r="Z277" s="502"/>
      <c r="AA277" s="210"/>
      <c r="AB277" s="211"/>
      <c r="AC277" s="207"/>
      <c r="AD277" s="207"/>
      <c r="AE277" s="207"/>
      <c r="AF277" s="207"/>
      <c r="AG277" s="207"/>
      <c r="AH277" s="207"/>
      <c r="AI277" s="207"/>
      <c r="AJ277" s="207"/>
      <c r="AK277" s="207"/>
      <c r="AL277" s="207"/>
      <c r="AM277" s="207"/>
      <c r="AN277" s="207"/>
      <c r="AO277" s="207"/>
      <c r="AP277" s="207"/>
      <c r="AQ277" s="207"/>
      <c r="AR277" s="207"/>
      <c r="AS277" s="207"/>
      <c r="AT277" s="207"/>
      <c r="AU277" s="207"/>
      <c r="AV277" s="207"/>
      <c r="AW277" s="207"/>
      <c r="AX277" s="207"/>
      <c r="AY277" s="208"/>
      <c r="AZ277" s="167"/>
    </row>
    <row r="278" spans="1:52" s="168" customFormat="1">
      <c r="A278" s="179"/>
      <c r="B278" s="179"/>
      <c r="Z278" s="502"/>
      <c r="AA278" s="210"/>
      <c r="AB278" s="211"/>
      <c r="AC278" s="207"/>
      <c r="AD278" s="207"/>
      <c r="AE278" s="207"/>
      <c r="AF278" s="207"/>
      <c r="AG278" s="207"/>
      <c r="AH278" s="207"/>
      <c r="AI278" s="207"/>
      <c r="AJ278" s="207"/>
      <c r="AK278" s="207"/>
      <c r="AL278" s="207"/>
      <c r="AM278" s="207"/>
      <c r="AN278" s="207"/>
      <c r="AO278" s="207"/>
      <c r="AP278" s="207"/>
      <c r="AQ278" s="207"/>
      <c r="AR278" s="207"/>
      <c r="AS278" s="207"/>
      <c r="AT278" s="207"/>
      <c r="AU278" s="207"/>
      <c r="AV278" s="207"/>
      <c r="AW278" s="207"/>
      <c r="AX278" s="207"/>
      <c r="AY278" s="208"/>
      <c r="AZ278" s="167"/>
    </row>
    <row r="279" spans="1:52" s="168" customFormat="1">
      <c r="A279" s="179"/>
      <c r="B279" s="179"/>
      <c r="Z279" s="502"/>
      <c r="AA279" s="210"/>
      <c r="AB279" s="211"/>
      <c r="AC279" s="207"/>
      <c r="AD279" s="207"/>
      <c r="AE279" s="207"/>
      <c r="AF279" s="207"/>
      <c r="AG279" s="207"/>
      <c r="AH279" s="207"/>
      <c r="AI279" s="207"/>
      <c r="AJ279" s="207"/>
      <c r="AK279" s="207"/>
      <c r="AL279" s="207"/>
      <c r="AM279" s="207"/>
      <c r="AN279" s="207"/>
      <c r="AO279" s="207"/>
      <c r="AP279" s="207"/>
      <c r="AQ279" s="207"/>
      <c r="AR279" s="207"/>
      <c r="AS279" s="207"/>
      <c r="AT279" s="207"/>
      <c r="AU279" s="207"/>
      <c r="AV279" s="207"/>
      <c r="AW279" s="207"/>
      <c r="AX279" s="207"/>
      <c r="AY279" s="208"/>
      <c r="AZ279" s="167"/>
    </row>
    <row r="280" spans="1:52" s="168" customFormat="1">
      <c r="A280" s="179"/>
      <c r="B280" s="179"/>
      <c r="Z280" s="502"/>
      <c r="AA280" s="210"/>
      <c r="AB280" s="211"/>
      <c r="AC280" s="207"/>
      <c r="AD280" s="207"/>
      <c r="AE280" s="207"/>
      <c r="AF280" s="207"/>
      <c r="AG280" s="207"/>
      <c r="AH280" s="207"/>
      <c r="AI280" s="207"/>
      <c r="AJ280" s="207"/>
      <c r="AK280" s="207"/>
      <c r="AL280" s="207"/>
      <c r="AM280" s="207"/>
      <c r="AN280" s="207"/>
      <c r="AO280" s="207"/>
      <c r="AP280" s="207"/>
      <c r="AQ280" s="207"/>
      <c r="AR280" s="207"/>
      <c r="AS280" s="207"/>
      <c r="AT280" s="207"/>
      <c r="AU280" s="207"/>
      <c r="AV280" s="207"/>
      <c r="AW280" s="207"/>
      <c r="AX280" s="207"/>
      <c r="AY280" s="208"/>
      <c r="AZ280" s="167"/>
    </row>
    <row r="281" spans="1:52" s="168" customFormat="1">
      <c r="A281" s="179"/>
      <c r="B281" s="179"/>
      <c r="Z281" s="502"/>
      <c r="AA281" s="210"/>
      <c r="AB281" s="211"/>
      <c r="AC281" s="207"/>
      <c r="AD281" s="207"/>
      <c r="AE281" s="207"/>
      <c r="AF281" s="207"/>
      <c r="AG281" s="207"/>
      <c r="AH281" s="207"/>
      <c r="AI281" s="207"/>
      <c r="AJ281" s="207"/>
      <c r="AK281" s="207"/>
      <c r="AL281" s="207"/>
      <c r="AM281" s="207"/>
      <c r="AN281" s="207"/>
      <c r="AO281" s="207"/>
      <c r="AP281" s="207"/>
      <c r="AQ281" s="207"/>
      <c r="AR281" s="207"/>
      <c r="AS281" s="207"/>
      <c r="AT281" s="207"/>
      <c r="AU281" s="207"/>
      <c r="AV281" s="207"/>
      <c r="AW281" s="207"/>
      <c r="AX281" s="207"/>
      <c r="AY281" s="208"/>
      <c r="AZ281" s="167"/>
    </row>
    <row r="282" spans="1:52" s="168" customFormat="1">
      <c r="A282" s="179"/>
      <c r="B282" s="179"/>
      <c r="Z282" s="502"/>
      <c r="AA282" s="210"/>
      <c r="AB282" s="211"/>
      <c r="AC282" s="207"/>
      <c r="AD282" s="207"/>
      <c r="AE282" s="207"/>
      <c r="AF282" s="207"/>
      <c r="AG282" s="207"/>
      <c r="AH282" s="207"/>
      <c r="AI282" s="207"/>
      <c r="AJ282" s="207"/>
      <c r="AK282" s="207"/>
      <c r="AL282" s="207"/>
      <c r="AM282" s="207"/>
      <c r="AN282" s="207"/>
      <c r="AO282" s="207"/>
      <c r="AP282" s="207"/>
      <c r="AQ282" s="207"/>
      <c r="AR282" s="207"/>
      <c r="AS282" s="207"/>
      <c r="AT282" s="207"/>
      <c r="AU282" s="207"/>
      <c r="AV282" s="207"/>
      <c r="AW282" s="207"/>
      <c r="AX282" s="207"/>
      <c r="AY282" s="208"/>
      <c r="AZ282" s="167"/>
    </row>
    <row r="283" spans="1:52" s="168" customFormat="1">
      <c r="A283" s="179"/>
      <c r="B283" s="179"/>
      <c r="Z283" s="502"/>
      <c r="AA283" s="210"/>
      <c r="AB283" s="211"/>
      <c r="AC283" s="207"/>
      <c r="AD283" s="207"/>
      <c r="AE283" s="207"/>
      <c r="AF283" s="207"/>
      <c r="AG283" s="207"/>
      <c r="AH283" s="207"/>
      <c r="AI283" s="207"/>
      <c r="AJ283" s="207"/>
      <c r="AK283" s="207"/>
      <c r="AL283" s="207"/>
      <c r="AM283" s="207"/>
      <c r="AN283" s="207"/>
      <c r="AO283" s="207"/>
      <c r="AP283" s="207"/>
      <c r="AQ283" s="207"/>
      <c r="AR283" s="207"/>
      <c r="AS283" s="207"/>
      <c r="AT283" s="207"/>
      <c r="AU283" s="207"/>
      <c r="AV283" s="207"/>
      <c r="AW283" s="207"/>
      <c r="AX283" s="207"/>
      <c r="AY283" s="208"/>
      <c r="AZ283" s="167"/>
    </row>
    <row r="284" spans="1:52" s="168" customFormat="1">
      <c r="A284" s="179"/>
      <c r="B284" s="179"/>
      <c r="Z284" s="502"/>
      <c r="AA284" s="210"/>
      <c r="AB284" s="211"/>
      <c r="AC284" s="207"/>
      <c r="AD284" s="207"/>
      <c r="AE284" s="207"/>
      <c r="AF284" s="207"/>
      <c r="AG284" s="207"/>
      <c r="AH284" s="207"/>
      <c r="AI284" s="207"/>
      <c r="AJ284" s="207"/>
      <c r="AK284" s="207"/>
      <c r="AL284" s="207"/>
      <c r="AM284" s="207"/>
      <c r="AN284" s="207"/>
      <c r="AO284" s="207"/>
      <c r="AP284" s="207"/>
      <c r="AQ284" s="207"/>
      <c r="AR284" s="207"/>
      <c r="AS284" s="207"/>
      <c r="AT284" s="207"/>
      <c r="AU284" s="207"/>
      <c r="AV284" s="207"/>
      <c r="AW284" s="207"/>
      <c r="AX284" s="207"/>
      <c r="AY284" s="208"/>
      <c r="AZ284" s="167"/>
    </row>
    <row r="285" spans="1:52" s="168" customFormat="1">
      <c r="A285" s="179"/>
      <c r="B285" s="179"/>
      <c r="Z285" s="502"/>
      <c r="AA285" s="210"/>
      <c r="AB285" s="211"/>
      <c r="AC285" s="207"/>
      <c r="AD285" s="207"/>
      <c r="AE285" s="207"/>
      <c r="AF285" s="207"/>
      <c r="AG285" s="207"/>
      <c r="AH285" s="207"/>
      <c r="AI285" s="207"/>
      <c r="AJ285" s="207"/>
      <c r="AK285" s="207"/>
      <c r="AL285" s="207"/>
      <c r="AM285" s="207"/>
      <c r="AN285" s="207"/>
      <c r="AO285" s="207"/>
      <c r="AP285" s="207"/>
      <c r="AQ285" s="207"/>
      <c r="AR285" s="207"/>
      <c r="AS285" s="207"/>
      <c r="AT285" s="207"/>
      <c r="AU285" s="207"/>
      <c r="AV285" s="207"/>
      <c r="AW285" s="207"/>
      <c r="AX285" s="207"/>
      <c r="AY285" s="208"/>
      <c r="AZ285" s="167"/>
    </row>
    <row r="286" spans="1:52" s="168" customFormat="1">
      <c r="A286" s="179"/>
      <c r="B286" s="179"/>
      <c r="Z286" s="502"/>
      <c r="AA286" s="210"/>
      <c r="AB286" s="211"/>
      <c r="AC286" s="207"/>
      <c r="AD286" s="207"/>
      <c r="AE286" s="207"/>
      <c r="AF286" s="207"/>
      <c r="AG286" s="207"/>
      <c r="AH286" s="207"/>
      <c r="AI286" s="207"/>
      <c r="AJ286" s="207"/>
      <c r="AK286" s="207"/>
      <c r="AL286" s="207"/>
      <c r="AM286" s="207"/>
      <c r="AN286" s="207"/>
      <c r="AO286" s="207"/>
      <c r="AP286" s="207"/>
      <c r="AQ286" s="207"/>
      <c r="AR286" s="207"/>
      <c r="AS286" s="207"/>
      <c r="AT286" s="207"/>
      <c r="AU286" s="207"/>
      <c r="AV286" s="207"/>
      <c r="AW286" s="207"/>
      <c r="AX286" s="207"/>
      <c r="AY286" s="208"/>
      <c r="AZ286" s="167"/>
    </row>
    <row r="287" spans="1:52" s="168" customFormat="1">
      <c r="A287" s="179"/>
      <c r="B287" s="179"/>
      <c r="Z287" s="502"/>
      <c r="AA287" s="210"/>
      <c r="AB287" s="211"/>
      <c r="AC287" s="207"/>
      <c r="AD287" s="207"/>
      <c r="AE287" s="207"/>
      <c r="AF287" s="207"/>
      <c r="AG287" s="207"/>
      <c r="AH287" s="207"/>
      <c r="AI287" s="207"/>
      <c r="AJ287" s="207"/>
      <c r="AK287" s="207"/>
      <c r="AL287" s="207"/>
      <c r="AM287" s="207"/>
      <c r="AN287" s="207"/>
      <c r="AO287" s="207"/>
      <c r="AP287" s="207"/>
      <c r="AQ287" s="207"/>
      <c r="AR287" s="207"/>
      <c r="AS287" s="207"/>
      <c r="AT287" s="207"/>
      <c r="AU287" s="207"/>
      <c r="AV287" s="207"/>
      <c r="AW287" s="207"/>
      <c r="AX287" s="207"/>
      <c r="AY287" s="208"/>
      <c r="AZ287" s="167"/>
    </row>
    <row r="288" spans="1:52" s="168" customFormat="1">
      <c r="A288" s="179"/>
      <c r="B288" s="179"/>
      <c r="Z288" s="502"/>
      <c r="AA288" s="210"/>
      <c r="AB288" s="211"/>
      <c r="AC288" s="207"/>
      <c r="AD288" s="207"/>
      <c r="AE288" s="207"/>
      <c r="AF288" s="207"/>
      <c r="AG288" s="207"/>
      <c r="AH288" s="207"/>
      <c r="AI288" s="207"/>
      <c r="AJ288" s="207"/>
      <c r="AK288" s="207"/>
      <c r="AL288" s="207"/>
      <c r="AM288" s="207"/>
      <c r="AN288" s="207"/>
      <c r="AO288" s="207"/>
      <c r="AP288" s="207"/>
      <c r="AQ288" s="207"/>
      <c r="AR288" s="207"/>
      <c r="AS288" s="207"/>
      <c r="AT288" s="207"/>
      <c r="AU288" s="207"/>
      <c r="AV288" s="207"/>
      <c r="AW288" s="207"/>
      <c r="AX288" s="207"/>
      <c r="AY288" s="208"/>
      <c r="AZ288" s="167"/>
    </row>
    <row r="289" spans="1:52" s="168" customFormat="1">
      <c r="A289" s="179"/>
      <c r="B289" s="179"/>
      <c r="Z289" s="502"/>
      <c r="AA289" s="210"/>
      <c r="AB289" s="211"/>
      <c r="AC289" s="207"/>
      <c r="AD289" s="207"/>
      <c r="AE289" s="207"/>
      <c r="AF289" s="207"/>
      <c r="AG289" s="207"/>
      <c r="AH289" s="207"/>
      <c r="AI289" s="207"/>
      <c r="AJ289" s="207"/>
      <c r="AK289" s="207"/>
      <c r="AL289" s="207"/>
      <c r="AM289" s="207"/>
      <c r="AN289" s="207"/>
      <c r="AO289" s="207"/>
      <c r="AP289" s="207"/>
      <c r="AQ289" s="207"/>
      <c r="AR289" s="207"/>
      <c r="AS289" s="207"/>
      <c r="AT289" s="207"/>
      <c r="AU289" s="207"/>
      <c r="AV289" s="207"/>
      <c r="AW289" s="207"/>
      <c r="AX289" s="207"/>
      <c r="AY289" s="208"/>
      <c r="AZ289" s="167"/>
    </row>
    <row r="290" spans="1:52" s="168" customFormat="1">
      <c r="A290" s="179"/>
      <c r="B290" s="179"/>
      <c r="Z290" s="502"/>
      <c r="AA290" s="210"/>
      <c r="AB290" s="211"/>
      <c r="AC290" s="207"/>
      <c r="AD290" s="207"/>
      <c r="AE290" s="207"/>
      <c r="AF290" s="207"/>
      <c r="AG290" s="207"/>
      <c r="AH290" s="207"/>
      <c r="AI290" s="207"/>
      <c r="AJ290" s="207"/>
      <c r="AK290" s="207"/>
      <c r="AL290" s="207"/>
      <c r="AM290" s="207"/>
      <c r="AN290" s="207"/>
      <c r="AO290" s="207"/>
      <c r="AP290" s="207"/>
      <c r="AQ290" s="207"/>
      <c r="AR290" s="207"/>
      <c r="AS290" s="207"/>
      <c r="AT290" s="207"/>
      <c r="AU290" s="207"/>
      <c r="AV290" s="207"/>
      <c r="AW290" s="207"/>
      <c r="AX290" s="207"/>
      <c r="AY290" s="208"/>
      <c r="AZ290" s="167"/>
    </row>
    <row r="291" spans="1:52" s="168" customFormat="1">
      <c r="A291" s="179"/>
      <c r="B291" s="179"/>
      <c r="Z291" s="502"/>
      <c r="AA291" s="210"/>
      <c r="AB291" s="211"/>
      <c r="AC291" s="207"/>
      <c r="AD291" s="207"/>
      <c r="AE291" s="207"/>
      <c r="AF291" s="207"/>
      <c r="AG291" s="207"/>
      <c r="AH291" s="207"/>
      <c r="AI291" s="207"/>
      <c r="AJ291" s="207"/>
      <c r="AK291" s="207"/>
      <c r="AL291" s="207"/>
      <c r="AM291" s="207"/>
      <c r="AN291" s="207"/>
      <c r="AO291" s="207"/>
      <c r="AP291" s="207"/>
      <c r="AQ291" s="207"/>
      <c r="AR291" s="207"/>
      <c r="AS291" s="207"/>
      <c r="AT291" s="207"/>
      <c r="AU291" s="207"/>
      <c r="AV291" s="207"/>
      <c r="AW291" s="207"/>
      <c r="AX291" s="207"/>
      <c r="AY291" s="208"/>
      <c r="AZ291" s="167"/>
    </row>
    <row r="292" spans="1:52" s="168" customFormat="1">
      <c r="A292" s="179"/>
      <c r="B292" s="179"/>
      <c r="Z292" s="502"/>
      <c r="AA292" s="210"/>
      <c r="AB292" s="211"/>
      <c r="AC292" s="207"/>
      <c r="AD292" s="207"/>
      <c r="AE292" s="207"/>
      <c r="AF292" s="207"/>
      <c r="AG292" s="207"/>
      <c r="AH292" s="207"/>
      <c r="AI292" s="207"/>
      <c r="AJ292" s="207"/>
      <c r="AK292" s="207"/>
      <c r="AL292" s="207"/>
      <c r="AM292" s="207"/>
      <c r="AN292" s="207"/>
      <c r="AO292" s="207"/>
      <c r="AP292" s="207"/>
      <c r="AQ292" s="207"/>
      <c r="AR292" s="207"/>
      <c r="AS292" s="207"/>
      <c r="AT292" s="207"/>
      <c r="AU292" s="207"/>
      <c r="AV292" s="207"/>
      <c r="AW292" s="207"/>
      <c r="AX292" s="207"/>
      <c r="AY292" s="208"/>
      <c r="AZ292" s="167"/>
    </row>
    <row r="293" spans="1:52" s="168" customFormat="1">
      <c r="A293" s="179"/>
      <c r="B293" s="179"/>
      <c r="Z293" s="502"/>
      <c r="AA293" s="210"/>
      <c r="AB293" s="211"/>
      <c r="AC293" s="207"/>
      <c r="AD293" s="207"/>
      <c r="AE293" s="207"/>
      <c r="AF293" s="207"/>
      <c r="AG293" s="207"/>
      <c r="AH293" s="207"/>
      <c r="AI293" s="207"/>
      <c r="AJ293" s="207"/>
      <c r="AK293" s="207"/>
      <c r="AL293" s="207"/>
      <c r="AM293" s="207"/>
      <c r="AN293" s="207"/>
      <c r="AO293" s="207"/>
      <c r="AP293" s="207"/>
      <c r="AQ293" s="207"/>
      <c r="AR293" s="207"/>
      <c r="AS293" s="207"/>
      <c r="AT293" s="207"/>
      <c r="AU293" s="207"/>
      <c r="AV293" s="207"/>
      <c r="AW293" s="207"/>
      <c r="AX293" s="207"/>
      <c r="AY293" s="208"/>
      <c r="AZ293" s="167"/>
    </row>
    <row r="294" spans="1:52" s="168" customFormat="1">
      <c r="A294" s="179"/>
      <c r="B294" s="179"/>
      <c r="Z294" s="502"/>
      <c r="AA294" s="210"/>
      <c r="AB294" s="211"/>
      <c r="AC294" s="207"/>
      <c r="AD294" s="207"/>
      <c r="AE294" s="207"/>
      <c r="AF294" s="207"/>
      <c r="AG294" s="207"/>
      <c r="AH294" s="207"/>
      <c r="AI294" s="207"/>
      <c r="AJ294" s="207"/>
      <c r="AK294" s="207"/>
      <c r="AL294" s="207"/>
      <c r="AM294" s="207"/>
      <c r="AN294" s="207"/>
      <c r="AO294" s="207"/>
      <c r="AP294" s="207"/>
      <c r="AQ294" s="207"/>
      <c r="AR294" s="207"/>
      <c r="AS294" s="207"/>
      <c r="AT294" s="207"/>
      <c r="AU294" s="207"/>
      <c r="AV294" s="207"/>
      <c r="AW294" s="207"/>
      <c r="AX294" s="207"/>
      <c r="AY294" s="208"/>
      <c r="AZ294" s="167"/>
    </row>
    <row r="295" spans="1:52" s="168" customFormat="1">
      <c r="A295" s="179"/>
      <c r="B295" s="179"/>
      <c r="Z295" s="502"/>
      <c r="AA295" s="210"/>
      <c r="AB295" s="211"/>
      <c r="AC295" s="207"/>
      <c r="AD295" s="207"/>
      <c r="AE295" s="207"/>
      <c r="AF295" s="207"/>
      <c r="AG295" s="207"/>
      <c r="AH295" s="207"/>
      <c r="AI295" s="207"/>
      <c r="AJ295" s="207"/>
      <c r="AK295" s="207"/>
      <c r="AL295" s="207"/>
      <c r="AM295" s="207"/>
      <c r="AN295" s="207"/>
      <c r="AO295" s="207"/>
      <c r="AP295" s="207"/>
      <c r="AQ295" s="207"/>
      <c r="AR295" s="207"/>
      <c r="AS295" s="207"/>
      <c r="AT295" s="207"/>
      <c r="AU295" s="207"/>
      <c r="AV295" s="207"/>
      <c r="AW295" s="207"/>
      <c r="AX295" s="207"/>
      <c r="AY295" s="208"/>
      <c r="AZ295" s="167"/>
    </row>
    <row r="296" spans="1:52" s="168" customFormat="1">
      <c r="A296" s="179"/>
      <c r="B296" s="179"/>
      <c r="Z296" s="502"/>
      <c r="AA296" s="210"/>
      <c r="AB296" s="211"/>
      <c r="AC296" s="207"/>
      <c r="AD296" s="207"/>
      <c r="AE296" s="207"/>
      <c r="AF296" s="207"/>
      <c r="AG296" s="207"/>
      <c r="AH296" s="207"/>
      <c r="AI296" s="207"/>
      <c r="AJ296" s="207"/>
      <c r="AK296" s="207"/>
      <c r="AL296" s="207"/>
      <c r="AM296" s="207"/>
      <c r="AN296" s="207"/>
      <c r="AO296" s="207"/>
      <c r="AP296" s="207"/>
      <c r="AQ296" s="207"/>
      <c r="AR296" s="207"/>
      <c r="AS296" s="207"/>
      <c r="AT296" s="207"/>
      <c r="AU296" s="207"/>
      <c r="AV296" s="207"/>
      <c r="AW296" s="207"/>
      <c r="AX296" s="207"/>
      <c r="AY296" s="208"/>
      <c r="AZ296" s="167"/>
    </row>
    <row r="297" spans="1:52" s="168" customFormat="1">
      <c r="A297" s="179"/>
      <c r="B297" s="179"/>
      <c r="Z297" s="502"/>
      <c r="AA297" s="210"/>
      <c r="AB297" s="211"/>
      <c r="AC297" s="207"/>
      <c r="AD297" s="207"/>
      <c r="AE297" s="207"/>
      <c r="AF297" s="207"/>
      <c r="AG297" s="207"/>
      <c r="AH297" s="207"/>
      <c r="AI297" s="207"/>
      <c r="AJ297" s="207"/>
      <c r="AK297" s="207"/>
      <c r="AL297" s="207"/>
      <c r="AM297" s="207"/>
      <c r="AN297" s="207"/>
      <c r="AO297" s="207"/>
      <c r="AP297" s="207"/>
      <c r="AQ297" s="207"/>
      <c r="AR297" s="207"/>
      <c r="AS297" s="207"/>
      <c r="AT297" s="207"/>
      <c r="AU297" s="207"/>
      <c r="AV297" s="207"/>
      <c r="AW297" s="207"/>
      <c r="AX297" s="207"/>
      <c r="AY297" s="208"/>
      <c r="AZ297" s="167"/>
    </row>
    <row r="298" spans="1:52" s="168" customFormat="1">
      <c r="A298" s="179"/>
      <c r="B298" s="179"/>
      <c r="Z298" s="502"/>
      <c r="AA298" s="210"/>
      <c r="AB298" s="211"/>
      <c r="AC298" s="207"/>
      <c r="AD298" s="207"/>
      <c r="AE298" s="207"/>
      <c r="AF298" s="207"/>
      <c r="AG298" s="207"/>
      <c r="AH298" s="207"/>
      <c r="AI298" s="207"/>
      <c r="AJ298" s="207"/>
      <c r="AK298" s="207"/>
      <c r="AL298" s="207"/>
      <c r="AM298" s="207"/>
      <c r="AN298" s="207"/>
      <c r="AO298" s="207"/>
      <c r="AP298" s="207"/>
      <c r="AQ298" s="207"/>
      <c r="AR298" s="207"/>
      <c r="AS298" s="207"/>
      <c r="AT298" s="207"/>
      <c r="AU298" s="207"/>
      <c r="AV298" s="207"/>
      <c r="AW298" s="207"/>
      <c r="AX298" s="207"/>
      <c r="AY298" s="208"/>
      <c r="AZ298" s="167"/>
    </row>
    <row r="299" spans="1:52" s="168" customFormat="1">
      <c r="A299" s="179"/>
      <c r="B299" s="179"/>
      <c r="Z299" s="502"/>
      <c r="AA299" s="210"/>
      <c r="AB299" s="211"/>
      <c r="AC299" s="207"/>
      <c r="AD299" s="207"/>
      <c r="AE299" s="207"/>
      <c r="AF299" s="207"/>
      <c r="AG299" s="207"/>
      <c r="AH299" s="207"/>
      <c r="AI299" s="207"/>
      <c r="AJ299" s="207"/>
      <c r="AK299" s="207"/>
      <c r="AL299" s="207"/>
      <c r="AM299" s="207"/>
      <c r="AN299" s="207"/>
      <c r="AO299" s="207"/>
      <c r="AP299" s="207"/>
      <c r="AQ299" s="207"/>
      <c r="AR299" s="207"/>
      <c r="AS299" s="207"/>
      <c r="AT299" s="207"/>
      <c r="AU299" s="207"/>
      <c r="AV299" s="207"/>
      <c r="AW299" s="207"/>
      <c r="AX299" s="207"/>
      <c r="AY299" s="208"/>
      <c r="AZ299" s="167"/>
    </row>
    <row r="300" spans="1:52" s="168" customFormat="1">
      <c r="A300" s="179"/>
      <c r="B300" s="179"/>
      <c r="Z300" s="502"/>
      <c r="AA300" s="210"/>
      <c r="AB300" s="211"/>
      <c r="AC300" s="207"/>
      <c r="AD300" s="207"/>
      <c r="AE300" s="207"/>
      <c r="AF300" s="207"/>
      <c r="AG300" s="207"/>
      <c r="AH300" s="207"/>
      <c r="AI300" s="207"/>
      <c r="AJ300" s="207"/>
      <c r="AK300" s="207"/>
      <c r="AL300" s="207"/>
      <c r="AM300" s="207"/>
      <c r="AN300" s="207"/>
      <c r="AO300" s="207"/>
      <c r="AP300" s="207"/>
      <c r="AQ300" s="207"/>
      <c r="AR300" s="207"/>
      <c r="AS300" s="207"/>
      <c r="AT300" s="207"/>
      <c r="AU300" s="207"/>
      <c r="AV300" s="207"/>
      <c r="AW300" s="207"/>
      <c r="AX300" s="207"/>
      <c r="AY300" s="208"/>
      <c r="AZ300" s="167"/>
    </row>
    <row r="301" spans="1:52" s="168" customFormat="1">
      <c r="A301" s="179"/>
      <c r="B301" s="179"/>
      <c r="Z301" s="502"/>
      <c r="AA301" s="210"/>
      <c r="AB301" s="211"/>
      <c r="AC301" s="207"/>
      <c r="AD301" s="207"/>
      <c r="AE301" s="207"/>
      <c r="AF301" s="207"/>
      <c r="AG301" s="207"/>
      <c r="AH301" s="207"/>
      <c r="AI301" s="207"/>
      <c r="AJ301" s="207"/>
      <c r="AK301" s="207"/>
      <c r="AL301" s="207"/>
      <c r="AM301" s="207"/>
      <c r="AN301" s="207"/>
      <c r="AO301" s="207"/>
      <c r="AP301" s="207"/>
      <c r="AQ301" s="207"/>
      <c r="AR301" s="207"/>
      <c r="AS301" s="207"/>
      <c r="AT301" s="207"/>
      <c r="AU301" s="207"/>
      <c r="AV301" s="207"/>
      <c r="AW301" s="207"/>
      <c r="AX301" s="207"/>
      <c r="AY301" s="208"/>
      <c r="AZ301" s="167"/>
    </row>
    <row r="302" spans="1:52" s="168" customFormat="1">
      <c r="A302" s="179"/>
      <c r="B302" s="179"/>
      <c r="Z302" s="502"/>
      <c r="AA302" s="210"/>
      <c r="AB302" s="211"/>
      <c r="AC302" s="207"/>
      <c r="AD302" s="207"/>
      <c r="AE302" s="207"/>
      <c r="AF302" s="207"/>
      <c r="AG302" s="207"/>
      <c r="AH302" s="207"/>
      <c r="AI302" s="207"/>
      <c r="AJ302" s="207"/>
      <c r="AK302" s="207"/>
      <c r="AL302" s="207"/>
      <c r="AM302" s="207"/>
      <c r="AN302" s="207"/>
      <c r="AO302" s="207"/>
      <c r="AP302" s="207"/>
      <c r="AQ302" s="207"/>
      <c r="AR302" s="207"/>
      <c r="AS302" s="207"/>
      <c r="AT302" s="207"/>
      <c r="AU302" s="207"/>
      <c r="AV302" s="207"/>
      <c r="AW302" s="207"/>
      <c r="AX302" s="207"/>
      <c r="AY302" s="208"/>
      <c r="AZ302" s="167"/>
    </row>
    <row r="303" spans="1:52" s="168" customFormat="1">
      <c r="A303" s="179"/>
      <c r="B303" s="179"/>
      <c r="Z303" s="502"/>
      <c r="AA303" s="210"/>
      <c r="AB303" s="211"/>
      <c r="AC303" s="207"/>
      <c r="AD303" s="207"/>
      <c r="AE303" s="207"/>
      <c r="AF303" s="207"/>
      <c r="AG303" s="207"/>
      <c r="AH303" s="207"/>
      <c r="AI303" s="207"/>
      <c r="AJ303" s="207"/>
      <c r="AK303" s="207"/>
      <c r="AL303" s="207"/>
      <c r="AM303" s="207"/>
      <c r="AN303" s="207"/>
      <c r="AO303" s="207"/>
      <c r="AP303" s="207"/>
      <c r="AQ303" s="207"/>
      <c r="AR303" s="207"/>
      <c r="AS303" s="207"/>
      <c r="AT303" s="207"/>
      <c r="AU303" s="207"/>
      <c r="AV303" s="207"/>
      <c r="AW303" s="207"/>
      <c r="AX303" s="207"/>
      <c r="AY303" s="208"/>
      <c r="AZ303" s="167"/>
    </row>
    <row r="304" spans="1:52" s="168" customFormat="1">
      <c r="A304" s="179"/>
      <c r="B304" s="179"/>
      <c r="Z304" s="502"/>
      <c r="AA304" s="210"/>
      <c r="AB304" s="211"/>
      <c r="AC304" s="207"/>
      <c r="AD304" s="207"/>
      <c r="AE304" s="207"/>
      <c r="AF304" s="207"/>
      <c r="AG304" s="207"/>
      <c r="AH304" s="207"/>
      <c r="AI304" s="207"/>
      <c r="AJ304" s="207"/>
      <c r="AK304" s="207"/>
      <c r="AL304" s="207"/>
      <c r="AM304" s="207"/>
      <c r="AN304" s="207"/>
      <c r="AO304" s="207"/>
      <c r="AP304" s="207"/>
      <c r="AQ304" s="207"/>
      <c r="AR304" s="207"/>
      <c r="AS304" s="207"/>
      <c r="AT304" s="207"/>
      <c r="AU304" s="207"/>
      <c r="AV304" s="207"/>
      <c r="AW304" s="207"/>
      <c r="AX304" s="207"/>
      <c r="AY304" s="208"/>
      <c r="AZ304" s="167"/>
    </row>
    <row r="305" spans="1:52" s="168" customFormat="1">
      <c r="A305" s="179"/>
      <c r="B305" s="179"/>
      <c r="Z305" s="502"/>
      <c r="AA305" s="210"/>
      <c r="AB305" s="211"/>
      <c r="AC305" s="207"/>
      <c r="AD305" s="207"/>
      <c r="AE305" s="207"/>
      <c r="AF305" s="207"/>
      <c r="AG305" s="207"/>
      <c r="AH305" s="207"/>
      <c r="AI305" s="207"/>
      <c r="AJ305" s="207"/>
      <c r="AK305" s="207"/>
      <c r="AL305" s="207"/>
      <c r="AM305" s="207"/>
      <c r="AN305" s="207"/>
      <c r="AO305" s="207"/>
      <c r="AP305" s="207"/>
      <c r="AQ305" s="207"/>
      <c r="AR305" s="207"/>
      <c r="AS305" s="207"/>
      <c r="AT305" s="207"/>
      <c r="AU305" s="207"/>
      <c r="AV305" s="207"/>
      <c r="AW305" s="207"/>
      <c r="AX305" s="207"/>
      <c r="AY305" s="208"/>
      <c r="AZ305" s="167"/>
    </row>
    <row r="306" spans="1:52" s="168" customFormat="1">
      <c r="A306" s="179"/>
      <c r="B306" s="179"/>
      <c r="Z306" s="502"/>
      <c r="AA306" s="210"/>
      <c r="AB306" s="211"/>
      <c r="AC306" s="207"/>
      <c r="AD306" s="207"/>
      <c r="AE306" s="207"/>
      <c r="AF306" s="207"/>
      <c r="AG306" s="207"/>
      <c r="AH306" s="207"/>
      <c r="AI306" s="207"/>
      <c r="AJ306" s="207"/>
      <c r="AK306" s="207"/>
      <c r="AL306" s="207"/>
      <c r="AM306" s="207"/>
      <c r="AN306" s="207"/>
      <c r="AO306" s="207"/>
      <c r="AP306" s="207"/>
      <c r="AQ306" s="207"/>
      <c r="AR306" s="207"/>
      <c r="AS306" s="207"/>
      <c r="AT306" s="207"/>
      <c r="AU306" s="207"/>
      <c r="AV306" s="207"/>
      <c r="AW306" s="207"/>
      <c r="AX306" s="207"/>
      <c r="AY306" s="208"/>
      <c r="AZ306" s="167"/>
    </row>
    <row r="307" spans="1:52" s="168" customFormat="1">
      <c r="A307" s="179"/>
      <c r="B307" s="179"/>
      <c r="Z307" s="502"/>
      <c r="AA307" s="210"/>
      <c r="AB307" s="211"/>
      <c r="AC307" s="207"/>
      <c r="AD307" s="207"/>
      <c r="AE307" s="207"/>
      <c r="AF307" s="207"/>
      <c r="AG307" s="207"/>
      <c r="AH307" s="207"/>
      <c r="AI307" s="207"/>
      <c r="AJ307" s="207"/>
      <c r="AK307" s="207"/>
      <c r="AL307" s="207"/>
      <c r="AM307" s="207"/>
      <c r="AN307" s="207"/>
      <c r="AO307" s="207"/>
      <c r="AP307" s="207"/>
      <c r="AQ307" s="207"/>
      <c r="AR307" s="207"/>
      <c r="AS307" s="207"/>
      <c r="AT307" s="207"/>
      <c r="AU307" s="207"/>
      <c r="AV307" s="207"/>
      <c r="AW307" s="207"/>
      <c r="AX307" s="207"/>
      <c r="AY307" s="208"/>
      <c r="AZ307" s="167"/>
    </row>
    <row r="308" spans="1:52" s="168" customFormat="1">
      <c r="A308" s="179"/>
      <c r="B308" s="179"/>
      <c r="Z308" s="502"/>
      <c r="AA308" s="210"/>
      <c r="AB308" s="211"/>
      <c r="AC308" s="207"/>
      <c r="AD308" s="207"/>
      <c r="AE308" s="207"/>
      <c r="AF308" s="207"/>
      <c r="AG308" s="207"/>
      <c r="AH308" s="207"/>
      <c r="AI308" s="207"/>
      <c r="AJ308" s="207"/>
      <c r="AK308" s="207"/>
      <c r="AL308" s="207"/>
      <c r="AM308" s="207"/>
      <c r="AN308" s="207"/>
      <c r="AO308" s="207"/>
      <c r="AP308" s="207"/>
      <c r="AQ308" s="207"/>
      <c r="AR308" s="207"/>
      <c r="AS308" s="207"/>
      <c r="AT308" s="207"/>
      <c r="AU308" s="207"/>
      <c r="AV308" s="207"/>
      <c r="AW308" s="207"/>
      <c r="AX308" s="207"/>
      <c r="AY308" s="208"/>
      <c r="AZ308" s="167"/>
    </row>
    <row r="309" spans="1:52" s="168" customFormat="1">
      <c r="A309" s="179"/>
      <c r="B309" s="179"/>
      <c r="Z309" s="502"/>
      <c r="AA309" s="210"/>
      <c r="AB309" s="211"/>
      <c r="AC309" s="207"/>
      <c r="AD309" s="207"/>
      <c r="AE309" s="207"/>
      <c r="AF309" s="207"/>
      <c r="AG309" s="207"/>
      <c r="AH309" s="207"/>
      <c r="AI309" s="207"/>
      <c r="AJ309" s="207"/>
      <c r="AK309" s="207"/>
      <c r="AL309" s="207"/>
      <c r="AM309" s="207"/>
      <c r="AN309" s="207"/>
      <c r="AO309" s="207"/>
      <c r="AP309" s="207"/>
      <c r="AQ309" s="207"/>
      <c r="AR309" s="207"/>
      <c r="AS309" s="207"/>
      <c r="AT309" s="207"/>
      <c r="AU309" s="207"/>
      <c r="AV309" s="207"/>
      <c r="AW309" s="207"/>
      <c r="AX309" s="207"/>
      <c r="AY309" s="208"/>
      <c r="AZ309" s="167"/>
    </row>
    <row r="310" spans="1:52" s="168" customFormat="1">
      <c r="A310" s="179"/>
      <c r="B310" s="179"/>
      <c r="Z310" s="502"/>
      <c r="AA310" s="210"/>
      <c r="AB310" s="211"/>
      <c r="AC310" s="207"/>
      <c r="AD310" s="207"/>
      <c r="AE310" s="207"/>
      <c r="AF310" s="207"/>
      <c r="AG310" s="207"/>
      <c r="AH310" s="207"/>
      <c r="AI310" s="207"/>
      <c r="AJ310" s="207"/>
      <c r="AK310" s="207"/>
      <c r="AL310" s="207"/>
      <c r="AM310" s="207"/>
      <c r="AN310" s="207"/>
      <c r="AO310" s="207"/>
      <c r="AP310" s="207"/>
      <c r="AQ310" s="207"/>
      <c r="AR310" s="207"/>
      <c r="AS310" s="207"/>
      <c r="AT310" s="207"/>
      <c r="AU310" s="207"/>
      <c r="AV310" s="207"/>
      <c r="AW310" s="207"/>
      <c r="AX310" s="207"/>
      <c r="AY310" s="208"/>
      <c r="AZ310" s="167"/>
    </row>
    <row r="311" spans="1:52" s="168" customFormat="1">
      <c r="A311" s="179"/>
      <c r="B311" s="179"/>
      <c r="Z311" s="502"/>
      <c r="AA311" s="210"/>
      <c r="AB311" s="211"/>
      <c r="AC311" s="207"/>
      <c r="AD311" s="207"/>
      <c r="AE311" s="207"/>
      <c r="AF311" s="207"/>
      <c r="AG311" s="207"/>
      <c r="AH311" s="207"/>
      <c r="AI311" s="207"/>
      <c r="AJ311" s="207"/>
      <c r="AK311" s="207"/>
      <c r="AL311" s="207"/>
      <c r="AM311" s="207"/>
      <c r="AN311" s="207"/>
      <c r="AO311" s="207"/>
      <c r="AP311" s="207"/>
      <c r="AQ311" s="207"/>
      <c r="AR311" s="207"/>
      <c r="AS311" s="207"/>
      <c r="AT311" s="207"/>
      <c r="AU311" s="207"/>
      <c r="AV311" s="207"/>
      <c r="AW311" s="207"/>
      <c r="AX311" s="207"/>
      <c r="AY311" s="208"/>
      <c r="AZ311" s="167"/>
    </row>
    <row r="312" spans="1:52" s="168" customFormat="1">
      <c r="A312" s="179"/>
      <c r="B312" s="179"/>
      <c r="Z312" s="502"/>
      <c r="AA312" s="210"/>
      <c r="AB312" s="211"/>
      <c r="AC312" s="207"/>
      <c r="AD312" s="207"/>
      <c r="AE312" s="207"/>
      <c r="AF312" s="207"/>
      <c r="AG312" s="207"/>
      <c r="AH312" s="207"/>
      <c r="AI312" s="207"/>
      <c r="AJ312" s="207"/>
      <c r="AK312" s="207"/>
      <c r="AL312" s="207"/>
      <c r="AM312" s="207"/>
      <c r="AN312" s="207"/>
      <c r="AO312" s="207"/>
      <c r="AP312" s="207"/>
      <c r="AQ312" s="207"/>
      <c r="AR312" s="207"/>
      <c r="AS312" s="207"/>
      <c r="AT312" s="207"/>
      <c r="AU312" s="207"/>
      <c r="AV312" s="207"/>
      <c r="AW312" s="207"/>
      <c r="AX312" s="207"/>
      <c r="AY312" s="208"/>
      <c r="AZ312" s="167"/>
    </row>
    <row r="313" spans="1:52" s="168" customFormat="1">
      <c r="A313" s="179"/>
      <c r="B313" s="179"/>
      <c r="Z313" s="502"/>
      <c r="AA313" s="210"/>
      <c r="AB313" s="211"/>
      <c r="AC313" s="207"/>
      <c r="AD313" s="207"/>
      <c r="AE313" s="207"/>
      <c r="AF313" s="207"/>
      <c r="AG313" s="207"/>
      <c r="AH313" s="207"/>
      <c r="AI313" s="207"/>
      <c r="AJ313" s="207"/>
      <c r="AK313" s="207"/>
      <c r="AL313" s="207"/>
      <c r="AM313" s="207"/>
      <c r="AN313" s="207"/>
      <c r="AO313" s="207"/>
      <c r="AP313" s="207"/>
      <c r="AQ313" s="207"/>
      <c r="AR313" s="207"/>
      <c r="AS313" s="207"/>
      <c r="AT313" s="207"/>
      <c r="AU313" s="207"/>
      <c r="AV313" s="207"/>
      <c r="AW313" s="207"/>
      <c r="AX313" s="207"/>
      <c r="AY313" s="208"/>
      <c r="AZ313" s="167"/>
    </row>
    <row r="314" spans="1:52" s="168" customFormat="1">
      <c r="A314" s="179"/>
      <c r="B314" s="179"/>
      <c r="Z314" s="502"/>
      <c r="AA314" s="210"/>
      <c r="AB314" s="211"/>
      <c r="AC314" s="207"/>
      <c r="AD314" s="207"/>
      <c r="AE314" s="207"/>
      <c r="AF314" s="207"/>
      <c r="AG314" s="207"/>
      <c r="AH314" s="207"/>
      <c r="AI314" s="207"/>
      <c r="AJ314" s="207"/>
      <c r="AK314" s="207"/>
      <c r="AL314" s="207"/>
      <c r="AM314" s="207"/>
      <c r="AN314" s="207"/>
      <c r="AO314" s="207"/>
      <c r="AP314" s="207"/>
      <c r="AQ314" s="207"/>
      <c r="AR314" s="207"/>
      <c r="AS314" s="207"/>
      <c r="AT314" s="207"/>
      <c r="AU314" s="207"/>
      <c r="AV314" s="207"/>
      <c r="AW314" s="207"/>
      <c r="AX314" s="207"/>
      <c r="AY314" s="208"/>
      <c r="AZ314" s="167"/>
    </row>
    <row r="315" spans="1:52" s="168" customFormat="1">
      <c r="A315" s="179"/>
      <c r="B315" s="179"/>
      <c r="Z315" s="502"/>
      <c r="AA315" s="210"/>
      <c r="AB315" s="211"/>
      <c r="AC315" s="207"/>
      <c r="AD315" s="207"/>
      <c r="AE315" s="207"/>
      <c r="AF315" s="207"/>
      <c r="AG315" s="207"/>
      <c r="AH315" s="207"/>
      <c r="AI315" s="207"/>
      <c r="AJ315" s="207"/>
      <c r="AK315" s="207"/>
      <c r="AL315" s="207"/>
      <c r="AM315" s="207"/>
      <c r="AN315" s="207"/>
      <c r="AO315" s="207"/>
      <c r="AP315" s="207"/>
      <c r="AQ315" s="207"/>
      <c r="AR315" s="207"/>
      <c r="AS315" s="207"/>
      <c r="AT315" s="207"/>
      <c r="AU315" s="207"/>
      <c r="AV315" s="207"/>
      <c r="AW315" s="207"/>
      <c r="AX315" s="207"/>
      <c r="AY315" s="208"/>
      <c r="AZ315" s="167"/>
    </row>
    <row r="316" spans="1:52" s="168" customFormat="1">
      <c r="A316" s="179"/>
      <c r="B316" s="179"/>
      <c r="Z316" s="502"/>
      <c r="AA316" s="210"/>
      <c r="AB316" s="211"/>
      <c r="AC316" s="207"/>
      <c r="AD316" s="207"/>
      <c r="AE316" s="207"/>
      <c r="AF316" s="207"/>
      <c r="AG316" s="207"/>
      <c r="AH316" s="207"/>
      <c r="AI316" s="207"/>
      <c r="AJ316" s="207"/>
      <c r="AK316" s="207"/>
      <c r="AL316" s="207"/>
      <c r="AM316" s="207"/>
      <c r="AN316" s="207"/>
      <c r="AO316" s="207"/>
      <c r="AP316" s="207"/>
      <c r="AQ316" s="207"/>
      <c r="AR316" s="207"/>
      <c r="AS316" s="207"/>
      <c r="AT316" s="207"/>
      <c r="AU316" s="207"/>
      <c r="AV316" s="207"/>
      <c r="AW316" s="207"/>
      <c r="AX316" s="207"/>
      <c r="AY316" s="208"/>
      <c r="AZ316" s="167"/>
    </row>
    <row r="317" spans="1:52" s="168" customFormat="1">
      <c r="A317" s="179"/>
      <c r="B317" s="179"/>
      <c r="Z317" s="502"/>
      <c r="AA317" s="210"/>
      <c r="AB317" s="211"/>
      <c r="AC317" s="207"/>
      <c r="AD317" s="207"/>
      <c r="AE317" s="207"/>
      <c r="AF317" s="207"/>
      <c r="AG317" s="207"/>
      <c r="AH317" s="207"/>
      <c r="AI317" s="207"/>
      <c r="AJ317" s="207"/>
      <c r="AK317" s="207"/>
      <c r="AL317" s="207"/>
      <c r="AM317" s="207"/>
      <c r="AN317" s="207"/>
      <c r="AO317" s="207"/>
      <c r="AP317" s="207"/>
      <c r="AQ317" s="207"/>
      <c r="AR317" s="207"/>
      <c r="AS317" s="207"/>
      <c r="AT317" s="207"/>
      <c r="AU317" s="207"/>
      <c r="AV317" s="207"/>
      <c r="AW317" s="207"/>
      <c r="AX317" s="207"/>
      <c r="AY317" s="208"/>
      <c r="AZ317" s="167"/>
    </row>
    <row r="318" spans="1:52" s="168" customFormat="1">
      <c r="A318" s="179"/>
      <c r="B318" s="179"/>
      <c r="Z318" s="502"/>
      <c r="AA318" s="210"/>
      <c r="AB318" s="211"/>
      <c r="AC318" s="207"/>
      <c r="AD318" s="207"/>
      <c r="AE318" s="207"/>
      <c r="AF318" s="207"/>
      <c r="AG318" s="207"/>
      <c r="AH318" s="207"/>
      <c r="AI318" s="207"/>
      <c r="AJ318" s="207"/>
      <c r="AK318" s="207"/>
      <c r="AL318" s="207"/>
      <c r="AM318" s="207"/>
      <c r="AN318" s="207"/>
      <c r="AO318" s="207"/>
      <c r="AP318" s="207"/>
      <c r="AQ318" s="207"/>
      <c r="AR318" s="207"/>
      <c r="AS318" s="207"/>
      <c r="AT318" s="207"/>
      <c r="AU318" s="207"/>
      <c r="AV318" s="207"/>
      <c r="AW318" s="207"/>
      <c r="AX318" s="207"/>
      <c r="AY318" s="208"/>
      <c r="AZ318" s="167"/>
    </row>
    <row r="319" spans="1:52" s="168" customFormat="1">
      <c r="A319" s="179"/>
      <c r="B319" s="179"/>
      <c r="Z319" s="502"/>
      <c r="AA319" s="210"/>
      <c r="AB319" s="211"/>
      <c r="AC319" s="207"/>
      <c r="AD319" s="207"/>
      <c r="AE319" s="207"/>
      <c r="AF319" s="207"/>
      <c r="AG319" s="207"/>
      <c r="AH319" s="207"/>
      <c r="AI319" s="207"/>
      <c r="AJ319" s="207"/>
      <c r="AK319" s="207"/>
      <c r="AL319" s="207"/>
      <c r="AM319" s="207"/>
      <c r="AN319" s="207"/>
      <c r="AO319" s="207"/>
      <c r="AP319" s="207"/>
      <c r="AQ319" s="207"/>
      <c r="AR319" s="207"/>
      <c r="AS319" s="207"/>
      <c r="AT319" s="207"/>
      <c r="AU319" s="207"/>
      <c r="AV319" s="207"/>
      <c r="AW319" s="207"/>
      <c r="AX319" s="207"/>
      <c r="AY319" s="208"/>
      <c r="AZ319" s="167"/>
    </row>
    <row r="320" spans="1:52" s="168" customFormat="1">
      <c r="A320" s="179"/>
      <c r="B320" s="179"/>
      <c r="Z320" s="502"/>
      <c r="AA320" s="210"/>
      <c r="AB320" s="211"/>
      <c r="AC320" s="207"/>
      <c r="AD320" s="207"/>
      <c r="AE320" s="207"/>
      <c r="AF320" s="207"/>
      <c r="AG320" s="207"/>
      <c r="AH320" s="207"/>
      <c r="AI320" s="207"/>
      <c r="AJ320" s="207"/>
      <c r="AK320" s="207"/>
      <c r="AL320" s="207"/>
      <c r="AM320" s="207"/>
      <c r="AN320" s="207"/>
      <c r="AO320" s="207"/>
      <c r="AP320" s="207"/>
      <c r="AQ320" s="207"/>
      <c r="AR320" s="207"/>
      <c r="AS320" s="207"/>
      <c r="AT320" s="207"/>
      <c r="AU320" s="207"/>
      <c r="AV320" s="207"/>
      <c r="AW320" s="207"/>
      <c r="AX320" s="207"/>
      <c r="AY320" s="208"/>
      <c r="AZ320" s="167"/>
    </row>
    <row r="321" spans="1:52" s="168" customFormat="1">
      <c r="A321" s="179"/>
      <c r="B321" s="179"/>
      <c r="Z321" s="502"/>
      <c r="AA321" s="210"/>
      <c r="AB321" s="211"/>
      <c r="AC321" s="207"/>
      <c r="AD321" s="207"/>
      <c r="AE321" s="207"/>
      <c r="AF321" s="207"/>
      <c r="AG321" s="207"/>
      <c r="AH321" s="207"/>
      <c r="AI321" s="207"/>
      <c r="AJ321" s="207"/>
      <c r="AK321" s="207"/>
      <c r="AL321" s="207"/>
      <c r="AM321" s="207"/>
      <c r="AN321" s="207"/>
      <c r="AO321" s="207"/>
      <c r="AP321" s="207"/>
      <c r="AQ321" s="207"/>
      <c r="AR321" s="207"/>
      <c r="AS321" s="207"/>
      <c r="AT321" s="207"/>
      <c r="AU321" s="207"/>
      <c r="AV321" s="207"/>
      <c r="AW321" s="207"/>
      <c r="AX321" s="207"/>
      <c r="AY321" s="208"/>
      <c r="AZ321" s="167"/>
    </row>
    <row r="322" spans="1:52" s="168" customFormat="1">
      <c r="A322" s="179"/>
      <c r="B322" s="179"/>
      <c r="Z322" s="502"/>
      <c r="AA322" s="210"/>
      <c r="AB322" s="211"/>
      <c r="AC322" s="207"/>
      <c r="AD322" s="207"/>
      <c r="AE322" s="207"/>
      <c r="AF322" s="207"/>
      <c r="AG322" s="207"/>
      <c r="AH322" s="207"/>
      <c r="AI322" s="207"/>
      <c r="AJ322" s="207"/>
      <c r="AK322" s="207"/>
      <c r="AL322" s="207"/>
      <c r="AM322" s="207"/>
      <c r="AN322" s="207"/>
      <c r="AO322" s="207"/>
      <c r="AP322" s="207"/>
      <c r="AQ322" s="207"/>
      <c r="AR322" s="207"/>
      <c r="AS322" s="207"/>
      <c r="AT322" s="207"/>
      <c r="AU322" s="207"/>
      <c r="AV322" s="207"/>
      <c r="AW322" s="207"/>
      <c r="AX322" s="207"/>
      <c r="AY322" s="208"/>
      <c r="AZ322" s="167"/>
    </row>
    <row r="323" spans="1:52" s="168" customFormat="1">
      <c r="A323" s="179"/>
      <c r="B323" s="179"/>
      <c r="Z323" s="502"/>
      <c r="AA323" s="210"/>
      <c r="AB323" s="211"/>
      <c r="AC323" s="207"/>
      <c r="AD323" s="207"/>
      <c r="AE323" s="207"/>
      <c r="AF323" s="207"/>
      <c r="AG323" s="207"/>
      <c r="AH323" s="207"/>
      <c r="AI323" s="207"/>
      <c r="AJ323" s="207"/>
      <c r="AK323" s="207"/>
      <c r="AL323" s="207"/>
      <c r="AM323" s="207"/>
      <c r="AN323" s="207"/>
      <c r="AO323" s="207"/>
      <c r="AP323" s="207"/>
      <c r="AQ323" s="207"/>
      <c r="AR323" s="207"/>
      <c r="AS323" s="207"/>
      <c r="AT323" s="207"/>
      <c r="AU323" s="207"/>
      <c r="AV323" s="207"/>
      <c r="AW323" s="207"/>
      <c r="AX323" s="207"/>
      <c r="AY323" s="208"/>
      <c r="AZ323" s="167"/>
    </row>
    <row r="324" spans="1:52" s="168" customFormat="1">
      <c r="A324" s="179"/>
      <c r="B324" s="179"/>
      <c r="Z324" s="502"/>
      <c r="AA324" s="210"/>
      <c r="AB324" s="211"/>
      <c r="AC324" s="207"/>
      <c r="AD324" s="207"/>
      <c r="AE324" s="207"/>
      <c r="AF324" s="207"/>
      <c r="AG324" s="207"/>
      <c r="AH324" s="207"/>
      <c r="AI324" s="207"/>
      <c r="AJ324" s="207"/>
      <c r="AK324" s="207"/>
      <c r="AL324" s="207"/>
      <c r="AM324" s="207"/>
      <c r="AN324" s="207"/>
      <c r="AO324" s="207"/>
      <c r="AP324" s="207"/>
      <c r="AQ324" s="207"/>
      <c r="AR324" s="207"/>
      <c r="AS324" s="207"/>
      <c r="AT324" s="207"/>
      <c r="AU324" s="207"/>
      <c r="AV324" s="207"/>
      <c r="AW324" s="207"/>
      <c r="AX324" s="207"/>
      <c r="AY324" s="208"/>
      <c r="AZ324" s="167"/>
    </row>
    <row r="325" spans="1:52" s="168" customFormat="1">
      <c r="A325" s="179"/>
      <c r="B325" s="179"/>
      <c r="Z325" s="502"/>
      <c r="AA325" s="210"/>
      <c r="AB325" s="211"/>
      <c r="AC325" s="207"/>
      <c r="AD325" s="207"/>
      <c r="AE325" s="207"/>
      <c r="AF325" s="207"/>
      <c r="AG325" s="207"/>
      <c r="AH325" s="207"/>
      <c r="AI325" s="207"/>
      <c r="AJ325" s="207"/>
      <c r="AK325" s="207"/>
      <c r="AL325" s="207"/>
      <c r="AM325" s="207"/>
      <c r="AN325" s="207"/>
      <c r="AO325" s="207"/>
      <c r="AP325" s="207"/>
      <c r="AQ325" s="207"/>
      <c r="AR325" s="207"/>
      <c r="AS325" s="207"/>
      <c r="AT325" s="207"/>
      <c r="AU325" s="207"/>
      <c r="AV325" s="207"/>
      <c r="AW325" s="207"/>
      <c r="AX325" s="207"/>
      <c r="AY325" s="208"/>
      <c r="AZ325" s="167"/>
    </row>
    <row r="326" spans="1:52" s="168" customFormat="1">
      <c r="A326" s="179"/>
      <c r="B326" s="179"/>
      <c r="Z326" s="502"/>
      <c r="AA326" s="210"/>
      <c r="AB326" s="211"/>
      <c r="AC326" s="207"/>
      <c r="AD326" s="207"/>
      <c r="AE326" s="207"/>
      <c r="AF326" s="207"/>
      <c r="AG326" s="207"/>
      <c r="AH326" s="207"/>
      <c r="AI326" s="207"/>
      <c r="AJ326" s="207"/>
      <c r="AK326" s="207"/>
      <c r="AL326" s="207"/>
      <c r="AM326" s="207"/>
      <c r="AN326" s="207"/>
      <c r="AO326" s="207"/>
      <c r="AP326" s="207"/>
      <c r="AQ326" s="207"/>
      <c r="AR326" s="207"/>
      <c r="AS326" s="207"/>
      <c r="AT326" s="207"/>
      <c r="AU326" s="207"/>
      <c r="AV326" s="207"/>
      <c r="AW326" s="207"/>
      <c r="AX326" s="207"/>
      <c r="AY326" s="208"/>
      <c r="AZ326" s="167"/>
    </row>
    <row r="327" spans="1:52" s="168" customFormat="1">
      <c r="A327" s="179"/>
      <c r="B327" s="179"/>
      <c r="Z327" s="502"/>
      <c r="AA327" s="210"/>
      <c r="AB327" s="211"/>
      <c r="AC327" s="207"/>
      <c r="AD327" s="207"/>
      <c r="AE327" s="207"/>
      <c r="AF327" s="207"/>
      <c r="AG327" s="207"/>
      <c r="AH327" s="207"/>
      <c r="AI327" s="207"/>
      <c r="AJ327" s="207"/>
      <c r="AK327" s="207"/>
      <c r="AL327" s="207"/>
      <c r="AM327" s="207"/>
      <c r="AN327" s="207"/>
      <c r="AO327" s="207"/>
      <c r="AP327" s="207"/>
      <c r="AQ327" s="207"/>
      <c r="AR327" s="207"/>
      <c r="AS327" s="207"/>
      <c r="AT327" s="207"/>
      <c r="AU327" s="207"/>
      <c r="AV327" s="207"/>
      <c r="AW327" s="207"/>
      <c r="AX327" s="207"/>
      <c r="AY327" s="208"/>
      <c r="AZ327" s="167"/>
    </row>
    <row r="328" spans="1:52" s="168" customFormat="1">
      <c r="A328" s="179"/>
      <c r="B328" s="179"/>
      <c r="Z328" s="502"/>
      <c r="AA328" s="210"/>
      <c r="AB328" s="211"/>
      <c r="AC328" s="207"/>
      <c r="AD328" s="207"/>
      <c r="AE328" s="207"/>
      <c r="AF328" s="207"/>
      <c r="AG328" s="207"/>
      <c r="AH328" s="207"/>
      <c r="AI328" s="207"/>
      <c r="AJ328" s="207"/>
      <c r="AK328" s="207"/>
      <c r="AL328" s="207"/>
      <c r="AM328" s="207"/>
      <c r="AN328" s="207"/>
      <c r="AO328" s="207"/>
      <c r="AP328" s="207"/>
      <c r="AQ328" s="207"/>
      <c r="AR328" s="207"/>
      <c r="AS328" s="207"/>
      <c r="AT328" s="207"/>
      <c r="AU328" s="207"/>
      <c r="AV328" s="207"/>
      <c r="AW328" s="207"/>
      <c r="AX328" s="207"/>
      <c r="AY328" s="208"/>
      <c r="AZ328" s="167"/>
    </row>
    <row r="329" spans="1:52" s="168" customFormat="1">
      <c r="A329" s="179"/>
      <c r="B329" s="179"/>
      <c r="Z329" s="502"/>
      <c r="AA329" s="210"/>
      <c r="AB329" s="211"/>
      <c r="AC329" s="207"/>
      <c r="AD329" s="207"/>
      <c r="AE329" s="207"/>
      <c r="AF329" s="207"/>
      <c r="AG329" s="207"/>
      <c r="AH329" s="207"/>
      <c r="AI329" s="207"/>
      <c r="AJ329" s="207"/>
      <c r="AK329" s="207"/>
      <c r="AL329" s="207"/>
      <c r="AM329" s="207"/>
      <c r="AN329" s="207"/>
      <c r="AO329" s="207"/>
      <c r="AP329" s="207"/>
      <c r="AQ329" s="207"/>
      <c r="AR329" s="207"/>
      <c r="AS329" s="207"/>
      <c r="AT329" s="207"/>
      <c r="AU329" s="207"/>
      <c r="AV329" s="207"/>
      <c r="AW329" s="207"/>
      <c r="AX329" s="207"/>
      <c r="AY329" s="208"/>
      <c r="AZ329" s="167"/>
    </row>
    <row r="330" spans="1:52" s="168" customFormat="1">
      <c r="A330" s="179"/>
      <c r="B330" s="179"/>
      <c r="Z330" s="502"/>
      <c r="AA330" s="210"/>
      <c r="AB330" s="211"/>
      <c r="AC330" s="207"/>
      <c r="AD330" s="207"/>
      <c r="AE330" s="207"/>
      <c r="AF330" s="207"/>
      <c r="AG330" s="207"/>
      <c r="AH330" s="207"/>
      <c r="AI330" s="207"/>
      <c r="AJ330" s="207"/>
      <c r="AK330" s="207"/>
      <c r="AL330" s="207"/>
      <c r="AM330" s="207"/>
      <c r="AN330" s="207"/>
      <c r="AO330" s="207"/>
      <c r="AP330" s="207"/>
      <c r="AQ330" s="207"/>
      <c r="AR330" s="207"/>
      <c r="AS330" s="207"/>
      <c r="AT330" s="207"/>
      <c r="AU330" s="207"/>
      <c r="AV330" s="207"/>
      <c r="AW330" s="207"/>
      <c r="AX330" s="207"/>
      <c r="AY330" s="208"/>
      <c r="AZ330" s="167"/>
    </row>
    <row r="331" spans="1:52" s="168" customFormat="1">
      <c r="A331" s="179"/>
      <c r="B331" s="179"/>
      <c r="Z331" s="502"/>
      <c r="AA331" s="210"/>
      <c r="AB331" s="211"/>
      <c r="AC331" s="207"/>
      <c r="AD331" s="207"/>
      <c r="AE331" s="207"/>
      <c r="AF331" s="207"/>
      <c r="AG331" s="207"/>
      <c r="AH331" s="207"/>
      <c r="AI331" s="207"/>
      <c r="AJ331" s="207"/>
      <c r="AK331" s="207"/>
      <c r="AL331" s="207"/>
      <c r="AM331" s="207"/>
      <c r="AN331" s="207"/>
      <c r="AO331" s="207"/>
      <c r="AP331" s="207"/>
      <c r="AQ331" s="207"/>
      <c r="AR331" s="207"/>
      <c r="AS331" s="207"/>
      <c r="AT331" s="207"/>
      <c r="AU331" s="207"/>
      <c r="AV331" s="207"/>
      <c r="AW331" s="207"/>
      <c r="AX331" s="207"/>
      <c r="AY331" s="208"/>
      <c r="AZ331" s="167"/>
    </row>
    <row r="332" spans="1:52" s="168" customFormat="1">
      <c r="A332" s="179"/>
      <c r="B332" s="179"/>
      <c r="Z332" s="502"/>
      <c r="AA332" s="210"/>
      <c r="AB332" s="211"/>
      <c r="AC332" s="207"/>
      <c r="AD332" s="207"/>
      <c r="AE332" s="207"/>
      <c r="AF332" s="207"/>
      <c r="AG332" s="207"/>
      <c r="AH332" s="207"/>
      <c r="AI332" s="207"/>
      <c r="AJ332" s="207"/>
      <c r="AK332" s="207"/>
      <c r="AL332" s="207"/>
      <c r="AM332" s="207"/>
      <c r="AN332" s="207"/>
      <c r="AO332" s="207"/>
      <c r="AP332" s="207"/>
      <c r="AQ332" s="207"/>
      <c r="AR332" s="207"/>
      <c r="AS332" s="207"/>
      <c r="AT332" s="207"/>
      <c r="AU332" s="207"/>
      <c r="AV332" s="207"/>
      <c r="AW332" s="207"/>
      <c r="AX332" s="207"/>
      <c r="AY332" s="208"/>
      <c r="AZ332" s="167"/>
    </row>
    <row r="333" spans="1:52" s="168" customFormat="1">
      <c r="A333" s="179"/>
      <c r="B333" s="179"/>
      <c r="Z333" s="502"/>
      <c r="AA333" s="210"/>
      <c r="AB333" s="211"/>
      <c r="AC333" s="207"/>
      <c r="AD333" s="207"/>
      <c r="AE333" s="207"/>
      <c r="AF333" s="207"/>
      <c r="AG333" s="207"/>
      <c r="AH333" s="207"/>
      <c r="AI333" s="207"/>
      <c r="AJ333" s="207"/>
      <c r="AK333" s="207"/>
      <c r="AL333" s="207"/>
      <c r="AM333" s="207"/>
      <c r="AN333" s="207"/>
      <c r="AO333" s="207"/>
      <c r="AP333" s="207"/>
      <c r="AQ333" s="207"/>
      <c r="AR333" s="207"/>
      <c r="AS333" s="207"/>
      <c r="AT333" s="207"/>
      <c r="AU333" s="207"/>
      <c r="AV333" s="207"/>
      <c r="AW333" s="207"/>
      <c r="AX333" s="207"/>
      <c r="AY333" s="208"/>
      <c r="AZ333" s="167"/>
    </row>
    <row r="334" spans="1:52" s="168" customFormat="1">
      <c r="A334" s="179"/>
      <c r="B334" s="179"/>
      <c r="Z334" s="502"/>
      <c r="AA334" s="210"/>
      <c r="AB334" s="211"/>
      <c r="AC334" s="207"/>
      <c r="AD334" s="207"/>
      <c r="AE334" s="207"/>
      <c r="AF334" s="207"/>
      <c r="AG334" s="207"/>
      <c r="AH334" s="207"/>
      <c r="AI334" s="207"/>
      <c r="AJ334" s="207"/>
      <c r="AK334" s="207"/>
      <c r="AL334" s="207"/>
      <c r="AM334" s="207"/>
      <c r="AN334" s="207"/>
      <c r="AO334" s="207"/>
      <c r="AP334" s="207"/>
      <c r="AQ334" s="207"/>
      <c r="AR334" s="207"/>
      <c r="AS334" s="207"/>
      <c r="AT334" s="207"/>
      <c r="AU334" s="207"/>
      <c r="AV334" s="207"/>
      <c r="AW334" s="207"/>
      <c r="AX334" s="207"/>
      <c r="AY334" s="208"/>
      <c r="AZ334" s="167"/>
    </row>
    <row r="335" spans="1:52" s="168" customFormat="1">
      <c r="A335" s="179"/>
      <c r="B335" s="179"/>
      <c r="Z335" s="502"/>
      <c r="AA335" s="210"/>
      <c r="AB335" s="211"/>
      <c r="AC335" s="207"/>
      <c r="AD335" s="207"/>
      <c r="AE335" s="207"/>
      <c r="AF335" s="207"/>
      <c r="AG335" s="207"/>
      <c r="AH335" s="207"/>
      <c r="AI335" s="207"/>
      <c r="AJ335" s="207"/>
      <c r="AK335" s="207"/>
      <c r="AL335" s="207"/>
      <c r="AM335" s="207"/>
      <c r="AN335" s="207"/>
      <c r="AO335" s="207"/>
      <c r="AP335" s="207"/>
      <c r="AQ335" s="207"/>
      <c r="AR335" s="207"/>
      <c r="AS335" s="207"/>
      <c r="AT335" s="207"/>
      <c r="AU335" s="207"/>
      <c r="AV335" s="207"/>
      <c r="AW335" s="207"/>
      <c r="AX335" s="207"/>
      <c r="AY335" s="208"/>
      <c r="AZ335" s="167"/>
    </row>
    <row r="336" spans="1:52" s="168" customFormat="1">
      <c r="A336" s="179"/>
      <c r="B336" s="179"/>
      <c r="Z336" s="502"/>
      <c r="AA336" s="210"/>
      <c r="AB336" s="211"/>
      <c r="AC336" s="207"/>
      <c r="AD336" s="207"/>
      <c r="AE336" s="207"/>
      <c r="AF336" s="207"/>
      <c r="AG336" s="207"/>
      <c r="AH336" s="207"/>
      <c r="AI336" s="207"/>
      <c r="AJ336" s="207"/>
      <c r="AK336" s="207"/>
      <c r="AL336" s="207"/>
      <c r="AM336" s="207"/>
      <c r="AN336" s="207"/>
      <c r="AO336" s="207"/>
      <c r="AP336" s="207"/>
      <c r="AQ336" s="207"/>
      <c r="AR336" s="207"/>
      <c r="AS336" s="207"/>
      <c r="AT336" s="207"/>
      <c r="AU336" s="207"/>
      <c r="AV336" s="207"/>
      <c r="AW336" s="207"/>
      <c r="AX336" s="207"/>
      <c r="AY336" s="208"/>
      <c r="AZ336" s="167"/>
    </row>
    <row r="337" spans="1:52" s="168" customFormat="1">
      <c r="A337" s="179"/>
      <c r="B337" s="179"/>
      <c r="Z337" s="502"/>
      <c r="AA337" s="210"/>
      <c r="AB337" s="211"/>
      <c r="AC337" s="207"/>
      <c r="AD337" s="207"/>
      <c r="AE337" s="207"/>
      <c r="AF337" s="207"/>
      <c r="AG337" s="207"/>
      <c r="AH337" s="207"/>
      <c r="AI337" s="207"/>
      <c r="AJ337" s="207"/>
      <c r="AK337" s="207"/>
      <c r="AL337" s="207"/>
      <c r="AM337" s="207"/>
      <c r="AN337" s="207"/>
      <c r="AO337" s="207"/>
      <c r="AP337" s="207"/>
      <c r="AQ337" s="207"/>
      <c r="AR337" s="207"/>
      <c r="AS337" s="207"/>
      <c r="AT337" s="207"/>
      <c r="AU337" s="207"/>
      <c r="AV337" s="207"/>
      <c r="AW337" s="207"/>
      <c r="AX337" s="207"/>
      <c r="AY337" s="208"/>
      <c r="AZ337" s="167"/>
    </row>
    <row r="338" spans="1:52" s="168" customFormat="1">
      <c r="A338" s="179"/>
      <c r="B338" s="179"/>
      <c r="Z338" s="502"/>
      <c r="AA338" s="210"/>
      <c r="AB338" s="211"/>
      <c r="AC338" s="207"/>
      <c r="AD338" s="207"/>
      <c r="AE338" s="207"/>
      <c r="AF338" s="207"/>
      <c r="AG338" s="207"/>
      <c r="AH338" s="207"/>
      <c r="AI338" s="207"/>
      <c r="AJ338" s="207"/>
      <c r="AK338" s="207"/>
      <c r="AL338" s="207"/>
      <c r="AM338" s="207"/>
      <c r="AN338" s="207"/>
      <c r="AO338" s="207"/>
      <c r="AP338" s="207"/>
      <c r="AQ338" s="207"/>
      <c r="AR338" s="207"/>
      <c r="AS338" s="207"/>
      <c r="AT338" s="207"/>
      <c r="AU338" s="207"/>
      <c r="AV338" s="207"/>
      <c r="AW338" s="207"/>
      <c r="AX338" s="207"/>
      <c r="AY338" s="208"/>
      <c r="AZ338" s="167"/>
    </row>
    <row r="339" spans="1:52" s="168" customFormat="1">
      <c r="A339" s="179"/>
      <c r="B339" s="179"/>
      <c r="Z339" s="502"/>
      <c r="AA339" s="210"/>
      <c r="AB339" s="211"/>
      <c r="AC339" s="207"/>
      <c r="AD339" s="207"/>
      <c r="AE339" s="207"/>
      <c r="AF339" s="207"/>
      <c r="AG339" s="207"/>
      <c r="AH339" s="207"/>
      <c r="AI339" s="207"/>
      <c r="AJ339" s="207"/>
      <c r="AK339" s="207"/>
      <c r="AL339" s="207"/>
      <c r="AM339" s="207"/>
      <c r="AN339" s="207"/>
      <c r="AO339" s="207"/>
      <c r="AP339" s="207"/>
      <c r="AQ339" s="207"/>
      <c r="AR339" s="207"/>
      <c r="AS339" s="207"/>
      <c r="AT339" s="207"/>
      <c r="AU339" s="207"/>
      <c r="AV339" s="207"/>
      <c r="AW339" s="207"/>
      <c r="AX339" s="207"/>
      <c r="AY339" s="208"/>
      <c r="AZ339" s="167"/>
    </row>
    <row r="340" spans="1:52" s="168" customFormat="1">
      <c r="A340" s="179"/>
      <c r="B340" s="179"/>
      <c r="Z340" s="502"/>
      <c r="AA340" s="210"/>
      <c r="AB340" s="211"/>
      <c r="AC340" s="207"/>
      <c r="AD340" s="207"/>
      <c r="AE340" s="207"/>
      <c r="AF340" s="207"/>
      <c r="AG340" s="207"/>
      <c r="AH340" s="207"/>
      <c r="AI340" s="207"/>
      <c r="AJ340" s="207"/>
      <c r="AK340" s="207"/>
      <c r="AL340" s="207"/>
      <c r="AM340" s="207"/>
      <c r="AN340" s="207"/>
      <c r="AO340" s="207"/>
      <c r="AP340" s="207"/>
      <c r="AQ340" s="207"/>
      <c r="AR340" s="207"/>
      <c r="AS340" s="207"/>
      <c r="AT340" s="207"/>
      <c r="AU340" s="207"/>
      <c r="AV340" s="207"/>
      <c r="AW340" s="207"/>
      <c r="AX340" s="207"/>
      <c r="AY340" s="208"/>
      <c r="AZ340" s="167"/>
    </row>
    <row r="341" spans="1:52" s="168" customFormat="1">
      <c r="A341" s="179"/>
      <c r="B341" s="179"/>
      <c r="Z341" s="502"/>
      <c r="AA341" s="210"/>
      <c r="AB341" s="211"/>
      <c r="AC341" s="207"/>
      <c r="AD341" s="207"/>
      <c r="AE341" s="207"/>
      <c r="AF341" s="207"/>
      <c r="AG341" s="207"/>
      <c r="AH341" s="207"/>
      <c r="AI341" s="207"/>
      <c r="AJ341" s="207"/>
      <c r="AK341" s="207"/>
      <c r="AL341" s="207"/>
      <c r="AM341" s="207"/>
      <c r="AN341" s="207"/>
      <c r="AO341" s="207"/>
      <c r="AP341" s="207"/>
      <c r="AQ341" s="207"/>
      <c r="AR341" s="207"/>
      <c r="AS341" s="207"/>
      <c r="AT341" s="207"/>
      <c r="AU341" s="207"/>
      <c r="AV341" s="207"/>
      <c r="AW341" s="207"/>
      <c r="AX341" s="207"/>
      <c r="AY341" s="208"/>
      <c r="AZ341" s="167"/>
    </row>
    <row r="342" spans="1:52" s="168" customFormat="1">
      <c r="A342" s="179"/>
      <c r="B342" s="179"/>
      <c r="Z342" s="502"/>
      <c r="AA342" s="210"/>
      <c r="AB342" s="211"/>
      <c r="AC342" s="207"/>
      <c r="AD342" s="207"/>
      <c r="AE342" s="207"/>
      <c r="AF342" s="207"/>
      <c r="AG342" s="207"/>
      <c r="AH342" s="207"/>
      <c r="AI342" s="207"/>
      <c r="AJ342" s="207"/>
      <c r="AK342" s="207"/>
      <c r="AL342" s="207"/>
      <c r="AM342" s="207"/>
      <c r="AN342" s="207"/>
      <c r="AO342" s="207"/>
      <c r="AP342" s="207"/>
      <c r="AQ342" s="207"/>
      <c r="AR342" s="207"/>
      <c r="AS342" s="207"/>
      <c r="AT342" s="207"/>
      <c r="AU342" s="207"/>
      <c r="AV342" s="207"/>
      <c r="AW342" s="207"/>
      <c r="AX342" s="207"/>
      <c r="AY342" s="208"/>
      <c r="AZ342" s="167"/>
    </row>
    <row r="343" spans="1:52" s="168" customFormat="1">
      <c r="A343" s="179"/>
      <c r="B343" s="179"/>
      <c r="Z343" s="502"/>
      <c r="AA343" s="210"/>
      <c r="AB343" s="211"/>
      <c r="AC343" s="207"/>
      <c r="AD343" s="207"/>
      <c r="AE343" s="207"/>
      <c r="AF343" s="207"/>
      <c r="AG343" s="207"/>
      <c r="AH343" s="207"/>
      <c r="AI343" s="207"/>
      <c r="AJ343" s="207"/>
      <c r="AK343" s="207"/>
      <c r="AL343" s="207"/>
      <c r="AM343" s="207"/>
      <c r="AN343" s="207"/>
      <c r="AO343" s="207"/>
      <c r="AP343" s="207"/>
      <c r="AQ343" s="207"/>
      <c r="AR343" s="207"/>
      <c r="AS343" s="207"/>
      <c r="AT343" s="207"/>
      <c r="AU343" s="207"/>
      <c r="AV343" s="207"/>
      <c r="AW343" s="207"/>
      <c r="AX343" s="207"/>
      <c r="AY343" s="208"/>
      <c r="AZ343" s="167"/>
    </row>
    <row r="344" spans="1:52" s="168" customFormat="1">
      <c r="A344" s="179"/>
      <c r="B344" s="179"/>
      <c r="Z344" s="502"/>
      <c r="AA344" s="210"/>
      <c r="AB344" s="211"/>
      <c r="AC344" s="207"/>
      <c r="AD344" s="207"/>
      <c r="AE344" s="207"/>
      <c r="AF344" s="207"/>
      <c r="AG344" s="207"/>
      <c r="AH344" s="207"/>
      <c r="AI344" s="207"/>
      <c r="AJ344" s="207"/>
      <c r="AK344" s="207"/>
      <c r="AL344" s="207"/>
      <c r="AM344" s="207"/>
      <c r="AN344" s="207"/>
      <c r="AO344" s="207"/>
      <c r="AP344" s="207"/>
      <c r="AQ344" s="207"/>
      <c r="AR344" s="207"/>
      <c r="AS344" s="207"/>
      <c r="AT344" s="207"/>
      <c r="AU344" s="207"/>
      <c r="AV344" s="207"/>
      <c r="AW344" s="207"/>
      <c r="AX344" s="207"/>
      <c r="AY344" s="208"/>
      <c r="AZ344" s="167"/>
    </row>
    <row r="345" spans="1:52" s="168" customFormat="1">
      <c r="A345" s="179"/>
      <c r="B345" s="179"/>
      <c r="Z345" s="502"/>
      <c r="AA345" s="210"/>
      <c r="AB345" s="211"/>
      <c r="AC345" s="207"/>
      <c r="AD345" s="207"/>
      <c r="AE345" s="207"/>
      <c r="AF345" s="207"/>
      <c r="AG345" s="207"/>
      <c r="AH345" s="207"/>
      <c r="AI345" s="207"/>
      <c r="AJ345" s="207"/>
      <c r="AK345" s="207"/>
      <c r="AL345" s="207"/>
      <c r="AM345" s="207"/>
      <c r="AN345" s="207"/>
      <c r="AO345" s="207"/>
      <c r="AP345" s="207"/>
      <c r="AQ345" s="207"/>
      <c r="AR345" s="207"/>
      <c r="AS345" s="207"/>
      <c r="AT345" s="207"/>
      <c r="AU345" s="207"/>
      <c r="AV345" s="207"/>
      <c r="AW345" s="207"/>
      <c r="AX345" s="207"/>
      <c r="AY345" s="208"/>
      <c r="AZ345" s="167"/>
    </row>
    <row r="346" spans="1:52" s="168" customFormat="1">
      <c r="A346" s="179"/>
      <c r="B346" s="179"/>
      <c r="Z346" s="502"/>
      <c r="AA346" s="210"/>
      <c r="AB346" s="211"/>
      <c r="AC346" s="207"/>
      <c r="AD346" s="207"/>
      <c r="AE346" s="207"/>
      <c r="AF346" s="207"/>
      <c r="AG346" s="207"/>
      <c r="AH346" s="207"/>
      <c r="AI346" s="207"/>
      <c r="AJ346" s="207"/>
      <c r="AK346" s="207"/>
      <c r="AL346" s="207"/>
      <c r="AM346" s="207"/>
      <c r="AN346" s="207"/>
      <c r="AO346" s="207"/>
      <c r="AP346" s="207"/>
      <c r="AQ346" s="207"/>
      <c r="AR346" s="207"/>
      <c r="AS346" s="207"/>
      <c r="AT346" s="207"/>
      <c r="AU346" s="207"/>
      <c r="AV346" s="207"/>
      <c r="AW346" s="207"/>
      <c r="AX346" s="207"/>
      <c r="AY346" s="208"/>
      <c r="AZ346" s="167"/>
    </row>
    <row r="347" spans="1:52" s="168" customFormat="1">
      <c r="A347" s="179"/>
      <c r="B347" s="179"/>
      <c r="Z347" s="502"/>
      <c r="AA347" s="210"/>
      <c r="AB347" s="211"/>
      <c r="AC347" s="207"/>
      <c r="AD347" s="207"/>
      <c r="AE347" s="207"/>
      <c r="AF347" s="207"/>
      <c r="AG347" s="207"/>
      <c r="AH347" s="207"/>
      <c r="AI347" s="207"/>
      <c r="AJ347" s="207"/>
      <c r="AK347" s="207"/>
      <c r="AL347" s="207"/>
      <c r="AM347" s="207"/>
      <c r="AN347" s="207"/>
      <c r="AO347" s="207"/>
      <c r="AP347" s="207"/>
      <c r="AQ347" s="207"/>
      <c r="AR347" s="207"/>
      <c r="AS347" s="207"/>
      <c r="AT347" s="207"/>
      <c r="AU347" s="207"/>
      <c r="AV347" s="207"/>
      <c r="AW347" s="207"/>
      <c r="AX347" s="207"/>
      <c r="AY347" s="208"/>
      <c r="AZ347" s="167"/>
    </row>
    <row r="348" spans="1:52" s="168" customFormat="1">
      <c r="A348" s="179"/>
      <c r="B348" s="179"/>
      <c r="Z348" s="502"/>
      <c r="AA348" s="210"/>
      <c r="AB348" s="211"/>
      <c r="AC348" s="207"/>
      <c r="AD348" s="207"/>
      <c r="AE348" s="207"/>
      <c r="AF348" s="207"/>
      <c r="AG348" s="207"/>
      <c r="AH348" s="207"/>
      <c r="AI348" s="207"/>
      <c r="AJ348" s="207"/>
      <c r="AK348" s="207"/>
      <c r="AL348" s="207"/>
      <c r="AM348" s="207"/>
      <c r="AN348" s="207"/>
      <c r="AO348" s="207"/>
      <c r="AP348" s="207"/>
      <c r="AQ348" s="207"/>
      <c r="AR348" s="207"/>
      <c r="AS348" s="207"/>
      <c r="AT348" s="207"/>
      <c r="AU348" s="207"/>
      <c r="AV348" s="207"/>
      <c r="AW348" s="207"/>
      <c r="AX348" s="207"/>
      <c r="AY348" s="208"/>
      <c r="AZ348" s="167"/>
    </row>
    <row r="349" spans="1:52" s="168" customFormat="1">
      <c r="A349" s="179"/>
      <c r="B349" s="179"/>
      <c r="Z349" s="502"/>
      <c r="AA349" s="210"/>
      <c r="AB349" s="211"/>
      <c r="AC349" s="207"/>
      <c r="AD349" s="207"/>
      <c r="AE349" s="207"/>
      <c r="AF349" s="207"/>
      <c r="AG349" s="207"/>
      <c r="AH349" s="207"/>
      <c r="AI349" s="207"/>
      <c r="AJ349" s="207"/>
      <c r="AK349" s="207"/>
      <c r="AL349" s="207"/>
      <c r="AM349" s="207"/>
      <c r="AN349" s="207"/>
      <c r="AO349" s="207"/>
      <c r="AP349" s="207"/>
      <c r="AQ349" s="207"/>
      <c r="AR349" s="207"/>
      <c r="AS349" s="207"/>
      <c r="AT349" s="207"/>
      <c r="AU349" s="207"/>
      <c r="AV349" s="207"/>
      <c r="AW349" s="207"/>
      <c r="AX349" s="207"/>
      <c r="AY349" s="208"/>
      <c r="AZ349" s="167"/>
    </row>
    <row r="350" spans="1:52" s="168" customFormat="1">
      <c r="A350" s="179"/>
      <c r="B350" s="179"/>
      <c r="Z350" s="502"/>
      <c r="AA350" s="210"/>
      <c r="AB350" s="211"/>
      <c r="AC350" s="207"/>
      <c r="AD350" s="207"/>
      <c r="AE350" s="207"/>
      <c r="AF350" s="207"/>
      <c r="AG350" s="207"/>
      <c r="AH350" s="207"/>
      <c r="AI350" s="207"/>
      <c r="AJ350" s="207"/>
      <c r="AK350" s="207"/>
      <c r="AL350" s="207"/>
      <c r="AM350" s="207"/>
      <c r="AN350" s="207"/>
      <c r="AO350" s="207"/>
      <c r="AP350" s="207"/>
      <c r="AQ350" s="207"/>
      <c r="AR350" s="207"/>
      <c r="AS350" s="207"/>
      <c r="AT350" s="207"/>
      <c r="AU350" s="207"/>
      <c r="AV350" s="207"/>
      <c r="AW350" s="207"/>
      <c r="AX350" s="207"/>
      <c r="AY350" s="208"/>
      <c r="AZ350" s="167"/>
    </row>
    <row r="351" spans="1:52" s="168" customFormat="1">
      <c r="A351" s="179"/>
      <c r="B351" s="179"/>
      <c r="Z351" s="502"/>
      <c r="AA351" s="210"/>
      <c r="AB351" s="211"/>
      <c r="AC351" s="207"/>
      <c r="AD351" s="207"/>
      <c r="AE351" s="207"/>
      <c r="AF351" s="207"/>
      <c r="AG351" s="207"/>
      <c r="AH351" s="207"/>
      <c r="AI351" s="207"/>
      <c r="AJ351" s="207"/>
      <c r="AK351" s="207"/>
      <c r="AL351" s="207"/>
      <c r="AM351" s="207"/>
      <c r="AN351" s="207"/>
      <c r="AO351" s="207"/>
      <c r="AP351" s="207"/>
      <c r="AQ351" s="207"/>
      <c r="AR351" s="207"/>
      <c r="AS351" s="207"/>
      <c r="AT351" s="207"/>
      <c r="AU351" s="207"/>
      <c r="AV351" s="207"/>
      <c r="AW351" s="207"/>
      <c r="AX351" s="207"/>
      <c r="AY351" s="208"/>
      <c r="AZ351" s="167"/>
    </row>
    <row r="352" spans="1:52" s="168" customFormat="1">
      <c r="A352" s="179"/>
      <c r="B352" s="179"/>
      <c r="Z352" s="502"/>
      <c r="AA352" s="210"/>
      <c r="AB352" s="211"/>
      <c r="AC352" s="207"/>
      <c r="AD352" s="207"/>
      <c r="AE352" s="207"/>
      <c r="AF352" s="207"/>
      <c r="AG352" s="207"/>
      <c r="AH352" s="207"/>
      <c r="AI352" s="207"/>
      <c r="AJ352" s="207"/>
      <c r="AK352" s="207"/>
      <c r="AL352" s="207"/>
      <c r="AM352" s="207"/>
      <c r="AN352" s="207"/>
      <c r="AO352" s="207"/>
      <c r="AP352" s="207"/>
      <c r="AQ352" s="207"/>
      <c r="AR352" s="207"/>
      <c r="AS352" s="207"/>
      <c r="AT352" s="207"/>
      <c r="AU352" s="207"/>
      <c r="AV352" s="207"/>
      <c r="AW352" s="207"/>
      <c r="AX352" s="207"/>
      <c r="AY352" s="208"/>
      <c r="AZ352" s="167"/>
    </row>
    <row r="353" spans="1:52" s="168" customFormat="1">
      <c r="A353" s="179"/>
      <c r="B353" s="179"/>
      <c r="Z353" s="502"/>
      <c r="AA353" s="210"/>
      <c r="AB353" s="211"/>
      <c r="AC353" s="207"/>
      <c r="AD353" s="207"/>
      <c r="AE353" s="207"/>
      <c r="AF353" s="207"/>
      <c r="AG353" s="207"/>
      <c r="AH353" s="207"/>
      <c r="AI353" s="207"/>
      <c r="AJ353" s="207"/>
      <c r="AK353" s="207"/>
      <c r="AL353" s="207"/>
      <c r="AM353" s="207"/>
      <c r="AN353" s="207"/>
      <c r="AO353" s="207"/>
      <c r="AP353" s="207"/>
      <c r="AQ353" s="207"/>
      <c r="AR353" s="207"/>
      <c r="AS353" s="207"/>
      <c r="AT353" s="207"/>
      <c r="AU353" s="207"/>
      <c r="AV353" s="207"/>
      <c r="AW353" s="207"/>
      <c r="AX353" s="207"/>
      <c r="AY353" s="208"/>
      <c r="AZ353" s="167"/>
    </row>
    <row r="354" spans="1:52" s="168" customFormat="1">
      <c r="A354" s="179"/>
      <c r="B354" s="179"/>
      <c r="Z354" s="502"/>
      <c r="AA354" s="210"/>
      <c r="AB354" s="211"/>
      <c r="AC354" s="207"/>
      <c r="AD354" s="207"/>
      <c r="AE354" s="207"/>
      <c r="AF354" s="207"/>
      <c r="AG354" s="207"/>
      <c r="AH354" s="207"/>
      <c r="AI354" s="207"/>
      <c r="AJ354" s="207"/>
      <c r="AK354" s="207"/>
      <c r="AL354" s="207"/>
      <c r="AM354" s="207"/>
      <c r="AN354" s="207"/>
      <c r="AO354" s="207"/>
      <c r="AP354" s="207"/>
      <c r="AQ354" s="207"/>
      <c r="AR354" s="207"/>
      <c r="AS354" s="207"/>
      <c r="AT354" s="207"/>
      <c r="AU354" s="207"/>
      <c r="AV354" s="207"/>
      <c r="AW354" s="207"/>
      <c r="AX354" s="207"/>
      <c r="AY354" s="208"/>
      <c r="AZ354" s="167"/>
    </row>
    <row r="355" spans="1:52" s="168" customFormat="1">
      <c r="A355" s="179"/>
      <c r="B355" s="179"/>
      <c r="Z355" s="502"/>
      <c r="AA355" s="210"/>
      <c r="AB355" s="211"/>
      <c r="AC355" s="207"/>
      <c r="AD355" s="207"/>
      <c r="AE355" s="207"/>
      <c r="AF355" s="207"/>
      <c r="AG355" s="207"/>
      <c r="AH355" s="207"/>
      <c r="AI355" s="207"/>
      <c r="AJ355" s="207"/>
      <c r="AK355" s="207"/>
      <c r="AL355" s="207"/>
      <c r="AM355" s="207"/>
      <c r="AN355" s="207"/>
      <c r="AO355" s="207"/>
      <c r="AP355" s="207"/>
      <c r="AQ355" s="207"/>
      <c r="AR355" s="207"/>
      <c r="AS355" s="207"/>
      <c r="AT355" s="207"/>
      <c r="AU355" s="207"/>
      <c r="AV355" s="207"/>
      <c r="AW355" s="207"/>
      <c r="AX355" s="207"/>
      <c r="AY355" s="208"/>
      <c r="AZ355" s="167"/>
    </row>
    <row r="356" spans="1:52" s="168" customFormat="1">
      <c r="A356" s="179"/>
      <c r="B356" s="179"/>
      <c r="Z356" s="502"/>
      <c r="AA356" s="210"/>
      <c r="AB356" s="211"/>
      <c r="AC356" s="207"/>
      <c r="AD356" s="207"/>
      <c r="AE356" s="207"/>
      <c r="AF356" s="207"/>
      <c r="AG356" s="207"/>
      <c r="AH356" s="207"/>
      <c r="AI356" s="207"/>
      <c r="AJ356" s="207"/>
      <c r="AK356" s="207"/>
      <c r="AL356" s="207"/>
      <c r="AM356" s="207"/>
      <c r="AN356" s="207"/>
      <c r="AO356" s="207"/>
      <c r="AP356" s="207"/>
      <c r="AQ356" s="207"/>
      <c r="AR356" s="207"/>
      <c r="AS356" s="207"/>
      <c r="AT356" s="207"/>
      <c r="AU356" s="207"/>
      <c r="AV356" s="207"/>
      <c r="AW356" s="207"/>
      <c r="AX356" s="207"/>
      <c r="AY356" s="208"/>
      <c r="AZ356" s="167"/>
    </row>
    <row r="357" spans="1:52" s="168" customFormat="1">
      <c r="A357" s="179"/>
      <c r="B357" s="179"/>
      <c r="Z357" s="502"/>
      <c r="AA357" s="210"/>
      <c r="AB357" s="211"/>
      <c r="AC357" s="207"/>
      <c r="AD357" s="207"/>
      <c r="AE357" s="207"/>
      <c r="AF357" s="207"/>
      <c r="AG357" s="207"/>
      <c r="AH357" s="207"/>
      <c r="AI357" s="207"/>
      <c r="AJ357" s="207"/>
      <c r="AK357" s="207"/>
      <c r="AL357" s="207"/>
      <c r="AM357" s="207"/>
      <c r="AN357" s="207"/>
      <c r="AO357" s="207"/>
      <c r="AP357" s="207"/>
      <c r="AQ357" s="207"/>
      <c r="AR357" s="207"/>
      <c r="AS357" s="207"/>
      <c r="AT357" s="207"/>
      <c r="AU357" s="207"/>
      <c r="AV357" s="207"/>
      <c r="AW357" s="207"/>
      <c r="AX357" s="207"/>
      <c r="AY357" s="208"/>
      <c r="AZ357" s="167"/>
    </row>
    <row r="358" spans="1:52" s="168" customFormat="1">
      <c r="A358" s="179"/>
      <c r="B358" s="179"/>
      <c r="Z358" s="502"/>
      <c r="AA358" s="210"/>
      <c r="AB358" s="211"/>
      <c r="AC358" s="207"/>
      <c r="AD358" s="207"/>
      <c r="AE358" s="207"/>
      <c r="AF358" s="207"/>
      <c r="AG358" s="207"/>
      <c r="AH358" s="207"/>
      <c r="AI358" s="207"/>
      <c r="AJ358" s="207"/>
      <c r="AK358" s="207"/>
      <c r="AL358" s="207"/>
      <c r="AM358" s="207"/>
      <c r="AN358" s="207"/>
      <c r="AO358" s="207"/>
      <c r="AP358" s="207"/>
      <c r="AQ358" s="207"/>
      <c r="AR358" s="207"/>
      <c r="AS358" s="207"/>
      <c r="AT358" s="207"/>
      <c r="AU358" s="207"/>
      <c r="AV358" s="207"/>
      <c r="AW358" s="207"/>
      <c r="AX358" s="207"/>
      <c r="AY358" s="208"/>
      <c r="AZ358" s="167"/>
    </row>
    <row r="359" spans="1:52" s="168" customFormat="1">
      <c r="A359" s="179"/>
      <c r="B359" s="179"/>
      <c r="Z359" s="502"/>
      <c r="AA359" s="210"/>
      <c r="AB359" s="211"/>
      <c r="AC359" s="207"/>
      <c r="AD359" s="207"/>
      <c r="AE359" s="207"/>
      <c r="AF359" s="207"/>
      <c r="AG359" s="207"/>
      <c r="AH359" s="207"/>
      <c r="AI359" s="207"/>
      <c r="AJ359" s="207"/>
      <c r="AK359" s="207"/>
      <c r="AL359" s="207"/>
      <c r="AM359" s="207"/>
      <c r="AN359" s="207"/>
      <c r="AO359" s="207"/>
      <c r="AP359" s="207"/>
      <c r="AQ359" s="207"/>
      <c r="AR359" s="207"/>
      <c r="AS359" s="207"/>
      <c r="AT359" s="207"/>
      <c r="AU359" s="207"/>
      <c r="AV359" s="207"/>
      <c r="AW359" s="207"/>
      <c r="AX359" s="207"/>
      <c r="AY359" s="208"/>
      <c r="AZ359" s="167"/>
    </row>
    <row r="360" spans="1:52" s="168" customFormat="1">
      <c r="A360" s="179"/>
      <c r="B360" s="179"/>
      <c r="Z360" s="502"/>
      <c r="AA360" s="210"/>
      <c r="AB360" s="211"/>
      <c r="AC360" s="207"/>
      <c r="AD360" s="207"/>
      <c r="AE360" s="207"/>
      <c r="AF360" s="207"/>
      <c r="AG360" s="207"/>
      <c r="AH360" s="207"/>
      <c r="AI360" s="207"/>
      <c r="AJ360" s="207"/>
      <c r="AK360" s="207"/>
      <c r="AL360" s="207"/>
      <c r="AM360" s="207"/>
      <c r="AN360" s="207"/>
      <c r="AO360" s="207"/>
      <c r="AP360" s="207"/>
      <c r="AQ360" s="207"/>
      <c r="AR360" s="207"/>
      <c r="AS360" s="207"/>
      <c r="AT360" s="207"/>
      <c r="AU360" s="207"/>
      <c r="AV360" s="207"/>
      <c r="AW360" s="207"/>
      <c r="AX360" s="207"/>
      <c r="AY360" s="208"/>
      <c r="AZ360" s="167"/>
    </row>
    <row r="361" spans="1:52" s="168" customFormat="1">
      <c r="A361" s="179"/>
      <c r="B361" s="179"/>
      <c r="Z361" s="502"/>
      <c r="AA361" s="210"/>
      <c r="AB361" s="211"/>
      <c r="AC361" s="207"/>
      <c r="AD361" s="207"/>
      <c r="AE361" s="207"/>
      <c r="AF361" s="207"/>
      <c r="AG361" s="207"/>
      <c r="AH361" s="207"/>
      <c r="AI361" s="207"/>
      <c r="AJ361" s="207"/>
      <c r="AK361" s="207"/>
      <c r="AL361" s="207"/>
      <c r="AM361" s="207"/>
      <c r="AN361" s="207"/>
      <c r="AO361" s="207"/>
      <c r="AP361" s="207"/>
      <c r="AQ361" s="207"/>
      <c r="AR361" s="207"/>
      <c r="AS361" s="207"/>
      <c r="AT361" s="207"/>
      <c r="AU361" s="207"/>
      <c r="AV361" s="207"/>
      <c r="AW361" s="207"/>
      <c r="AX361" s="207"/>
      <c r="AY361" s="208"/>
      <c r="AZ361" s="167"/>
    </row>
    <row r="362" spans="1:52" s="168" customFormat="1">
      <c r="A362" s="179"/>
      <c r="B362" s="179"/>
      <c r="Z362" s="502"/>
      <c r="AA362" s="210"/>
      <c r="AB362" s="211"/>
      <c r="AC362" s="207"/>
      <c r="AD362" s="207"/>
      <c r="AE362" s="207"/>
      <c r="AF362" s="207"/>
      <c r="AG362" s="207"/>
      <c r="AH362" s="207"/>
      <c r="AI362" s="207"/>
      <c r="AJ362" s="207"/>
      <c r="AK362" s="207"/>
      <c r="AL362" s="207"/>
      <c r="AM362" s="207"/>
      <c r="AN362" s="207"/>
      <c r="AO362" s="207"/>
      <c r="AP362" s="207"/>
      <c r="AQ362" s="207"/>
      <c r="AR362" s="207"/>
      <c r="AS362" s="207"/>
      <c r="AT362" s="207"/>
      <c r="AU362" s="207"/>
      <c r="AV362" s="207"/>
      <c r="AW362" s="207"/>
      <c r="AX362" s="207"/>
      <c r="AY362" s="208"/>
      <c r="AZ362" s="167"/>
    </row>
    <row r="363" spans="1:52" s="168" customFormat="1">
      <c r="A363" s="179"/>
      <c r="B363" s="179"/>
      <c r="Z363" s="502"/>
      <c r="AA363" s="210"/>
      <c r="AB363" s="211"/>
      <c r="AC363" s="207"/>
      <c r="AD363" s="207"/>
      <c r="AE363" s="207"/>
      <c r="AF363" s="207"/>
      <c r="AG363" s="207"/>
      <c r="AH363" s="207"/>
      <c r="AI363" s="207"/>
      <c r="AJ363" s="207"/>
      <c r="AK363" s="207"/>
      <c r="AL363" s="207"/>
      <c r="AM363" s="207"/>
      <c r="AN363" s="207"/>
      <c r="AO363" s="207"/>
      <c r="AP363" s="207"/>
      <c r="AQ363" s="207"/>
      <c r="AR363" s="207"/>
      <c r="AS363" s="207"/>
      <c r="AT363" s="207"/>
      <c r="AU363" s="207"/>
      <c r="AV363" s="207"/>
      <c r="AW363" s="207"/>
      <c r="AX363" s="207"/>
      <c r="AY363" s="208"/>
      <c r="AZ363" s="167"/>
    </row>
    <row r="364" spans="1:52" s="168" customFormat="1">
      <c r="A364" s="179"/>
      <c r="B364" s="179"/>
      <c r="Z364" s="502"/>
      <c r="AA364" s="210"/>
      <c r="AB364" s="211"/>
      <c r="AC364" s="207"/>
      <c r="AD364" s="207"/>
      <c r="AE364" s="207"/>
      <c r="AF364" s="207"/>
      <c r="AG364" s="207"/>
      <c r="AH364" s="207"/>
      <c r="AI364" s="207"/>
      <c r="AJ364" s="207"/>
      <c r="AK364" s="207"/>
      <c r="AL364" s="207"/>
      <c r="AM364" s="207"/>
      <c r="AN364" s="207"/>
      <c r="AO364" s="207"/>
      <c r="AP364" s="207"/>
      <c r="AQ364" s="207"/>
      <c r="AR364" s="207"/>
      <c r="AS364" s="207"/>
      <c r="AT364" s="207"/>
      <c r="AU364" s="207"/>
      <c r="AV364" s="207"/>
      <c r="AW364" s="207"/>
      <c r="AX364" s="207"/>
      <c r="AY364" s="208"/>
      <c r="AZ364" s="167"/>
    </row>
    <row r="365" spans="1:52" s="168" customFormat="1">
      <c r="A365" s="179"/>
      <c r="B365" s="179"/>
      <c r="Z365" s="502"/>
      <c r="AA365" s="210"/>
      <c r="AB365" s="211"/>
      <c r="AC365" s="207"/>
      <c r="AD365" s="207"/>
      <c r="AE365" s="207"/>
      <c r="AF365" s="207"/>
      <c r="AG365" s="207"/>
      <c r="AH365" s="207"/>
      <c r="AI365" s="207"/>
      <c r="AJ365" s="207"/>
      <c r="AK365" s="207"/>
      <c r="AL365" s="207"/>
      <c r="AM365" s="207"/>
      <c r="AN365" s="207"/>
      <c r="AO365" s="207"/>
      <c r="AP365" s="207"/>
      <c r="AQ365" s="207"/>
      <c r="AR365" s="207"/>
      <c r="AS365" s="207"/>
      <c r="AT365" s="207"/>
      <c r="AU365" s="207"/>
      <c r="AV365" s="207"/>
      <c r="AW365" s="207"/>
      <c r="AX365" s="207"/>
      <c r="AY365" s="208"/>
      <c r="AZ365" s="167"/>
    </row>
    <row r="366" spans="1:52" s="168" customFormat="1">
      <c r="A366" s="179"/>
      <c r="B366" s="179"/>
      <c r="Z366" s="502"/>
      <c r="AA366" s="210"/>
      <c r="AB366" s="211"/>
      <c r="AC366" s="207"/>
      <c r="AD366" s="207"/>
      <c r="AE366" s="207"/>
      <c r="AF366" s="207"/>
      <c r="AG366" s="207"/>
      <c r="AH366" s="207"/>
      <c r="AI366" s="207"/>
      <c r="AJ366" s="207"/>
      <c r="AK366" s="207"/>
      <c r="AL366" s="207"/>
      <c r="AM366" s="207"/>
      <c r="AN366" s="207"/>
      <c r="AO366" s="207"/>
      <c r="AP366" s="207"/>
      <c r="AQ366" s="207"/>
      <c r="AR366" s="207"/>
      <c r="AS366" s="207"/>
      <c r="AT366" s="207"/>
      <c r="AU366" s="207"/>
      <c r="AV366" s="207"/>
      <c r="AW366" s="207"/>
      <c r="AX366" s="207"/>
      <c r="AY366" s="208"/>
      <c r="AZ366" s="167"/>
    </row>
    <row r="367" spans="1:52" s="168" customFormat="1">
      <c r="A367" s="179"/>
      <c r="B367" s="179"/>
      <c r="Z367" s="502"/>
      <c r="AA367" s="210"/>
      <c r="AB367" s="211"/>
      <c r="AC367" s="207"/>
      <c r="AD367" s="207"/>
      <c r="AE367" s="207"/>
      <c r="AF367" s="207"/>
      <c r="AG367" s="207"/>
      <c r="AH367" s="207"/>
      <c r="AI367" s="207"/>
      <c r="AJ367" s="207"/>
      <c r="AK367" s="207"/>
      <c r="AL367" s="207"/>
      <c r="AM367" s="207"/>
      <c r="AN367" s="207"/>
      <c r="AO367" s="207"/>
      <c r="AP367" s="207"/>
      <c r="AQ367" s="207"/>
      <c r="AR367" s="207"/>
      <c r="AS367" s="207"/>
      <c r="AT367" s="207"/>
      <c r="AU367" s="207"/>
      <c r="AV367" s="207"/>
      <c r="AW367" s="207"/>
      <c r="AX367" s="207"/>
      <c r="AY367" s="208"/>
      <c r="AZ367" s="167"/>
    </row>
    <row r="368" spans="1:52" s="168" customFormat="1">
      <c r="A368" s="179"/>
      <c r="B368" s="179"/>
      <c r="Z368" s="502"/>
      <c r="AA368" s="210"/>
      <c r="AB368" s="211"/>
      <c r="AC368" s="207"/>
      <c r="AD368" s="207"/>
      <c r="AE368" s="207"/>
      <c r="AF368" s="207"/>
      <c r="AG368" s="207"/>
      <c r="AH368" s="207"/>
      <c r="AI368" s="207"/>
      <c r="AJ368" s="207"/>
      <c r="AK368" s="207"/>
      <c r="AL368" s="207"/>
      <c r="AM368" s="207"/>
      <c r="AN368" s="207"/>
      <c r="AO368" s="207"/>
      <c r="AP368" s="207"/>
      <c r="AQ368" s="207"/>
      <c r="AR368" s="207"/>
      <c r="AS368" s="207"/>
      <c r="AT368" s="207"/>
      <c r="AU368" s="207"/>
      <c r="AV368" s="207"/>
      <c r="AW368" s="207"/>
      <c r="AX368" s="207"/>
      <c r="AY368" s="208"/>
      <c r="AZ368" s="167"/>
    </row>
    <row r="369" spans="1:52" s="168" customFormat="1">
      <c r="A369" s="179"/>
      <c r="B369" s="179"/>
      <c r="Z369" s="502"/>
      <c r="AA369" s="210"/>
      <c r="AB369" s="211"/>
      <c r="AC369" s="207"/>
      <c r="AD369" s="207"/>
      <c r="AE369" s="207"/>
      <c r="AF369" s="207"/>
      <c r="AG369" s="207"/>
      <c r="AH369" s="207"/>
      <c r="AI369" s="207"/>
      <c r="AJ369" s="207"/>
      <c r="AK369" s="207"/>
      <c r="AL369" s="207"/>
      <c r="AM369" s="207"/>
      <c r="AN369" s="207"/>
      <c r="AO369" s="207"/>
      <c r="AP369" s="207"/>
      <c r="AQ369" s="207"/>
      <c r="AR369" s="207"/>
      <c r="AS369" s="207"/>
      <c r="AT369" s="207"/>
      <c r="AU369" s="207"/>
      <c r="AV369" s="207"/>
      <c r="AW369" s="207"/>
      <c r="AX369" s="207"/>
      <c r="AY369" s="208"/>
      <c r="AZ369" s="167"/>
    </row>
    <row r="370" spans="1:52" s="168" customFormat="1">
      <c r="A370" s="179"/>
      <c r="B370" s="179"/>
      <c r="Z370" s="502"/>
      <c r="AA370" s="210"/>
      <c r="AB370" s="211"/>
      <c r="AC370" s="207"/>
      <c r="AD370" s="207"/>
      <c r="AE370" s="207"/>
      <c r="AF370" s="207"/>
      <c r="AG370" s="207"/>
      <c r="AH370" s="207"/>
      <c r="AI370" s="207"/>
      <c r="AJ370" s="207"/>
      <c r="AK370" s="207"/>
      <c r="AL370" s="207"/>
      <c r="AM370" s="207"/>
      <c r="AN370" s="207"/>
      <c r="AO370" s="207"/>
      <c r="AP370" s="207"/>
      <c r="AQ370" s="207"/>
      <c r="AR370" s="207"/>
      <c r="AS370" s="207"/>
      <c r="AT370" s="207"/>
      <c r="AU370" s="207"/>
      <c r="AV370" s="207"/>
      <c r="AW370" s="207"/>
      <c r="AX370" s="207"/>
      <c r="AY370" s="208"/>
      <c r="AZ370" s="167"/>
    </row>
    <row r="371" spans="1:52" s="168" customFormat="1">
      <c r="A371" s="179"/>
      <c r="B371" s="179"/>
      <c r="Z371" s="502"/>
      <c r="AA371" s="210"/>
      <c r="AB371" s="211"/>
      <c r="AC371" s="207"/>
      <c r="AD371" s="207"/>
      <c r="AE371" s="207"/>
      <c r="AF371" s="207"/>
      <c r="AG371" s="207"/>
      <c r="AH371" s="207"/>
      <c r="AI371" s="207"/>
      <c r="AJ371" s="207"/>
      <c r="AK371" s="207"/>
      <c r="AL371" s="207"/>
      <c r="AM371" s="207"/>
      <c r="AN371" s="207"/>
      <c r="AO371" s="207"/>
      <c r="AP371" s="207"/>
      <c r="AQ371" s="207"/>
      <c r="AR371" s="207"/>
      <c r="AS371" s="207"/>
      <c r="AT371" s="207"/>
      <c r="AU371" s="207"/>
      <c r="AV371" s="207"/>
      <c r="AW371" s="207"/>
      <c r="AX371" s="207"/>
      <c r="AY371" s="208"/>
      <c r="AZ371" s="167"/>
    </row>
    <row r="372" spans="1:52" s="168" customFormat="1">
      <c r="A372" s="179"/>
      <c r="B372" s="179"/>
      <c r="Z372" s="502"/>
      <c r="AA372" s="210"/>
      <c r="AB372" s="211"/>
      <c r="AC372" s="207"/>
      <c r="AD372" s="207"/>
      <c r="AE372" s="207"/>
      <c r="AF372" s="207"/>
      <c r="AG372" s="207"/>
      <c r="AH372" s="207"/>
      <c r="AI372" s="207"/>
      <c r="AJ372" s="207"/>
      <c r="AK372" s="207"/>
      <c r="AL372" s="207"/>
      <c r="AM372" s="207"/>
      <c r="AN372" s="207"/>
      <c r="AO372" s="207"/>
      <c r="AP372" s="207"/>
      <c r="AQ372" s="207"/>
      <c r="AR372" s="207"/>
      <c r="AS372" s="207"/>
      <c r="AT372" s="207"/>
      <c r="AU372" s="207"/>
      <c r="AV372" s="207"/>
      <c r="AW372" s="207"/>
      <c r="AX372" s="207"/>
      <c r="AY372" s="208"/>
      <c r="AZ372" s="167"/>
    </row>
    <row r="373" spans="1:52" s="168" customFormat="1">
      <c r="A373" s="179"/>
      <c r="B373" s="179"/>
      <c r="Z373" s="502"/>
      <c r="AA373" s="210"/>
      <c r="AB373" s="211"/>
      <c r="AC373" s="207"/>
      <c r="AD373" s="207"/>
      <c r="AE373" s="207"/>
      <c r="AF373" s="207"/>
      <c r="AG373" s="207"/>
      <c r="AH373" s="207"/>
      <c r="AI373" s="207"/>
      <c r="AJ373" s="207"/>
      <c r="AK373" s="207"/>
      <c r="AL373" s="207"/>
      <c r="AM373" s="207"/>
      <c r="AN373" s="207"/>
      <c r="AO373" s="207"/>
      <c r="AP373" s="207"/>
      <c r="AQ373" s="207"/>
      <c r="AR373" s="207"/>
      <c r="AS373" s="207"/>
      <c r="AT373" s="207"/>
      <c r="AU373" s="207"/>
      <c r="AV373" s="207"/>
      <c r="AW373" s="207"/>
      <c r="AX373" s="207"/>
      <c r="AY373" s="208"/>
      <c r="AZ373" s="167"/>
    </row>
    <row r="374" spans="1:52" s="168" customFormat="1">
      <c r="A374" s="179"/>
      <c r="B374" s="179"/>
      <c r="Z374" s="502"/>
      <c r="AA374" s="210"/>
      <c r="AB374" s="211"/>
      <c r="AC374" s="207"/>
      <c r="AD374" s="207"/>
      <c r="AE374" s="207"/>
      <c r="AF374" s="207"/>
      <c r="AG374" s="207"/>
      <c r="AH374" s="207"/>
      <c r="AI374" s="207"/>
      <c r="AJ374" s="207"/>
      <c r="AK374" s="207"/>
      <c r="AL374" s="207"/>
      <c r="AM374" s="207"/>
      <c r="AN374" s="207"/>
      <c r="AO374" s="207"/>
      <c r="AP374" s="207"/>
      <c r="AQ374" s="207"/>
      <c r="AR374" s="207"/>
      <c r="AS374" s="207"/>
      <c r="AT374" s="207"/>
      <c r="AU374" s="207"/>
      <c r="AV374" s="207"/>
      <c r="AW374" s="207"/>
      <c r="AX374" s="207"/>
      <c r="AY374" s="208"/>
      <c r="AZ374" s="167"/>
    </row>
    <row r="375" spans="1:52" s="168" customFormat="1">
      <c r="A375" s="179"/>
      <c r="B375" s="179"/>
      <c r="Z375" s="502"/>
      <c r="AA375" s="210"/>
      <c r="AB375" s="211"/>
      <c r="AC375" s="207"/>
      <c r="AD375" s="207"/>
      <c r="AE375" s="207"/>
      <c r="AF375" s="207"/>
      <c r="AG375" s="207"/>
      <c r="AH375" s="207"/>
      <c r="AI375" s="207"/>
      <c r="AJ375" s="207"/>
      <c r="AK375" s="207"/>
      <c r="AL375" s="207"/>
      <c r="AM375" s="207"/>
      <c r="AN375" s="207"/>
      <c r="AO375" s="207"/>
      <c r="AP375" s="207"/>
      <c r="AQ375" s="207"/>
      <c r="AR375" s="207"/>
      <c r="AS375" s="207"/>
      <c r="AT375" s="207"/>
      <c r="AU375" s="207"/>
      <c r="AV375" s="207"/>
      <c r="AW375" s="207"/>
      <c r="AX375" s="207"/>
      <c r="AY375" s="208"/>
      <c r="AZ375" s="167"/>
    </row>
    <row r="376" spans="1:52" s="168" customFormat="1">
      <c r="A376" s="179"/>
      <c r="B376" s="179"/>
      <c r="Z376" s="502"/>
      <c r="AA376" s="210"/>
      <c r="AB376" s="211"/>
      <c r="AC376" s="207"/>
      <c r="AD376" s="207"/>
      <c r="AE376" s="207"/>
      <c r="AF376" s="207"/>
      <c r="AG376" s="207"/>
      <c r="AH376" s="207"/>
      <c r="AI376" s="207"/>
      <c r="AJ376" s="207"/>
      <c r="AK376" s="207"/>
      <c r="AL376" s="207"/>
      <c r="AM376" s="207"/>
      <c r="AN376" s="207"/>
      <c r="AO376" s="207"/>
      <c r="AP376" s="207"/>
      <c r="AQ376" s="207"/>
      <c r="AR376" s="207"/>
      <c r="AS376" s="207"/>
      <c r="AT376" s="207"/>
      <c r="AU376" s="207"/>
      <c r="AV376" s="207"/>
      <c r="AW376" s="207"/>
      <c r="AX376" s="207"/>
      <c r="AY376" s="208"/>
      <c r="AZ376" s="167"/>
    </row>
    <row r="377" spans="1:52" s="168" customFormat="1">
      <c r="A377" s="179"/>
      <c r="B377" s="179"/>
      <c r="Z377" s="502"/>
      <c r="AA377" s="210"/>
      <c r="AB377" s="211"/>
      <c r="AC377" s="207"/>
      <c r="AD377" s="207"/>
      <c r="AE377" s="207"/>
      <c r="AF377" s="207"/>
      <c r="AG377" s="207"/>
      <c r="AH377" s="207"/>
      <c r="AI377" s="207"/>
      <c r="AJ377" s="207"/>
      <c r="AK377" s="207"/>
      <c r="AL377" s="207"/>
      <c r="AM377" s="207"/>
      <c r="AN377" s="207"/>
      <c r="AO377" s="207"/>
      <c r="AP377" s="207"/>
      <c r="AQ377" s="207"/>
      <c r="AR377" s="207"/>
      <c r="AS377" s="207"/>
      <c r="AT377" s="207"/>
      <c r="AU377" s="207"/>
      <c r="AV377" s="207"/>
      <c r="AW377" s="207"/>
      <c r="AX377" s="207"/>
      <c r="AY377" s="208"/>
      <c r="AZ377" s="167"/>
    </row>
    <row r="378" spans="1:52" s="168" customFormat="1">
      <c r="A378" s="179"/>
      <c r="B378" s="179"/>
      <c r="Z378" s="502"/>
      <c r="AA378" s="210"/>
      <c r="AB378" s="211"/>
      <c r="AC378" s="207"/>
      <c r="AD378" s="207"/>
      <c r="AE378" s="207"/>
      <c r="AF378" s="207"/>
      <c r="AG378" s="207"/>
      <c r="AH378" s="207"/>
      <c r="AI378" s="207"/>
      <c r="AJ378" s="207"/>
      <c r="AK378" s="207"/>
      <c r="AL378" s="207"/>
      <c r="AM378" s="207"/>
      <c r="AN378" s="207"/>
      <c r="AO378" s="207"/>
      <c r="AP378" s="207"/>
      <c r="AQ378" s="207"/>
      <c r="AR378" s="207"/>
      <c r="AS378" s="207"/>
      <c r="AT378" s="207"/>
      <c r="AU378" s="207"/>
      <c r="AV378" s="207"/>
      <c r="AW378" s="207"/>
      <c r="AX378" s="207"/>
      <c r="AY378" s="208"/>
      <c r="AZ378" s="167"/>
    </row>
    <row r="379" spans="1:52" s="168" customFormat="1">
      <c r="A379" s="179"/>
      <c r="B379" s="179"/>
      <c r="Z379" s="502"/>
      <c r="AA379" s="210"/>
      <c r="AB379" s="211"/>
      <c r="AC379" s="207"/>
      <c r="AD379" s="207"/>
      <c r="AE379" s="207"/>
      <c r="AF379" s="207"/>
      <c r="AG379" s="207"/>
      <c r="AH379" s="207"/>
      <c r="AI379" s="207"/>
      <c r="AJ379" s="207"/>
      <c r="AK379" s="207"/>
      <c r="AL379" s="207"/>
      <c r="AM379" s="207"/>
      <c r="AN379" s="207"/>
      <c r="AO379" s="207"/>
      <c r="AP379" s="207"/>
      <c r="AQ379" s="207"/>
      <c r="AR379" s="207"/>
      <c r="AS379" s="207"/>
      <c r="AT379" s="207"/>
      <c r="AU379" s="207"/>
      <c r="AV379" s="207"/>
      <c r="AW379" s="207"/>
      <c r="AX379" s="207"/>
      <c r="AY379" s="208"/>
      <c r="AZ379" s="167"/>
    </row>
    <row r="380" spans="1:52" s="168" customFormat="1">
      <c r="A380" s="179"/>
      <c r="B380" s="179"/>
      <c r="Z380" s="502"/>
      <c r="AA380" s="210"/>
      <c r="AB380" s="211"/>
      <c r="AC380" s="207"/>
      <c r="AD380" s="207"/>
      <c r="AE380" s="207"/>
      <c r="AF380" s="207"/>
      <c r="AG380" s="207"/>
      <c r="AH380" s="207"/>
      <c r="AI380" s="207"/>
      <c r="AJ380" s="207"/>
      <c r="AK380" s="207"/>
      <c r="AL380" s="207"/>
      <c r="AM380" s="207"/>
      <c r="AN380" s="207"/>
      <c r="AO380" s="207"/>
      <c r="AP380" s="207"/>
      <c r="AQ380" s="207"/>
      <c r="AR380" s="207"/>
      <c r="AS380" s="207"/>
      <c r="AT380" s="207"/>
      <c r="AU380" s="207"/>
      <c r="AV380" s="207"/>
      <c r="AW380" s="207"/>
      <c r="AX380" s="207"/>
      <c r="AY380" s="208"/>
      <c r="AZ380" s="167"/>
    </row>
    <row r="381" spans="1:52" s="168" customFormat="1">
      <c r="A381" s="179"/>
      <c r="B381" s="179"/>
      <c r="Z381" s="502"/>
      <c r="AA381" s="210"/>
      <c r="AB381" s="211"/>
      <c r="AC381" s="207"/>
      <c r="AD381" s="207"/>
      <c r="AE381" s="207"/>
      <c r="AF381" s="207"/>
      <c r="AG381" s="207"/>
      <c r="AH381" s="207"/>
      <c r="AI381" s="207"/>
      <c r="AJ381" s="207"/>
      <c r="AK381" s="207"/>
      <c r="AL381" s="207"/>
      <c r="AM381" s="207"/>
      <c r="AN381" s="207"/>
      <c r="AO381" s="207"/>
      <c r="AP381" s="207"/>
      <c r="AQ381" s="207"/>
      <c r="AR381" s="207"/>
      <c r="AS381" s="207"/>
      <c r="AT381" s="207"/>
      <c r="AU381" s="207"/>
      <c r="AV381" s="207"/>
      <c r="AW381" s="207"/>
      <c r="AX381" s="207"/>
      <c r="AY381" s="208"/>
      <c r="AZ381" s="167"/>
    </row>
    <row r="382" spans="1:52" s="168" customFormat="1">
      <c r="A382" s="179"/>
      <c r="B382" s="179"/>
      <c r="Z382" s="502"/>
      <c r="AA382" s="210"/>
      <c r="AB382" s="211"/>
      <c r="AC382" s="207"/>
      <c r="AD382" s="207"/>
      <c r="AE382" s="207"/>
      <c r="AF382" s="207"/>
      <c r="AG382" s="207"/>
      <c r="AH382" s="207"/>
      <c r="AI382" s="207"/>
      <c r="AJ382" s="207"/>
      <c r="AK382" s="207"/>
      <c r="AL382" s="207"/>
      <c r="AM382" s="207"/>
      <c r="AN382" s="207"/>
      <c r="AO382" s="207"/>
      <c r="AP382" s="207"/>
      <c r="AQ382" s="207"/>
      <c r="AR382" s="207"/>
      <c r="AS382" s="207"/>
      <c r="AT382" s="207"/>
      <c r="AU382" s="207"/>
      <c r="AV382" s="207"/>
      <c r="AW382" s="207"/>
      <c r="AX382" s="207"/>
      <c r="AY382" s="208"/>
      <c r="AZ382" s="167"/>
    </row>
    <row r="383" spans="1:52" s="168" customFormat="1">
      <c r="A383" s="179"/>
      <c r="B383" s="179"/>
      <c r="Z383" s="502"/>
      <c r="AA383" s="210"/>
      <c r="AB383" s="211"/>
      <c r="AC383" s="207"/>
      <c r="AD383" s="207"/>
      <c r="AE383" s="207"/>
      <c r="AF383" s="207"/>
      <c r="AG383" s="207"/>
      <c r="AH383" s="207"/>
      <c r="AI383" s="207"/>
      <c r="AJ383" s="207"/>
      <c r="AK383" s="207"/>
      <c r="AL383" s="207"/>
      <c r="AM383" s="207"/>
      <c r="AN383" s="207"/>
      <c r="AO383" s="207"/>
      <c r="AP383" s="207"/>
      <c r="AQ383" s="207"/>
      <c r="AR383" s="207"/>
      <c r="AS383" s="207"/>
      <c r="AT383" s="207"/>
      <c r="AU383" s="207"/>
      <c r="AV383" s="207"/>
      <c r="AW383" s="207"/>
      <c r="AX383" s="207"/>
      <c r="AY383" s="208"/>
      <c r="AZ383" s="167"/>
    </row>
    <row r="384" spans="1:52" s="168" customFormat="1">
      <c r="A384" s="179"/>
      <c r="B384" s="179"/>
      <c r="Z384" s="502"/>
      <c r="AA384" s="210"/>
      <c r="AB384" s="211"/>
      <c r="AC384" s="207"/>
      <c r="AD384" s="207"/>
      <c r="AE384" s="207"/>
      <c r="AF384" s="207"/>
      <c r="AG384" s="207"/>
      <c r="AH384" s="207"/>
      <c r="AI384" s="207"/>
      <c r="AJ384" s="207"/>
      <c r="AK384" s="207"/>
      <c r="AL384" s="207"/>
      <c r="AM384" s="207"/>
      <c r="AN384" s="207"/>
      <c r="AO384" s="207"/>
      <c r="AP384" s="207"/>
      <c r="AQ384" s="207"/>
      <c r="AR384" s="207"/>
      <c r="AS384" s="207"/>
      <c r="AT384" s="207"/>
      <c r="AU384" s="207"/>
      <c r="AV384" s="207"/>
      <c r="AW384" s="207"/>
      <c r="AX384" s="207"/>
      <c r="AY384" s="208"/>
      <c r="AZ384" s="167"/>
    </row>
    <row r="385" spans="1:52" s="168" customFormat="1">
      <c r="A385" s="179"/>
      <c r="B385" s="179"/>
      <c r="Z385" s="502"/>
      <c r="AA385" s="210"/>
      <c r="AB385" s="211"/>
      <c r="AC385" s="207"/>
      <c r="AD385" s="207"/>
      <c r="AE385" s="207"/>
      <c r="AF385" s="207"/>
      <c r="AG385" s="207"/>
      <c r="AH385" s="207"/>
      <c r="AI385" s="207"/>
      <c r="AJ385" s="207"/>
      <c r="AK385" s="207"/>
      <c r="AL385" s="207"/>
      <c r="AM385" s="207"/>
      <c r="AN385" s="207"/>
      <c r="AO385" s="207"/>
      <c r="AP385" s="207"/>
      <c r="AQ385" s="207"/>
      <c r="AR385" s="207"/>
      <c r="AS385" s="207"/>
      <c r="AT385" s="207"/>
      <c r="AU385" s="207"/>
      <c r="AV385" s="207"/>
      <c r="AW385" s="207"/>
      <c r="AX385" s="207"/>
      <c r="AY385" s="208"/>
      <c r="AZ385" s="167"/>
    </row>
    <row r="386" spans="1:52" s="168" customFormat="1">
      <c r="A386" s="179"/>
      <c r="B386" s="179"/>
      <c r="Z386" s="502"/>
      <c r="AA386" s="210"/>
      <c r="AB386" s="211"/>
      <c r="AC386" s="207"/>
      <c r="AD386" s="207"/>
      <c r="AE386" s="207"/>
      <c r="AF386" s="207"/>
      <c r="AG386" s="207"/>
      <c r="AH386" s="207"/>
      <c r="AI386" s="207"/>
      <c r="AJ386" s="207"/>
      <c r="AK386" s="207"/>
      <c r="AL386" s="207"/>
      <c r="AM386" s="207"/>
      <c r="AN386" s="207"/>
      <c r="AO386" s="207"/>
      <c r="AP386" s="207"/>
      <c r="AQ386" s="207"/>
      <c r="AR386" s="207"/>
      <c r="AS386" s="207"/>
      <c r="AT386" s="207"/>
      <c r="AU386" s="207"/>
      <c r="AV386" s="207"/>
      <c r="AW386" s="207"/>
      <c r="AX386" s="207"/>
      <c r="AY386" s="208"/>
      <c r="AZ386" s="167"/>
    </row>
    <row r="387" spans="1:52" s="168" customFormat="1">
      <c r="A387" s="179"/>
      <c r="B387" s="179"/>
      <c r="Z387" s="502"/>
      <c r="AA387" s="210"/>
      <c r="AB387" s="211"/>
      <c r="AC387" s="207"/>
      <c r="AD387" s="207"/>
      <c r="AE387" s="207"/>
      <c r="AF387" s="207"/>
      <c r="AG387" s="207"/>
      <c r="AH387" s="207"/>
      <c r="AI387" s="207"/>
      <c r="AJ387" s="207"/>
      <c r="AK387" s="207"/>
      <c r="AL387" s="207"/>
      <c r="AM387" s="207"/>
      <c r="AN387" s="207"/>
      <c r="AO387" s="207"/>
      <c r="AP387" s="207"/>
      <c r="AQ387" s="207"/>
      <c r="AR387" s="207"/>
      <c r="AS387" s="207"/>
      <c r="AT387" s="207"/>
      <c r="AU387" s="207"/>
      <c r="AV387" s="207"/>
      <c r="AW387" s="207"/>
      <c r="AX387" s="207"/>
      <c r="AY387" s="208"/>
      <c r="AZ387" s="167"/>
    </row>
    <row r="388" spans="1:52" s="168" customFormat="1">
      <c r="A388" s="179"/>
      <c r="B388" s="179"/>
      <c r="Z388" s="502"/>
      <c r="AA388" s="210"/>
      <c r="AB388" s="211"/>
      <c r="AC388" s="207"/>
      <c r="AD388" s="207"/>
      <c r="AE388" s="207"/>
      <c r="AF388" s="207"/>
      <c r="AG388" s="207"/>
      <c r="AH388" s="207"/>
      <c r="AI388" s="207"/>
      <c r="AJ388" s="207"/>
      <c r="AK388" s="207"/>
      <c r="AL388" s="207"/>
      <c r="AM388" s="207"/>
      <c r="AN388" s="207"/>
      <c r="AO388" s="207"/>
      <c r="AP388" s="207"/>
      <c r="AQ388" s="207"/>
      <c r="AR388" s="207"/>
      <c r="AS388" s="207"/>
      <c r="AT388" s="207"/>
      <c r="AU388" s="207"/>
      <c r="AV388" s="207"/>
      <c r="AW388" s="207"/>
      <c r="AX388" s="207"/>
      <c r="AY388" s="208"/>
      <c r="AZ388" s="167"/>
    </row>
    <row r="389" spans="1:52" s="168" customFormat="1">
      <c r="A389" s="179"/>
      <c r="B389" s="179"/>
      <c r="Z389" s="502"/>
      <c r="AA389" s="210"/>
      <c r="AB389" s="211"/>
      <c r="AC389" s="207"/>
      <c r="AD389" s="207"/>
      <c r="AE389" s="207"/>
      <c r="AF389" s="207"/>
      <c r="AG389" s="207"/>
      <c r="AH389" s="207"/>
      <c r="AI389" s="207"/>
      <c r="AJ389" s="207"/>
      <c r="AK389" s="207"/>
      <c r="AL389" s="207"/>
      <c r="AM389" s="207"/>
      <c r="AN389" s="207"/>
      <c r="AO389" s="207"/>
      <c r="AP389" s="207"/>
      <c r="AQ389" s="207"/>
      <c r="AR389" s="207"/>
      <c r="AS389" s="207"/>
      <c r="AT389" s="207"/>
      <c r="AU389" s="207"/>
      <c r="AV389" s="207"/>
      <c r="AW389" s="207"/>
      <c r="AX389" s="207"/>
      <c r="AY389" s="208"/>
      <c r="AZ389" s="167"/>
    </row>
    <row r="390" spans="1:52" s="168" customFormat="1">
      <c r="A390" s="179"/>
      <c r="B390" s="179"/>
      <c r="Z390" s="502"/>
      <c r="AA390" s="210"/>
      <c r="AB390" s="211"/>
      <c r="AC390" s="207"/>
      <c r="AD390" s="207"/>
      <c r="AE390" s="207"/>
      <c r="AF390" s="207"/>
      <c r="AG390" s="207"/>
      <c r="AH390" s="207"/>
      <c r="AI390" s="207"/>
      <c r="AJ390" s="207"/>
      <c r="AK390" s="207"/>
      <c r="AL390" s="207"/>
      <c r="AM390" s="207"/>
      <c r="AN390" s="207"/>
      <c r="AO390" s="207"/>
      <c r="AP390" s="207"/>
      <c r="AQ390" s="207"/>
      <c r="AR390" s="207"/>
      <c r="AS390" s="207"/>
      <c r="AT390" s="207"/>
      <c r="AU390" s="207"/>
      <c r="AV390" s="207"/>
      <c r="AW390" s="207"/>
      <c r="AX390" s="207"/>
      <c r="AY390" s="208"/>
      <c r="AZ390" s="167"/>
    </row>
    <row r="391" spans="1:52" s="168" customFormat="1">
      <c r="A391" s="179"/>
      <c r="B391" s="179"/>
      <c r="Z391" s="502"/>
      <c r="AA391" s="210"/>
      <c r="AB391" s="211"/>
      <c r="AC391" s="207"/>
      <c r="AD391" s="207"/>
      <c r="AE391" s="207"/>
      <c r="AF391" s="207"/>
      <c r="AG391" s="207"/>
      <c r="AH391" s="207"/>
      <c r="AI391" s="207"/>
      <c r="AJ391" s="207"/>
      <c r="AK391" s="207"/>
      <c r="AL391" s="207"/>
      <c r="AM391" s="207"/>
      <c r="AN391" s="207"/>
      <c r="AO391" s="207"/>
      <c r="AP391" s="207"/>
      <c r="AQ391" s="207"/>
      <c r="AR391" s="207"/>
      <c r="AS391" s="207"/>
      <c r="AT391" s="207"/>
      <c r="AU391" s="207"/>
      <c r="AV391" s="207"/>
      <c r="AW391" s="207"/>
      <c r="AX391" s="207"/>
      <c r="AY391" s="208"/>
      <c r="AZ391" s="167"/>
    </row>
    <row r="392" spans="1:52" s="168" customFormat="1">
      <c r="A392" s="179"/>
      <c r="B392" s="179"/>
      <c r="Z392" s="502"/>
      <c r="AA392" s="210"/>
      <c r="AB392" s="211"/>
      <c r="AC392" s="207"/>
      <c r="AD392" s="207"/>
      <c r="AE392" s="207"/>
      <c r="AF392" s="207"/>
      <c r="AG392" s="207"/>
      <c r="AH392" s="207"/>
      <c r="AI392" s="207"/>
      <c r="AJ392" s="207"/>
      <c r="AK392" s="207"/>
      <c r="AL392" s="207"/>
      <c r="AM392" s="207"/>
      <c r="AN392" s="207"/>
      <c r="AO392" s="207"/>
      <c r="AP392" s="207"/>
      <c r="AQ392" s="207"/>
      <c r="AR392" s="207"/>
      <c r="AS392" s="207"/>
      <c r="AT392" s="207"/>
      <c r="AU392" s="207"/>
      <c r="AV392" s="207"/>
      <c r="AW392" s="207"/>
      <c r="AX392" s="207"/>
      <c r="AY392" s="208"/>
      <c r="AZ392" s="167"/>
    </row>
    <row r="393" spans="1:52" s="168" customFormat="1">
      <c r="A393" s="179"/>
      <c r="B393" s="179"/>
      <c r="Z393" s="502"/>
      <c r="AA393" s="210"/>
      <c r="AB393" s="211"/>
      <c r="AC393" s="207"/>
      <c r="AD393" s="207"/>
      <c r="AE393" s="207"/>
      <c r="AF393" s="207"/>
      <c r="AG393" s="207"/>
      <c r="AH393" s="207"/>
      <c r="AI393" s="207"/>
      <c r="AJ393" s="207"/>
      <c r="AK393" s="207"/>
      <c r="AL393" s="207"/>
      <c r="AM393" s="207"/>
      <c r="AN393" s="207"/>
      <c r="AO393" s="207"/>
      <c r="AP393" s="207"/>
      <c r="AQ393" s="207"/>
      <c r="AR393" s="207"/>
      <c r="AS393" s="207"/>
      <c r="AT393" s="207"/>
      <c r="AU393" s="207"/>
      <c r="AV393" s="207"/>
      <c r="AW393" s="207"/>
      <c r="AX393" s="207"/>
      <c r="AY393" s="208"/>
      <c r="AZ393" s="167"/>
    </row>
    <row r="394" spans="1:52" s="168" customFormat="1">
      <c r="A394" s="179"/>
      <c r="B394" s="179"/>
      <c r="Z394" s="502"/>
      <c r="AA394" s="210"/>
      <c r="AB394" s="211"/>
      <c r="AC394" s="207"/>
      <c r="AD394" s="207"/>
      <c r="AE394" s="207"/>
      <c r="AF394" s="207"/>
      <c r="AG394" s="207"/>
      <c r="AH394" s="207"/>
      <c r="AI394" s="207"/>
      <c r="AJ394" s="207"/>
      <c r="AK394" s="207"/>
      <c r="AL394" s="207"/>
      <c r="AM394" s="207"/>
      <c r="AN394" s="207"/>
      <c r="AO394" s="207"/>
      <c r="AP394" s="207"/>
      <c r="AQ394" s="207"/>
      <c r="AR394" s="207"/>
      <c r="AS394" s="207"/>
      <c r="AT394" s="207"/>
      <c r="AU394" s="207"/>
      <c r="AV394" s="207"/>
      <c r="AW394" s="207"/>
      <c r="AX394" s="207"/>
      <c r="AY394" s="208"/>
      <c r="AZ394" s="167"/>
    </row>
    <row r="395" spans="1:52" s="168" customFormat="1">
      <c r="A395" s="179"/>
      <c r="B395" s="179"/>
      <c r="Z395" s="502"/>
      <c r="AA395" s="210"/>
      <c r="AB395" s="211"/>
      <c r="AC395" s="207"/>
      <c r="AD395" s="207"/>
      <c r="AE395" s="207"/>
      <c r="AF395" s="207"/>
      <c r="AG395" s="207"/>
      <c r="AH395" s="207"/>
      <c r="AI395" s="207"/>
      <c r="AJ395" s="207"/>
      <c r="AK395" s="207"/>
      <c r="AL395" s="207"/>
      <c r="AM395" s="207"/>
      <c r="AN395" s="207"/>
      <c r="AO395" s="207"/>
      <c r="AP395" s="207"/>
      <c r="AQ395" s="207"/>
      <c r="AR395" s="207"/>
      <c r="AS395" s="207"/>
      <c r="AT395" s="207"/>
      <c r="AU395" s="207"/>
      <c r="AV395" s="207"/>
      <c r="AW395" s="207"/>
      <c r="AX395" s="207"/>
      <c r="AY395" s="208"/>
      <c r="AZ395" s="167"/>
    </row>
    <row r="396" spans="1:52" s="168" customFormat="1">
      <c r="A396" s="179"/>
      <c r="B396" s="179"/>
      <c r="Z396" s="502"/>
      <c r="AA396" s="210"/>
      <c r="AB396" s="211"/>
      <c r="AC396" s="207"/>
      <c r="AD396" s="207"/>
      <c r="AE396" s="207"/>
      <c r="AF396" s="207"/>
      <c r="AG396" s="207"/>
      <c r="AH396" s="207"/>
      <c r="AI396" s="207"/>
      <c r="AJ396" s="207"/>
      <c r="AK396" s="207"/>
      <c r="AL396" s="207"/>
      <c r="AM396" s="207"/>
      <c r="AN396" s="207"/>
      <c r="AO396" s="207"/>
      <c r="AP396" s="207"/>
      <c r="AQ396" s="207"/>
      <c r="AR396" s="207"/>
      <c r="AS396" s="207"/>
      <c r="AT396" s="207"/>
      <c r="AU396" s="207"/>
      <c r="AV396" s="207"/>
      <c r="AW396" s="207"/>
      <c r="AX396" s="207"/>
      <c r="AY396" s="208"/>
      <c r="AZ396" s="167"/>
    </row>
    <row r="397" spans="1:52" s="168" customFormat="1">
      <c r="A397" s="179"/>
      <c r="B397" s="179"/>
      <c r="Z397" s="502"/>
      <c r="AA397" s="210"/>
      <c r="AB397" s="211"/>
      <c r="AC397" s="207"/>
      <c r="AD397" s="207"/>
      <c r="AE397" s="207"/>
      <c r="AF397" s="207"/>
      <c r="AG397" s="207"/>
      <c r="AH397" s="207"/>
      <c r="AI397" s="207"/>
      <c r="AJ397" s="207"/>
      <c r="AK397" s="207"/>
      <c r="AL397" s="207"/>
      <c r="AM397" s="207"/>
      <c r="AN397" s="207"/>
      <c r="AO397" s="207"/>
      <c r="AP397" s="207"/>
      <c r="AQ397" s="207"/>
      <c r="AR397" s="207"/>
      <c r="AS397" s="207"/>
      <c r="AT397" s="207"/>
      <c r="AU397" s="207"/>
      <c r="AV397" s="207"/>
      <c r="AW397" s="207"/>
      <c r="AX397" s="207"/>
      <c r="AY397" s="208"/>
      <c r="AZ397" s="167"/>
    </row>
    <row r="398" spans="1:52" s="168" customFormat="1">
      <c r="A398" s="179"/>
      <c r="B398" s="179"/>
      <c r="Z398" s="502"/>
      <c r="AA398" s="210"/>
      <c r="AB398" s="211"/>
      <c r="AC398" s="207"/>
      <c r="AD398" s="207"/>
      <c r="AE398" s="207"/>
      <c r="AF398" s="207"/>
      <c r="AG398" s="207"/>
      <c r="AH398" s="207"/>
      <c r="AI398" s="207"/>
      <c r="AJ398" s="207"/>
      <c r="AK398" s="207"/>
      <c r="AL398" s="207"/>
      <c r="AM398" s="207"/>
      <c r="AN398" s="207"/>
      <c r="AO398" s="207"/>
      <c r="AP398" s="207"/>
      <c r="AQ398" s="207"/>
      <c r="AR398" s="207"/>
      <c r="AS398" s="207"/>
      <c r="AT398" s="207"/>
      <c r="AU398" s="207"/>
      <c r="AV398" s="207"/>
      <c r="AW398" s="207"/>
      <c r="AX398" s="207"/>
      <c r="AY398" s="208"/>
      <c r="AZ398" s="167"/>
    </row>
    <row r="399" spans="1:52" s="168" customFormat="1">
      <c r="A399" s="179"/>
      <c r="B399" s="179"/>
      <c r="Z399" s="502"/>
      <c r="AA399" s="210"/>
      <c r="AB399" s="211"/>
      <c r="AC399" s="207"/>
      <c r="AD399" s="207"/>
      <c r="AE399" s="207"/>
      <c r="AF399" s="207"/>
      <c r="AG399" s="207"/>
      <c r="AH399" s="207"/>
      <c r="AI399" s="207"/>
      <c r="AJ399" s="207"/>
      <c r="AK399" s="207"/>
      <c r="AL399" s="207"/>
      <c r="AM399" s="207"/>
      <c r="AN399" s="207"/>
      <c r="AO399" s="207"/>
      <c r="AP399" s="207"/>
      <c r="AQ399" s="207"/>
      <c r="AR399" s="207"/>
      <c r="AS399" s="207"/>
      <c r="AT399" s="207"/>
      <c r="AU399" s="207"/>
      <c r="AV399" s="207"/>
      <c r="AW399" s="207"/>
      <c r="AX399" s="207"/>
      <c r="AY399" s="208"/>
      <c r="AZ399" s="167"/>
    </row>
    <row r="400" spans="1:52" s="168" customFormat="1">
      <c r="A400" s="179"/>
      <c r="B400" s="179"/>
      <c r="Z400" s="502"/>
      <c r="AA400" s="210"/>
      <c r="AB400" s="211"/>
      <c r="AC400" s="207"/>
      <c r="AD400" s="207"/>
      <c r="AE400" s="207"/>
      <c r="AF400" s="207"/>
      <c r="AG400" s="207"/>
      <c r="AH400" s="207"/>
      <c r="AI400" s="207"/>
      <c r="AJ400" s="207"/>
      <c r="AK400" s="207"/>
      <c r="AL400" s="207"/>
      <c r="AM400" s="207"/>
      <c r="AN400" s="207"/>
      <c r="AO400" s="207"/>
      <c r="AP400" s="207"/>
      <c r="AQ400" s="207"/>
      <c r="AR400" s="207"/>
      <c r="AS400" s="207"/>
      <c r="AT400" s="207"/>
      <c r="AU400" s="207"/>
      <c r="AV400" s="207"/>
      <c r="AW400" s="207"/>
      <c r="AX400" s="207"/>
      <c r="AY400" s="208"/>
      <c r="AZ400" s="167"/>
    </row>
    <row r="401" spans="1:52" s="168" customFormat="1">
      <c r="A401" s="179"/>
      <c r="B401" s="179"/>
      <c r="Z401" s="502"/>
      <c r="AA401" s="210"/>
      <c r="AB401" s="211"/>
      <c r="AC401" s="207"/>
      <c r="AD401" s="207"/>
      <c r="AE401" s="207"/>
      <c r="AF401" s="207"/>
      <c r="AG401" s="207"/>
      <c r="AH401" s="207"/>
      <c r="AI401" s="207"/>
      <c r="AJ401" s="207"/>
      <c r="AK401" s="207"/>
      <c r="AL401" s="207"/>
      <c r="AM401" s="207"/>
      <c r="AN401" s="207"/>
      <c r="AO401" s="207"/>
      <c r="AP401" s="207"/>
      <c r="AQ401" s="207"/>
      <c r="AR401" s="207"/>
      <c r="AS401" s="207"/>
      <c r="AT401" s="207"/>
      <c r="AU401" s="207"/>
      <c r="AV401" s="207"/>
      <c r="AW401" s="207"/>
      <c r="AX401" s="207"/>
      <c r="AY401" s="208"/>
      <c r="AZ401" s="167"/>
    </row>
    <row r="402" spans="1:52" s="168" customFormat="1">
      <c r="A402" s="179"/>
      <c r="B402" s="179"/>
      <c r="Z402" s="502"/>
      <c r="AA402" s="210"/>
      <c r="AB402" s="211"/>
      <c r="AC402" s="207"/>
      <c r="AD402" s="207"/>
      <c r="AE402" s="207"/>
      <c r="AF402" s="207"/>
      <c r="AG402" s="207"/>
      <c r="AH402" s="207"/>
      <c r="AI402" s="207"/>
      <c r="AJ402" s="207"/>
      <c r="AK402" s="207"/>
      <c r="AL402" s="207"/>
      <c r="AM402" s="207"/>
      <c r="AN402" s="207"/>
      <c r="AO402" s="207"/>
      <c r="AP402" s="207"/>
      <c r="AQ402" s="207"/>
      <c r="AR402" s="207"/>
      <c r="AS402" s="207"/>
      <c r="AT402" s="207"/>
      <c r="AU402" s="207"/>
      <c r="AV402" s="207"/>
      <c r="AW402" s="207"/>
      <c r="AX402" s="207"/>
      <c r="AY402" s="208"/>
      <c r="AZ402" s="167"/>
    </row>
    <row r="403" spans="1:52" s="168" customFormat="1">
      <c r="A403" s="179"/>
      <c r="B403" s="179"/>
      <c r="Z403" s="502"/>
      <c r="AA403" s="210"/>
      <c r="AB403" s="211"/>
      <c r="AC403" s="207"/>
      <c r="AD403" s="207"/>
      <c r="AE403" s="207"/>
      <c r="AF403" s="207"/>
      <c r="AG403" s="207"/>
      <c r="AH403" s="207"/>
      <c r="AI403" s="207"/>
      <c r="AJ403" s="207"/>
      <c r="AK403" s="207"/>
      <c r="AL403" s="207"/>
      <c r="AM403" s="207"/>
      <c r="AN403" s="207"/>
      <c r="AO403" s="207"/>
      <c r="AP403" s="207"/>
      <c r="AQ403" s="207"/>
      <c r="AR403" s="207"/>
      <c r="AS403" s="207"/>
      <c r="AT403" s="207"/>
      <c r="AU403" s="207"/>
      <c r="AV403" s="207"/>
      <c r="AW403" s="207"/>
      <c r="AX403" s="207"/>
      <c r="AY403" s="208"/>
      <c r="AZ403" s="167"/>
    </row>
    <row r="404" spans="1:52" s="168" customFormat="1">
      <c r="A404" s="179"/>
      <c r="B404" s="179"/>
      <c r="Z404" s="502"/>
      <c r="AA404" s="210"/>
      <c r="AB404" s="211"/>
      <c r="AC404" s="207"/>
      <c r="AD404" s="207"/>
      <c r="AE404" s="207"/>
      <c r="AF404" s="207"/>
      <c r="AG404" s="207"/>
      <c r="AH404" s="207"/>
      <c r="AI404" s="207"/>
      <c r="AJ404" s="207"/>
      <c r="AK404" s="207"/>
      <c r="AL404" s="207"/>
      <c r="AM404" s="207"/>
      <c r="AN404" s="207"/>
      <c r="AO404" s="207"/>
      <c r="AP404" s="207"/>
      <c r="AQ404" s="207"/>
      <c r="AR404" s="207"/>
      <c r="AS404" s="207"/>
      <c r="AT404" s="207"/>
      <c r="AU404" s="207"/>
      <c r="AV404" s="207"/>
      <c r="AW404" s="207"/>
      <c r="AX404" s="207"/>
      <c r="AY404" s="208"/>
      <c r="AZ404" s="167"/>
    </row>
    <row r="405" spans="1:52" s="168" customFormat="1">
      <c r="A405" s="179"/>
      <c r="B405" s="179"/>
      <c r="Z405" s="502"/>
      <c r="AA405" s="210"/>
      <c r="AB405" s="211"/>
      <c r="AC405" s="207"/>
      <c r="AD405" s="207"/>
      <c r="AE405" s="207"/>
      <c r="AF405" s="207"/>
      <c r="AG405" s="207"/>
      <c r="AH405" s="207"/>
      <c r="AI405" s="207"/>
      <c r="AJ405" s="207"/>
      <c r="AK405" s="207"/>
      <c r="AL405" s="207"/>
      <c r="AM405" s="207"/>
      <c r="AN405" s="207"/>
      <c r="AO405" s="207"/>
      <c r="AP405" s="207"/>
      <c r="AQ405" s="207"/>
      <c r="AR405" s="207"/>
      <c r="AS405" s="207"/>
      <c r="AT405" s="207"/>
      <c r="AU405" s="207"/>
      <c r="AV405" s="207"/>
      <c r="AW405" s="207"/>
      <c r="AX405" s="207"/>
      <c r="AY405" s="208"/>
      <c r="AZ405" s="167"/>
    </row>
    <row r="406" spans="1:52" s="168" customFormat="1">
      <c r="A406" s="179"/>
      <c r="B406" s="179"/>
      <c r="Z406" s="502"/>
      <c r="AA406" s="210"/>
      <c r="AB406" s="211"/>
      <c r="AC406" s="207"/>
      <c r="AD406" s="207"/>
      <c r="AE406" s="207"/>
      <c r="AF406" s="207"/>
      <c r="AG406" s="207"/>
      <c r="AH406" s="207"/>
      <c r="AI406" s="207"/>
      <c r="AJ406" s="207"/>
      <c r="AK406" s="207"/>
      <c r="AL406" s="207"/>
      <c r="AM406" s="207"/>
      <c r="AN406" s="207"/>
      <c r="AO406" s="207"/>
      <c r="AP406" s="207"/>
      <c r="AQ406" s="207"/>
      <c r="AR406" s="207"/>
      <c r="AS406" s="207"/>
      <c r="AT406" s="207"/>
      <c r="AU406" s="207"/>
      <c r="AV406" s="207"/>
      <c r="AW406" s="207"/>
      <c r="AX406" s="207"/>
      <c r="AY406" s="208"/>
      <c r="AZ406" s="167"/>
    </row>
    <row r="407" spans="1:52" s="168" customFormat="1">
      <c r="A407" s="179"/>
      <c r="B407" s="179"/>
      <c r="Z407" s="502"/>
      <c r="AA407" s="210"/>
      <c r="AB407" s="211"/>
      <c r="AC407" s="207"/>
      <c r="AD407" s="207"/>
      <c r="AE407" s="207"/>
      <c r="AF407" s="207"/>
      <c r="AG407" s="207"/>
      <c r="AH407" s="207"/>
      <c r="AI407" s="207"/>
      <c r="AJ407" s="207"/>
      <c r="AK407" s="207"/>
      <c r="AL407" s="207"/>
      <c r="AM407" s="207"/>
      <c r="AN407" s="207"/>
      <c r="AO407" s="207"/>
      <c r="AP407" s="207"/>
      <c r="AQ407" s="207"/>
      <c r="AR407" s="207"/>
      <c r="AS407" s="207"/>
      <c r="AT407" s="207"/>
      <c r="AU407" s="207"/>
      <c r="AV407" s="207"/>
      <c r="AW407" s="207"/>
      <c r="AX407" s="207"/>
      <c r="AY407" s="208"/>
      <c r="AZ407" s="167"/>
    </row>
    <row r="408" spans="1:52" s="168" customFormat="1">
      <c r="A408" s="179"/>
      <c r="B408" s="179"/>
      <c r="Z408" s="502"/>
      <c r="AA408" s="210"/>
      <c r="AB408" s="211"/>
      <c r="AC408" s="207"/>
      <c r="AD408" s="207"/>
      <c r="AE408" s="207"/>
      <c r="AF408" s="207"/>
      <c r="AG408" s="207"/>
      <c r="AH408" s="207"/>
      <c r="AI408" s="207"/>
      <c r="AJ408" s="207"/>
      <c r="AK408" s="207"/>
      <c r="AL408" s="207"/>
      <c r="AM408" s="207"/>
      <c r="AN408" s="207"/>
      <c r="AO408" s="207"/>
      <c r="AP408" s="207"/>
      <c r="AQ408" s="207"/>
      <c r="AR408" s="207"/>
      <c r="AS408" s="207"/>
      <c r="AT408" s="207"/>
      <c r="AU408" s="207"/>
      <c r="AV408" s="207"/>
      <c r="AW408" s="207"/>
      <c r="AX408" s="207"/>
      <c r="AY408" s="208"/>
      <c r="AZ408" s="167"/>
    </row>
    <row r="409" spans="1:52" s="168" customFormat="1">
      <c r="A409" s="179"/>
      <c r="B409" s="179"/>
      <c r="Z409" s="502"/>
      <c r="AA409" s="210"/>
      <c r="AB409" s="211"/>
      <c r="AC409" s="207"/>
      <c r="AD409" s="207"/>
      <c r="AE409" s="207"/>
      <c r="AF409" s="207"/>
      <c r="AG409" s="207"/>
      <c r="AH409" s="207"/>
      <c r="AI409" s="207"/>
      <c r="AJ409" s="207"/>
      <c r="AK409" s="207"/>
      <c r="AL409" s="207"/>
      <c r="AM409" s="207"/>
      <c r="AN409" s="207"/>
      <c r="AO409" s="207"/>
      <c r="AP409" s="207"/>
      <c r="AQ409" s="207"/>
      <c r="AR409" s="207"/>
      <c r="AS409" s="207"/>
      <c r="AT409" s="207"/>
      <c r="AU409" s="207"/>
      <c r="AV409" s="207"/>
      <c r="AW409" s="207"/>
      <c r="AX409" s="207"/>
      <c r="AY409" s="208"/>
      <c r="AZ409" s="167"/>
    </row>
    <row r="410" spans="1:52" s="168" customFormat="1">
      <c r="A410" s="179"/>
      <c r="B410" s="179"/>
      <c r="Z410" s="502"/>
      <c r="AA410" s="210"/>
      <c r="AB410" s="211"/>
      <c r="AC410" s="207"/>
      <c r="AD410" s="207"/>
      <c r="AE410" s="207"/>
      <c r="AF410" s="207"/>
      <c r="AG410" s="207"/>
      <c r="AH410" s="207"/>
      <c r="AI410" s="207"/>
      <c r="AJ410" s="207"/>
      <c r="AK410" s="207"/>
      <c r="AL410" s="207"/>
      <c r="AM410" s="207"/>
      <c r="AN410" s="207"/>
      <c r="AO410" s="207"/>
      <c r="AP410" s="207"/>
      <c r="AQ410" s="207"/>
      <c r="AR410" s="207"/>
      <c r="AS410" s="207"/>
      <c r="AT410" s="207"/>
      <c r="AU410" s="207"/>
      <c r="AV410" s="207"/>
      <c r="AW410" s="207"/>
      <c r="AX410" s="207"/>
      <c r="AY410" s="208"/>
      <c r="AZ410" s="167"/>
    </row>
    <row r="411" spans="1:52" s="168" customFormat="1">
      <c r="A411" s="179"/>
      <c r="B411" s="179"/>
      <c r="Z411" s="502"/>
      <c r="AA411" s="210"/>
      <c r="AB411" s="211"/>
      <c r="AC411" s="207"/>
      <c r="AD411" s="207"/>
      <c r="AE411" s="207"/>
      <c r="AF411" s="207"/>
      <c r="AG411" s="207"/>
      <c r="AH411" s="207"/>
      <c r="AI411" s="207"/>
      <c r="AJ411" s="207"/>
      <c r="AK411" s="207"/>
      <c r="AL411" s="207"/>
      <c r="AM411" s="207"/>
      <c r="AN411" s="207"/>
      <c r="AO411" s="207"/>
      <c r="AP411" s="207"/>
      <c r="AQ411" s="207"/>
      <c r="AR411" s="207"/>
      <c r="AS411" s="207"/>
      <c r="AT411" s="207"/>
      <c r="AU411" s="207"/>
      <c r="AV411" s="207"/>
      <c r="AW411" s="207"/>
      <c r="AX411" s="207"/>
      <c r="AY411" s="208"/>
      <c r="AZ411" s="167"/>
    </row>
    <row r="412" spans="1:52" s="168" customFormat="1">
      <c r="A412" s="179"/>
      <c r="B412" s="179"/>
      <c r="Z412" s="502"/>
      <c r="AA412" s="210"/>
      <c r="AB412" s="211"/>
      <c r="AC412" s="207"/>
      <c r="AD412" s="207"/>
      <c r="AE412" s="207"/>
      <c r="AF412" s="207"/>
      <c r="AG412" s="207"/>
      <c r="AH412" s="207"/>
      <c r="AI412" s="207"/>
      <c r="AJ412" s="207"/>
      <c r="AK412" s="207"/>
      <c r="AL412" s="207"/>
      <c r="AM412" s="207"/>
      <c r="AN412" s="207"/>
      <c r="AO412" s="207"/>
      <c r="AP412" s="207"/>
      <c r="AQ412" s="207"/>
      <c r="AR412" s="207"/>
      <c r="AS412" s="207"/>
      <c r="AT412" s="207"/>
      <c r="AU412" s="207"/>
      <c r="AV412" s="207"/>
      <c r="AW412" s="207"/>
      <c r="AX412" s="207"/>
      <c r="AY412" s="208"/>
      <c r="AZ412" s="167"/>
    </row>
    <row r="413" spans="1:52" s="168" customFormat="1">
      <c r="A413" s="179"/>
      <c r="B413" s="179"/>
      <c r="Z413" s="502"/>
      <c r="AA413" s="210"/>
      <c r="AB413" s="211"/>
      <c r="AC413" s="207"/>
      <c r="AD413" s="207"/>
      <c r="AE413" s="207"/>
      <c r="AF413" s="207"/>
      <c r="AG413" s="207"/>
      <c r="AH413" s="207"/>
      <c r="AI413" s="207"/>
      <c r="AJ413" s="207"/>
      <c r="AK413" s="207"/>
      <c r="AL413" s="207"/>
      <c r="AM413" s="207"/>
      <c r="AN413" s="207"/>
      <c r="AO413" s="207"/>
      <c r="AP413" s="207"/>
      <c r="AQ413" s="207"/>
      <c r="AR413" s="207"/>
      <c r="AS413" s="207"/>
      <c r="AT413" s="207"/>
      <c r="AU413" s="207"/>
      <c r="AV413" s="207"/>
      <c r="AW413" s="207"/>
      <c r="AX413" s="207"/>
      <c r="AY413" s="208"/>
      <c r="AZ413" s="167"/>
    </row>
    <row r="414" spans="1:52" s="168" customFormat="1">
      <c r="A414" s="179"/>
      <c r="B414" s="179"/>
      <c r="Z414" s="502"/>
      <c r="AA414" s="210"/>
      <c r="AB414" s="211"/>
      <c r="AC414" s="207"/>
      <c r="AD414" s="207"/>
      <c r="AE414" s="207"/>
      <c r="AF414" s="207"/>
      <c r="AG414" s="207"/>
      <c r="AH414" s="207"/>
      <c r="AI414" s="207"/>
      <c r="AJ414" s="207"/>
      <c r="AK414" s="207"/>
      <c r="AL414" s="207"/>
      <c r="AM414" s="207"/>
      <c r="AN414" s="207"/>
      <c r="AO414" s="207"/>
      <c r="AP414" s="207"/>
      <c r="AQ414" s="207"/>
      <c r="AR414" s="207"/>
      <c r="AS414" s="207"/>
      <c r="AT414" s="207"/>
      <c r="AU414" s="207"/>
      <c r="AV414" s="207"/>
      <c r="AW414" s="207"/>
      <c r="AX414" s="207"/>
      <c r="AY414" s="208"/>
      <c r="AZ414" s="167"/>
    </row>
    <row r="415" spans="1:52" s="168" customFormat="1">
      <c r="A415" s="179"/>
      <c r="B415" s="179"/>
      <c r="Z415" s="502"/>
      <c r="AA415" s="210"/>
      <c r="AB415" s="211"/>
      <c r="AC415" s="207"/>
      <c r="AD415" s="207"/>
      <c r="AE415" s="207"/>
      <c r="AF415" s="207"/>
      <c r="AG415" s="207"/>
      <c r="AH415" s="207"/>
      <c r="AI415" s="207"/>
      <c r="AJ415" s="207"/>
      <c r="AK415" s="207"/>
      <c r="AL415" s="207"/>
      <c r="AM415" s="207"/>
      <c r="AN415" s="207"/>
      <c r="AO415" s="207"/>
      <c r="AP415" s="207"/>
      <c r="AQ415" s="207"/>
      <c r="AR415" s="207"/>
      <c r="AS415" s="207"/>
      <c r="AT415" s="207"/>
      <c r="AU415" s="207"/>
      <c r="AV415" s="207"/>
      <c r="AW415" s="207"/>
      <c r="AX415" s="207"/>
      <c r="AY415" s="208"/>
      <c r="AZ415" s="167"/>
    </row>
    <row r="416" spans="1:52" s="168" customFormat="1">
      <c r="A416" s="179"/>
      <c r="B416" s="179"/>
      <c r="Z416" s="502"/>
      <c r="AA416" s="210"/>
      <c r="AB416" s="211"/>
      <c r="AC416" s="207"/>
      <c r="AD416" s="207"/>
      <c r="AE416" s="207"/>
      <c r="AF416" s="207"/>
      <c r="AG416" s="207"/>
      <c r="AH416" s="207"/>
      <c r="AI416" s="207"/>
      <c r="AJ416" s="207"/>
      <c r="AK416" s="207"/>
      <c r="AL416" s="207"/>
      <c r="AM416" s="207"/>
      <c r="AN416" s="207"/>
      <c r="AO416" s="207"/>
      <c r="AP416" s="207"/>
      <c r="AQ416" s="207"/>
      <c r="AR416" s="207"/>
      <c r="AS416" s="207"/>
      <c r="AT416" s="207"/>
      <c r="AU416" s="207"/>
      <c r="AV416" s="207"/>
      <c r="AW416" s="207"/>
      <c r="AX416" s="207"/>
      <c r="AY416" s="208"/>
      <c r="AZ416" s="167"/>
    </row>
    <row r="417" spans="1:52" s="168" customFormat="1">
      <c r="A417" s="179"/>
      <c r="B417" s="179"/>
      <c r="Z417" s="502"/>
      <c r="AA417" s="210"/>
      <c r="AB417" s="211"/>
      <c r="AC417" s="207"/>
      <c r="AD417" s="207"/>
      <c r="AE417" s="207"/>
      <c r="AF417" s="207"/>
      <c r="AG417" s="207"/>
      <c r="AH417" s="207"/>
      <c r="AI417" s="207"/>
      <c r="AJ417" s="207"/>
      <c r="AK417" s="207"/>
      <c r="AL417" s="207"/>
      <c r="AM417" s="207"/>
      <c r="AN417" s="207"/>
      <c r="AO417" s="207"/>
      <c r="AP417" s="207"/>
      <c r="AQ417" s="207"/>
      <c r="AR417" s="207"/>
      <c r="AS417" s="207"/>
      <c r="AT417" s="207"/>
      <c r="AU417" s="207"/>
      <c r="AV417" s="207"/>
      <c r="AW417" s="207"/>
      <c r="AX417" s="207"/>
      <c r="AY417" s="208"/>
      <c r="AZ417" s="167"/>
    </row>
    <row r="418" spans="1:52" s="168" customFormat="1">
      <c r="A418" s="179"/>
      <c r="B418" s="179"/>
      <c r="Z418" s="502"/>
      <c r="AA418" s="210"/>
      <c r="AB418" s="211"/>
      <c r="AC418" s="207"/>
      <c r="AD418" s="207"/>
      <c r="AE418" s="207"/>
      <c r="AF418" s="207"/>
      <c r="AG418" s="207"/>
      <c r="AH418" s="207"/>
      <c r="AI418" s="207"/>
      <c r="AJ418" s="207"/>
      <c r="AK418" s="207"/>
      <c r="AL418" s="207"/>
      <c r="AM418" s="207"/>
      <c r="AN418" s="207"/>
      <c r="AO418" s="207"/>
      <c r="AP418" s="207"/>
      <c r="AQ418" s="207"/>
      <c r="AR418" s="207"/>
      <c r="AS418" s="207"/>
      <c r="AT418" s="207"/>
      <c r="AU418" s="207"/>
      <c r="AV418" s="207"/>
      <c r="AW418" s="207"/>
      <c r="AX418" s="207"/>
      <c r="AY418" s="208"/>
      <c r="AZ418" s="167"/>
    </row>
    <row r="419" spans="1:52" s="168" customFormat="1">
      <c r="A419" s="179"/>
      <c r="B419" s="179"/>
      <c r="Z419" s="502"/>
      <c r="AA419" s="210"/>
      <c r="AB419" s="211"/>
      <c r="AC419" s="207"/>
      <c r="AD419" s="207"/>
      <c r="AE419" s="207"/>
      <c r="AF419" s="207"/>
      <c r="AG419" s="207"/>
      <c r="AH419" s="207"/>
      <c r="AI419" s="207"/>
      <c r="AJ419" s="207"/>
      <c r="AK419" s="207"/>
      <c r="AL419" s="207"/>
      <c r="AM419" s="207"/>
      <c r="AN419" s="207"/>
      <c r="AO419" s="207"/>
      <c r="AP419" s="207"/>
      <c r="AQ419" s="207"/>
      <c r="AR419" s="207"/>
      <c r="AS419" s="207"/>
      <c r="AT419" s="207"/>
      <c r="AU419" s="207"/>
      <c r="AV419" s="207"/>
      <c r="AW419" s="207"/>
      <c r="AX419" s="207"/>
      <c r="AY419" s="208"/>
      <c r="AZ419" s="167"/>
    </row>
    <row r="420" spans="1:52" s="168" customFormat="1">
      <c r="A420" s="179"/>
      <c r="B420" s="179"/>
      <c r="Z420" s="502"/>
      <c r="AA420" s="210"/>
      <c r="AB420" s="211"/>
      <c r="AC420" s="207"/>
      <c r="AD420" s="207"/>
      <c r="AE420" s="207"/>
      <c r="AF420" s="207"/>
      <c r="AG420" s="207"/>
      <c r="AH420" s="207"/>
      <c r="AI420" s="207"/>
      <c r="AJ420" s="207"/>
      <c r="AK420" s="207"/>
      <c r="AL420" s="207"/>
      <c r="AM420" s="207"/>
      <c r="AN420" s="207"/>
      <c r="AO420" s="207"/>
      <c r="AP420" s="207"/>
      <c r="AQ420" s="207"/>
      <c r="AR420" s="207"/>
      <c r="AS420" s="207"/>
      <c r="AT420" s="207"/>
      <c r="AU420" s="207"/>
      <c r="AV420" s="207"/>
      <c r="AW420" s="207"/>
      <c r="AX420" s="207"/>
      <c r="AY420" s="208"/>
      <c r="AZ420" s="167"/>
    </row>
    <row r="421" spans="1:52" s="168" customFormat="1">
      <c r="A421" s="179"/>
      <c r="B421" s="179"/>
      <c r="Z421" s="502"/>
      <c r="AA421" s="210"/>
      <c r="AB421" s="211"/>
      <c r="AC421" s="207"/>
      <c r="AD421" s="207"/>
      <c r="AE421" s="207"/>
      <c r="AF421" s="207"/>
      <c r="AG421" s="207"/>
      <c r="AH421" s="207"/>
      <c r="AI421" s="207"/>
      <c r="AJ421" s="207"/>
      <c r="AK421" s="207"/>
      <c r="AL421" s="207"/>
      <c r="AM421" s="207"/>
      <c r="AN421" s="207"/>
      <c r="AO421" s="207"/>
      <c r="AP421" s="207"/>
      <c r="AQ421" s="207"/>
      <c r="AR421" s="207"/>
      <c r="AS421" s="207"/>
      <c r="AT421" s="207"/>
      <c r="AU421" s="207"/>
      <c r="AV421" s="207"/>
      <c r="AW421" s="207"/>
      <c r="AX421" s="207"/>
      <c r="AY421" s="208"/>
      <c r="AZ421" s="167"/>
    </row>
    <row r="422" spans="1:52" s="168" customFormat="1">
      <c r="A422" s="179"/>
      <c r="B422" s="179"/>
      <c r="Z422" s="502"/>
      <c r="AA422" s="210"/>
      <c r="AB422" s="211"/>
      <c r="AC422" s="207"/>
      <c r="AD422" s="207"/>
      <c r="AE422" s="207"/>
      <c r="AF422" s="207"/>
      <c r="AG422" s="207"/>
      <c r="AH422" s="207"/>
      <c r="AI422" s="207"/>
      <c r="AJ422" s="207"/>
      <c r="AK422" s="207"/>
      <c r="AL422" s="207"/>
      <c r="AM422" s="207"/>
      <c r="AN422" s="207"/>
      <c r="AO422" s="207"/>
      <c r="AP422" s="207"/>
      <c r="AQ422" s="207"/>
      <c r="AR422" s="207"/>
      <c r="AS422" s="207"/>
      <c r="AT422" s="207"/>
      <c r="AU422" s="207"/>
      <c r="AV422" s="207"/>
      <c r="AW422" s="207"/>
      <c r="AX422" s="207"/>
      <c r="AY422" s="208"/>
      <c r="AZ422" s="167"/>
    </row>
    <row r="423" spans="1:52" s="168" customFormat="1">
      <c r="A423" s="179"/>
      <c r="B423" s="179"/>
      <c r="Z423" s="502"/>
      <c r="AA423" s="210"/>
      <c r="AB423" s="211"/>
      <c r="AC423" s="207"/>
      <c r="AD423" s="207"/>
      <c r="AE423" s="207"/>
      <c r="AF423" s="207"/>
      <c r="AG423" s="207"/>
      <c r="AH423" s="207"/>
      <c r="AI423" s="207"/>
      <c r="AJ423" s="207"/>
      <c r="AK423" s="207"/>
      <c r="AL423" s="207"/>
      <c r="AM423" s="207"/>
      <c r="AN423" s="207"/>
      <c r="AO423" s="207"/>
      <c r="AP423" s="207"/>
      <c r="AQ423" s="207"/>
      <c r="AR423" s="207"/>
      <c r="AS423" s="207"/>
      <c r="AT423" s="207"/>
      <c r="AU423" s="207"/>
      <c r="AV423" s="207"/>
      <c r="AW423" s="207"/>
      <c r="AX423" s="207"/>
      <c r="AY423" s="208"/>
      <c r="AZ423" s="167"/>
    </row>
    <row r="424" spans="1:52" s="168" customFormat="1">
      <c r="A424" s="179"/>
      <c r="B424" s="179"/>
      <c r="Z424" s="502"/>
      <c r="AA424" s="210"/>
      <c r="AB424" s="211"/>
      <c r="AC424" s="207"/>
      <c r="AD424" s="207"/>
      <c r="AE424" s="207"/>
      <c r="AF424" s="207"/>
      <c r="AG424" s="207"/>
      <c r="AH424" s="207"/>
      <c r="AI424" s="207"/>
      <c r="AJ424" s="207"/>
      <c r="AK424" s="207"/>
      <c r="AL424" s="207"/>
      <c r="AM424" s="207"/>
      <c r="AN424" s="207"/>
      <c r="AO424" s="207"/>
      <c r="AP424" s="207"/>
      <c r="AQ424" s="207"/>
      <c r="AR424" s="207"/>
      <c r="AS424" s="207"/>
      <c r="AT424" s="207"/>
      <c r="AU424" s="207"/>
      <c r="AV424" s="207"/>
      <c r="AW424" s="207"/>
      <c r="AX424" s="207"/>
      <c r="AY424" s="208"/>
      <c r="AZ424" s="167"/>
    </row>
    <row r="425" spans="1:52" s="168" customFormat="1">
      <c r="A425" s="179"/>
      <c r="B425" s="179"/>
      <c r="Z425" s="502"/>
      <c r="AA425" s="210"/>
      <c r="AB425" s="211"/>
      <c r="AC425" s="207"/>
      <c r="AD425" s="207"/>
      <c r="AE425" s="207"/>
      <c r="AF425" s="207"/>
      <c r="AG425" s="207"/>
      <c r="AH425" s="207"/>
      <c r="AI425" s="207"/>
      <c r="AJ425" s="207"/>
      <c r="AK425" s="207"/>
      <c r="AL425" s="207"/>
      <c r="AM425" s="207"/>
      <c r="AN425" s="207"/>
      <c r="AO425" s="207"/>
      <c r="AP425" s="207"/>
      <c r="AQ425" s="207"/>
      <c r="AR425" s="207"/>
      <c r="AS425" s="207"/>
      <c r="AT425" s="207"/>
      <c r="AU425" s="207"/>
      <c r="AV425" s="207"/>
      <c r="AW425" s="207"/>
      <c r="AX425" s="207"/>
      <c r="AY425" s="208"/>
      <c r="AZ425" s="167"/>
    </row>
    <row r="426" spans="1:52" s="168" customFormat="1">
      <c r="A426" s="179"/>
      <c r="B426" s="179"/>
      <c r="Z426" s="502"/>
      <c r="AA426" s="210"/>
      <c r="AB426" s="211"/>
      <c r="AC426" s="207"/>
      <c r="AD426" s="207"/>
      <c r="AE426" s="207"/>
      <c r="AF426" s="207"/>
      <c r="AG426" s="207"/>
      <c r="AH426" s="207"/>
      <c r="AI426" s="207"/>
      <c r="AJ426" s="207"/>
      <c r="AK426" s="207"/>
      <c r="AL426" s="207"/>
      <c r="AM426" s="207"/>
      <c r="AN426" s="207"/>
      <c r="AO426" s="207"/>
      <c r="AP426" s="207"/>
      <c r="AQ426" s="207"/>
      <c r="AR426" s="207"/>
      <c r="AS426" s="207"/>
      <c r="AT426" s="207"/>
      <c r="AU426" s="207"/>
      <c r="AV426" s="207"/>
      <c r="AW426" s="207"/>
      <c r="AX426" s="207"/>
      <c r="AY426" s="208"/>
      <c r="AZ426" s="167"/>
    </row>
    <row r="427" spans="1:52" s="168" customFormat="1">
      <c r="A427" s="179"/>
      <c r="B427" s="179"/>
      <c r="Z427" s="502"/>
      <c r="AA427" s="210"/>
      <c r="AB427" s="211"/>
      <c r="AC427" s="207"/>
      <c r="AD427" s="207"/>
      <c r="AE427" s="207"/>
      <c r="AF427" s="207"/>
      <c r="AG427" s="207"/>
      <c r="AH427" s="207"/>
      <c r="AI427" s="207"/>
      <c r="AJ427" s="207"/>
      <c r="AK427" s="207"/>
      <c r="AL427" s="207"/>
      <c r="AM427" s="207"/>
      <c r="AN427" s="207"/>
      <c r="AO427" s="207"/>
      <c r="AP427" s="207"/>
      <c r="AQ427" s="207"/>
      <c r="AR427" s="207"/>
      <c r="AS427" s="207"/>
      <c r="AT427" s="207"/>
      <c r="AU427" s="207"/>
      <c r="AV427" s="207"/>
      <c r="AW427" s="207"/>
      <c r="AX427" s="207"/>
      <c r="AY427" s="208"/>
      <c r="AZ427" s="167"/>
    </row>
  </sheetData>
  <sheetProtection selectLockedCells="1"/>
  <mergeCells count="64">
    <mergeCell ref="AX4:AX5"/>
    <mergeCell ref="AY4:AY5"/>
    <mergeCell ref="A1:Y1"/>
    <mergeCell ref="AA1:AY1"/>
    <mergeCell ref="AR4:AR5"/>
    <mergeCell ref="AS4:AS5"/>
    <mergeCell ref="AT4:AT5"/>
    <mergeCell ref="AU4:AU5"/>
    <mergeCell ref="AV4:AV5"/>
    <mergeCell ref="AW4:AW5"/>
    <mergeCell ref="AL4:AL5"/>
    <mergeCell ref="AM4:AM5"/>
    <mergeCell ref="AN4:AN5"/>
    <mergeCell ref="AO4:AO5"/>
    <mergeCell ref="AP4:AP5"/>
    <mergeCell ref="AQ4:AQ5"/>
    <mergeCell ref="AX3:AY3"/>
    <mergeCell ref="E4:E5"/>
    <mergeCell ref="F4:F5"/>
    <mergeCell ref="G4:G5"/>
    <mergeCell ref="H4:H5"/>
    <mergeCell ref="I4:I5"/>
    <mergeCell ref="J4:J5"/>
    <mergeCell ref="K4:K5"/>
    <mergeCell ref="L4:L5"/>
    <mergeCell ref="AC3:AC5"/>
    <mergeCell ref="AD3:AD5"/>
    <mergeCell ref="AE3:AH3"/>
    <mergeCell ref="AI3:AK3"/>
    <mergeCell ref="AL3:AN3"/>
    <mergeCell ref="AH4:AH5"/>
    <mergeCell ref="AG4:AG5"/>
    <mergeCell ref="M4:M5"/>
    <mergeCell ref="N4:N5"/>
    <mergeCell ref="O4:O5"/>
    <mergeCell ref="P4:P5"/>
    <mergeCell ref="AO3:AW3"/>
    <mergeCell ref="Q4:Q5"/>
    <mergeCell ref="R4:R5"/>
    <mergeCell ref="S4:S5"/>
    <mergeCell ref="T4:T5"/>
    <mergeCell ref="U4:U5"/>
    <mergeCell ref="V4:V5"/>
    <mergeCell ref="W4:W5"/>
    <mergeCell ref="X4:X5"/>
    <mergeCell ref="Y4:Y5"/>
    <mergeCell ref="AE4:AE5"/>
    <mergeCell ref="AF4:AF5"/>
    <mergeCell ref="A2:Y2"/>
    <mergeCell ref="AA2:AY2"/>
    <mergeCell ref="A3:A5"/>
    <mergeCell ref="B3:B5"/>
    <mergeCell ref="C3:C5"/>
    <mergeCell ref="D3:D5"/>
    <mergeCell ref="E3:H3"/>
    <mergeCell ref="AI4:AI5"/>
    <mergeCell ref="AJ4:AJ5"/>
    <mergeCell ref="AK4:AK5"/>
    <mergeCell ref="I3:K3"/>
    <mergeCell ref="L3:N3"/>
    <mergeCell ref="O3:W3"/>
    <mergeCell ref="X3:Y3"/>
    <mergeCell ref="AA3:AA5"/>
    <mergeCell ref="AB3:AB5"/>
  </mergeCells>
  <dataValidations count="1">
    <dataValidation type="list" showInputMessage="1" showErrorMessage="1" sqref="IY7:JR62 WWL983047:WXE983102 WMP983047:WNI983102 WCT983047:WDM983102 VSX983047:VTQ983102 VJB983047:VJU983102 UZF983047:UZY983102 UPJ983047:UQC983102 UFN983047:UGG983102 TVR983047:TWK983102 TLV983047:TMO983102 TBZ983047:TCS983102 SSD983047:SSW983102 SIH983047:SJA983102 RYL983047:RZE983102 ROP983047:RPI983102 RET983047:RFM983102 QUX983047:QVQ983102 QLB983047:QLU983102 QBF983047:QBY983102 PRJ983047:PSC983102 PHN983047:PIG983102 OXR983047:OYK983102 ONV983047:OOO983102 ODZ983047:OES983102 NUD983047:NUW983102 NKH983047:NLA983102 NAL983047:NBE983102 MQP983047:MRI983102 MGT983047:MHM983102 LWX983047:LXQ983102 LNB983047:LNU983102 LDF983047:LDY983102 KTJ983047:KUC983102 KJN983047:KKG983102 JZR983047:KAK983102 JPV983047:JQO983102 JFZ983047:JGS983102 IWD983047:IWW983102 IMH983047:INA983102 ICL983047:IDE983102 HSP983047:HTI983102 HIT983047:HJM983102 GYX983047:GZQ983102 GPB983047:GPU983102 GFF983047:GFY983102 FVJ983047:FWC983102 FLN983047:FMG983102 FBR983047:FCK983102 ERV983047:ESO983102 EHZ983047:EIS983102 DYD983047:DYW983102 DOH983047:DPA983102 DEL983047:DFE983102 CUP983047:CVI983102 CKT983047:CLM983102 CAX983047:CBQ983102 BRB983047:BRU983102 BHF983047:BHY983102 AXJ983047:AYC983102 ANN983047:AOG983102 ADR983047:AEK983102 TV983047:UO983102 JZ983047:KS983102 AD983047:AW983102 WWL917511:WXE917566 WMP917511:WNI917566 WCT917511:WDM917566 VSX917511:VTQ917566 VJB917511:VJU917566 UZF917511:UZY917566 UPJ917511:UQC917566 UFN917511:UGG917566 TVR917511:TWK917566 TLV917511:TMO917566 TBZ917511:TCS917566 SSD917511:SSW917566 SIH917511:SJA917566 RYL917511:RZE917566 ROP917511:RPI917566 RET917511:RFM917566 QUX917511:QVQ917566 QLB917511:QLU917566 QBF917511:QBY917566 PRJ917511:PSC917566 PHN917511:PIG917566 OXR917511:OYK917566 ONV917511:OOO917566 ODZ917511:OES917566 NUD917511:NUW917566 NKH917511:NLA917566 NAL917511:NBE917566 MQP917511:MRI917566 MGT917511:MHM917566 LWX917511:LXQ917566 LNB917511:LNU917566 LDF917511:LDY917566 KTJ917511:KUC917566 KJN917511:KKG917566 JZR917511:KAK917566 JPV917511:JQO917566 JFZ917511:JGS917566 IWD917511:IWW917566 IMH917511:INA917566 ICL917511:IDE917566 HSP917511:HTI917566 HIT917511:HJM917566 GYX917511:GZQ917566 GPB917511:GPU917566 GFF917511:GFY917566 FVJ917511:FWC917566 FLN917511:FMG917566 FBR917511:FCK917566 ERV917511:ESO917566 EHZ917511:EIS917566 DYD917511:DYW917566 DOH917511:DPA917566 DEL917511:DFE917566 CUP917511:CVI917566 CKT917511:CLM917566 CAX917511:CBQ917566 BRB917511:BRU917566 BHF917511:BHY917566 AXJ917511:AYC917566 ANN917511:AOG917566 ADR917511:AEK917566 TV917511:UO917566 JZ917511:KS917566 AD917511:AW917566 WWL851975:WXE852030 WMP851975:WNI852030 WCT851975:WDM852030 VSX851975:VTQ852030 VJB851975:VJU852030 UZF851975:UZY852030 UPJ851975:UQC852030 UFN851975:UGG852030 TVR851975:TWK852030 TLV851975:TMO852030 TBZ851975:TCS852030 SSD851975:SSW852030 SIH851975:SJA852030 RYL851975:RZE852030 ROP851975:RPI852030 RET851975:RFM852030 QUX851975:QVQ852030 QLB851975:QLU852030 QBF851975:QBY852030 PRJ851975:PSC852030 PHN851975:PIG852030 OXR851975:OYK852030 ONV851975:OOO852030 ODZ851975:OES852030 NUD851975:NUW852030 NKH851975:NLA852030 NAL851975:NBE852030 MQP851975:MRI852030 MGT851975:MHM852030 LWX851975:LXQ852030 LNB851975:LNU852030 LDF851975:LDY852030 KTJ851975:KUC852030 KJN851975:KKG852030 JZR851975:KAK852030 JPV851975:JQO852030 JFZ851975:JGS852030 IWD851975:IWW852030 IMH851975:INA852030 ICL851975:IDE852030 HSP851975:HTI852030 HIT851975:HJM852030 GYX851975:GZQ852030 GPB851975:GPU852030 GFF851975:GFY852030 FVJ851975:FWC852030 FLN851975:FMG852030 FBR851975:FCK852030 ERV851975:ESO852030 EHZ851975:EIS852030 DYD851975:DYW852030 DOH851975:DPA852030 DEL851975:DFE852030 CUP851975:CVI852030 CKT851975:CLM852030 CAX851975:CBQ852030 BRB851975:BRU852030 BHF851975:BHY852030 AXJ851975:AYC852030 ANN851975:AOG852030 ADR851975:AEK852030 TV851975:UO852030 JZ851975:KS852030 AD851975:AW852030 WWL786439:WXE786494 WMP786439:WNI786494 WCT786439:WDM786494 VSX786439:VTQ786494 VJB786439:VJU786494 UZF786439:UZY786494 UPJ786439:UQC786494 UFN786439:UGG786494 TVR786439:TWK786494 TLV786439:TMO786494 TBZ786439:TCS786494 SSD786439:SSW786494 SIH786439:SJA786494 RYL786439:RZE786494 ROP786439:RPI786494 RET786439:RFM786494 QUX786439:QVQ786494 QLB786439:QLU786494 QBF786439:QBY786494 PRJ786439:PSC786494 PHN786439:PIG786494 OXR786439:OYK786494 ONV786439:OOO786494 ODZ786439:OES786494 NUD786439:NUW786494 NKH786439:NLA786494 NAL786439:NBE786494 MQP786439:MRI786494 MGT786439:MHM786494 LWX786439:LXQ786494 LNB786439:LNU786494 LDF786439:LDY786494 KTJ786439:KUC786494 KJN786439:KKG786494 JZR786439:KAK786494 JPV786439:JQO786494 JFZ786439:JGS786494 IWD786439:IWW786494 IMH786439:INA786494 ICL786439:IDE786494 HSP786439:HTI786494 HIT786439:HJM786494 GYX786439:GZQ786494 GPB786439:GPU786494 GFF786439:GFY786494 FVJ786439:FWC786494 FLN786439:FMG786494 FBR786439:FCK786494 ERV786439:ESO786494 EHZ786439:EIS786494 DYD786439:DYW786494 DOH786439:DPA786494 DEL786439:DFE786494 CUP786439:CVI786494 CKT786439:CLM786494 CAX786439:CBQ786494 BRB786439:BRU786494 BHF786439:BHY786494 AXJ786439:AYC786494 ANN786439:AOG786494 ADR786439:AEK786494 TV786439:UO786494 JZ786439:KS786494 AD786439:AW786494 WWL720903:WXE720958 WMP720903:WNI720958 WCT720903:WDM720958 VSX720903:VTQ720958 VJB720903:VJU720958 UZF720903:UZY720958 UPJ720903:UQC720958 UFN720903:UGG720958 TVR720903:TWK720958 TLV720903:TMO720958 TBZ720903:TCS720958 SSD720903:SSW720958 SIH720903:SJA720958 RYL720903:RZE720958 ROP720903:RPI720958 RET720903:RFM720958 QUX720903:QVQ720958 QLB720903:QLU720958 QBF720903:QBY720958 PRJ720903:PSC720958 PHN720903:PIG720958 OXR720903:OYK720958 ONV720903:OOO720958 ODZ720903:OES720958 NUD720903:NUW720958 NKH720903:NLA720958 NAL720903:NBE720958 MQP720903:MRI720958 MGT720903:MHM720958 LWX720903:LXQ720958 LNB720903:LNU720958 LDF720903:LDY720958 KTJ720903:KUC720958 KJN720903:KKG720958 JZR720903:KAK720958 JPV720903:JQO720958 JFZ720903:JGS720958 IWD720903:IWW720958 IMH720903:INA720958 ICL720903:IDE720958 HSP720903:HTI720958 HIT720903:HJM720958 GYX720903:GZQ720958 GPB720903:GPU720958 GFF720903:GFY720958 FVJ720903:FWC720958 FLN720903:FMG720958 FBR720903:FCK720958 ERV720903:ESO720958 EHZ720903:EIS720958 DYD720903:DYW720958 DOH720903:DPA720958 DEL720903:DFE720958 CUP720903:CVI720958 CKT720903:CLM720958 CAX720903:CBQ720958 BRB720903:BRU720958 BHF720903:BHY720958 AXJ720903:AYC720958 ANN720903:AOG720958 ADR720903:AEK720958 TV720903:UO720958 JZ720903:KS720958 AD720903:AW720958 WWL655367:WXE655422 WMP655367:WNI655422 WCT655367:WDM655422 VSX655367:VTQ655422 VJB655367:VJU655422 UZF655367:UZY655422 UPJ655367:UQC655422 UFN655367:UGG655422 TVR655367:TWK655422 TLV655367:TMO655422 TBZ655367:TCS655422 SSD655367:SSW655422 SIH655367:SJA655422 RYL655367:RZE655422 ROP655367:RPI655422 RET655367:RFM655422 QUX655367:QVQ655422 QLB655367:QLU655422 QBF655367:QBY655422 PRJ655367:PSC655422 PHN655367:PIG655422 OXR655367:OYK655422 ONV655367:OOO655422 ODZ655367:OES655422 NUD655367:NUW655422 NKH655367:NLA655422 NAL655367:NBE655422 MQP655367:MRI655422 MGT655367:MHM655422 LWX655367:LXQ655422 LNB655367:LNU655422 LDF655367:LDY655422 KTJ655367:KUC655422 KJN655367:KKG655422 JZR655367:KAK655422 JPV655367:JQO655422 JFZ655367:JGS655422 IWD655367:IWW655422 IMH655367:INA655422 ICL655367:IDE655422 HSP655367:HTI655422 HIT655367:HJM655422 GYX655367:GZQ655422 GPB655367:GPU655422 GFF655367:GFY655422 FVJ655367:FWC655422 FLN655367:FMG655422 FBR655367:FCK655422 ERV655367:ESO655422 EHZ655367:EIS655422 DYD655367:DYW655422 DOH655367:DPA655422 DEL655367:DFE655422 CUP655367:CVI655422 CKT655367:CLM655422 CAX655367:CBQ655422 BRB655367:BRU655422 BHF655367:BHY655422 AXJ655367:AYC655422 ANN655367:AOG655422 ADR655367:AEK655422 TV655367:UO655422 JZ655367:KS655422 AD655367:AW655422 WWL589831:WXE589886 WMP589831:WNI589886 WCT589831:WDM589886 VSX589831:VTQ589886 VJB589831:VJU589886 UZF589831:UZY589886 UPJ589831:UQC589886 UFN589831:UGG589886 TVR589831:TWK589886 TLV589831:TMO589886 TBZ589831:TCS589886 SSD589831:SSW589886 SIH589831:SJA589886 RYL589831:RZE589886 ROP589831:RPI589886 RET589831:RFM589886 QUX589831:QVQ589886 QLB589831:QLU589886 QBF589831:QBY589886 PRJ589831:PSC589886 PHN589831:PIG589886 OXR589831:OYK589886 ONV589831:OOO589886 ODZ589831:OES589886 NUD589831:NUW589886 NKH589831:NLA589886 NAL589831:NBE589886 MQP589831:MRI589886 MGT589831:MHM589886 LWX589831:LXQ589886 LNB589831:LNU589886 LDF589831:LDY589886 KTJ589831:KUC589886 KJN589831:KKG589886 JZR589831:KAK589886 JPV589831:JQO589886 JFZ589831:JGS589886 IWD589831:IWW589886 IMH589831:INA589886 ICL589831:IDE589886 HSP589831:HTI589886 HIT589831:HJM589886 GYX589831:GZQ589886 GPB589831:GPU589886 GFF589831:GFY589886 FVJ589831:FWC589886 FLN589831:FMG589886 FBR589831:FCK589886 ERV589831:ESO589886 EHZ589831:EIS589886 DYD589831:DYW589886 DOH589831:DPA589886 DEL589831:DFE589886 CUP589831:CVI589886 CKT589831:CLM589886 CAX589831:CBQ589886 BRB589831:BRU589886 BHF589831:BHY589886 AXJ589831:AYC589886 ANN589831:AOG589886 ADR589831:AEK589886 TV589831:UO589886 JZ589831:KS589886 AD589831:AW589886 WWL524295:WXE524350 WMP524295:WNI524350 WCT524295:WDM524350 VSX524295:VTQ524350 VJB524295:VJU524350 UZF524295:UZY524350 UPJ524295:UQC524350 UFN524295:UGG524350 TVR524295:TWK524350 TLV524295:TMO524350 TBZ524295:TCS524350 SSD524295:SSW524350 SIH524295:SJA524350 RYL524295:RZE524350 ROP524295:RPI524350 RET524295:RFM524350 QUX524295:QVQ524350 QLB524295:QLU524350 QBF524295:QBY524350 PRJ524295:PSC524350 PHN524295:PIG524350 OXR524295:OYK524350 ONV524295:OOO524350 ODZ524295:OES524350 NUD524295:NUW524350 NKH524295:NLA524350 NAL524295:NBE524350 MQP524295:MRI524350 MGT524295:MHM524350 LWX524295:LXQ524350 LNB524295:LNU524350 LDF524295:LDY524350 KTJ524295:KUC524350 KJN524295:KKG524350 JZR524295:KAK524350 JPV524295:JQO524350 JFZ524295:JGS524350 IWD524295:IWW524350 IMH524295:INA524350 ICL524295:IDE524350 HSP524295:HTI524350 HIT524295:HJM524350 GYX524295:GZQ524350 GPB524295:GPU524350 GFF524295:GFY524350 FVJ524295:FWC524350 FLN524295:FMG524350 FBR524295:FCK524350 ERV524295:ESO524350 EHZ524295:EIS524350 DYD524295:DYW524350 DOH524295:DPA524350 DEL524295:DFE524350 CUP524295:CVI524350 CKT524295:CLM524350 CAX524295:CBQ524350 BRB524295:BRU524350 BHF524295:BHY524350 AXJ524295:AYC524350 ANN524295:AOG524350 ADR524295:AEK524350 TV524295:UO524350 JZ524295:KS524350 AD524295:AW524350 WWL458759:WXE458814 WMP458759:WNI458814 WCT458759:WDM458814 VSX458759:VTQ458814 VJB458759:VJU458814 UZF458759:UZY458814 UPJ458759:UQC458814 UFN458759:UGG458814 TVR458759:TWK458814 TLV458759:TMO458814 TBZ458759:TCS458814 SSD458759:SSW458814 SIH458759:SJA458814 RYL458759:RZE458814 ROP458759:RPI458814 RET458759:RFM458814 QUX458759:QVQ458814 QLB458759:QLU458814 QBF458759:QBY458814 PRJ458759:PSC458814 PHN458759:PIG458814 OXR458759:OYK458814 ONV458759:OOO458814 ODZ458759:OES458814 NUD458759:NUW458814 NKH458759:NLA458814 NAL458759:NBE458814 MQP458759:MRI458814 MGT458759:MHM458814 LWX458759:LXQ458814 LNB458759:LNU458814 LDF458759:LDY458814 KTJ458759:KUC458814 KJN458759:KKG458814 JZR458759:KAK458814 JPV458759:JQO458814 JFZ458759:JGS458814 IWD458759:IWW458814 IMH458759:INA458814 ICL458759:IDE458814 HSP458759:HTI458814 HIT458759:HJM458814 GYX458759:GZQ458814 GPB458759:GPU458814 GFF458759:GFY458814 FVJ458759:FWC458814 FLN458759:FMG458814 FBR458759:FCK458814 ERV458759:ESO458814 EHZ458759:EIS458814 DYD458759:DYW458814 DOH458759:DPA458814 DEL458759:DFE458814 CUP458759:CVI458814 CKT458759:CLM458814 CAX458759:CBQ458814 BRB458759:BRU458814 BHF458759:BHY458814 AXJ458759:AYC458814 ANN458759:AOG458814 ADR458759:AEK458814 TV458759:UO458814 JZ458759:KS458814 AD458759:AW458814 WWL393223:WXE393278 WMP393223:WNI393278 WCT393223:WDM393278 VSX393223:VTQ393278 VJB393223:VJU393278 UZF393223:UZY393278 UPJ393223:UQC393278 UFN393223:UGG393278 TVR393223:TWK393278 TLV393223:TMO393278 TBZ393223:TCS393278 SSD393223:SSW393278 SIH393223:SJA393278 RYL393223:RZE393278 ROP393223:RPI393278 RET393223:RFM393278 QUX393223:QVQ393278 QLB393223:QLU393278 QBF393223:QBY393278 PRJ393223:PSC393278 PHN393223:PIG393278 OXR393223:OYK393278 ONV393223:OOO393278 ODZ393223:OES393278 NUD393223:NUW393278 NKH393223:NLA393278 NAL393223:NBE393278 MQP393223:MRI393278 MGT393223:MHM393278 LWX393223:LXQ393278 LNB393223:LNU393278 LDF393223:LDY393278 KTJ393223:KUC393278 KJN393223:KKG393278 JZR393223:KAK393278 JPV393223:JQO393278 JFZ393223:JGS393278 IWD393223:IWW393278 IMH393223:INA393278 ICL393223:IDE393278 HSP393223:HTI393278 HIT393223:HJM393278 GYX393223:GZQ393278 GPB393223:GPU393278 GFF393223:GFY393278 FVJ393223:FWC393278 FLN393223:FMG393278 FBR393223:FCK393278 ERV393223:ESO393278 EHZ393223:EIS393278 DYD393223:DYW393278 DOH393223:DPA393278 DEL393223:DFE393278 CUP393223:CVI393278 CKT393223:CLM393278 CAX393223:CBQ393278 BRB393223:BRU393278 BHF393223:BHY393278 AXJ393223:AYC393278 ANN393223:AOG393278 ADR393223:AEK393278 TV393223:UO393278 JZ393223:KS393278 AD393223:AW393278 WWL327687:WXE327742 WMP327687:WNI327742 WCT327687:WDM327742 VSX327687:VTQ327742 VJB327687:VJU327742 UZF327687:UZY327742 UPJ327687:UQC327742 UFN327687:UGG327742 TVR327687:TWK327742 TLV327687:TMO327742 TBZ327687:TCS327742 SSD327687:SSW327742 SIH327687:SJA327742 RYL327687:RZE327742 ROP327687:RPI327742 RET327687:RFM327742 QUX327687:QVQ327742 QLB327687:QLU327742 QBF327687:QBY327742 PRJ327687:PSC327742 PHN327687:PIG327742 OXR327687:OYK327742 ONV327687:OOO327742 ODZ327687:OES327742 NUD327687:NUW327742 NKH327687:NLA327742 NAL327687:NBE327742 MQP327687:MRI327742 MGT327687:MHM327742 LWX327687:LXQ327742 LNB327687:LNU327742 LDF327687:LDY327742 KTJ327687:KUC327742 KJN327687:KKG327742 JZR327687:KAK327742 JPV327687:JQO327742 JFZ327687:JGS327742 IWD327687:IWW327742 IMH327687:INA327742 ICL327687:IDE327742 HSP327687:HTI327742 HIT327687:HJM327742 GYX327687:GZQ327742 GPB327687:GPU327742 GFF327687:GFY327742 FVJ327687:FWC327742 FLN327687:FMG327742 FBR327687:FCK327742 ERV327687:ESO327742 EHZ327687:EIS327742 DYD327687:DYW327742 DOH327687:DPA327742 DEL327687:DFE327742 CUP327687:CVI327742 CKT327687:CLM327742 CAX327687:CBQ327742 BRB327687:BRU327742 BHF327687:BHY327742 AXJ327687:AYC327742 ANN327687:AOG327742 ADR327687:AEK327742 TV327687:UO327742 JZ327687:KS327742 AD327687:AW327742 WWL262151:WXE262206 WMP262151:WNI262206 WCT262151:WDM262206 VSX262151:VTQ262206 VJB262151:VJU262206 UZF262151:UZY262206 UPJ262151:UQC262206 UFN262151:UGG262206 TVR262151:TWK262206 TLV262151:TMO262206 TBZ262151:TCS262206 SSD262151:SSW262206 SIH262151:SJA262206 RYL262151:RZE262206 ROP262151:RPI262206 RET262151:RFM262206 QUX262151:QVQ262206 QLB262151:QLU262206 QBF262151:QBY262206 PRJ262151:PSC262206 PHN262151:PIG262206 OXR262151:OYK262206 ONV262151:OOO262206 ODZ262151:OES262206 NUD262151:NUW262206 NKH262151:NLA262206 NAL262151:NBE262206 MQP262151:MRI262206 MGT262151:MHM262206 LWX262151:LXQ262206 LNB262151:LNU262206 LDF262151:LDY262206 KTJ262151:KUC262206 KJN262151:KKG262206 JZR262151:KAK262206 JPV262151:JQO262206 JFZ262151:JGS262206 IWD262151:IWW262206 IMH262151:INA262206 ICL262151:IDE262206 HSP262151:HTI262206 HIT262151:HJM262206 GYX262151:GZQ262206 GPB262151:GPU262206 GFF262151:GFY262206 FVJ262151:FWC262206 FLN262151:FMG262206 FBR262151:FCK262206 ERV262151:ESO262206 EHZ262151:EIS262206 DYD262151:DYW262206 DOH262151:DPA262206 DEL262151:DFE262206 CUP262151:CVI262206 CKT262151:CLM262206 CAX262151:CBQ262206 BRB262151:BRU262206 BHF262151:BHY262206 AXJ262151:AYC262206 ANN262151:AOG262206 ADR262151:AEK262206 TV262151:UO262206 JZ262151:KS262206 AD262151:AW262206 WWL196615:WXE196670 WMP196615:WNI196670 WCT196615:WDM196670 VSX196615:VTQ196670 VJB196615:VJU196670 UZF196615:UZY196670 UPJ196615:UQC196670 UFN196615:UGG196670 TVR196615:TWK196670 TLV196615:TMO196670 TBZ196615:TCS196670 SSD196615:SSW196670 SIH196615:SJA196670 RYL196615:RZE196670 ROP196615:RPI196670 RET196615:RFM196670 QUX196615:QVQ196670 QLB196615:QLU196670 QBF196615:QBY196670 PRJ196615:PSC196670 PHN196615:PIG196670 OXR196615:OYK196670 ONV196615:OOO196670 ODZ196615:OES196670 NUD196615:NUW196670 NKH196615:NLA196670 NAL196615:NBE196670 MQP196615:MRI196670 MGT196615:MHM196670 LWX196615:LXQ196670 LNB196615:LNU196670 LDF196615:LDY196670 KTJ196615:KUC196670 KJN196615:KKG196670 JZR196615:KAK196670 JPV196615:JQO196670 JFZ196615:JGS196670 IWD196615:IWW196670 IMH196615:INA196670 ICL196615:IDE196670 HSP196615:HTI196670 HIT196615:HJM196670 GYX196615:GZQ196670 GPB196615:GPU196670 GFF196615:GFY196670 FVJ196615:FWC196670 FLN196615:FMG196670 FBR196615:FCK196670 ERV196615:ESO196670 EHZ196615:EIS196670 DYD196615:DYW196670 DOH196615:DPA196670 DEL196615:DFE196670 CUP196615:CVI196670 CKT196615:CLM196670 CAX196615:CBQ196670 BRB196615:BRU196670 BHF196615:BHY196670 AXJ196615:AYC196670 ANN196615:AOG196670 ADR196615:AEK196670 TV196615:UO196670 JZ196615:KS196670 AD196615:AW196670 WWL131079:WXE131134 WMP131079:WNI131134 WCT131079:WDM131134 VSX131079:VTQ131134 VJB131079:VJU131134 UZF131079:UZY131134 UPJ131079:UQC131134 UFN131079:UGG131134 TVR131079:TWK131134 TLV131079:TMO131134 TBZ131079:TCS131134 SSD131079:SSW131134 SIH131079:SJA131134 RYL131079:RZE131134 ROP131079:RPI131134 RET131079:RFM131134 QUX131079:QVQ131134 QLB131079:QLU131134 QBF131079:QBY131134 PRJ131079:PSC131134 PHN131079:PIG131134 OXR131079:OYK131134 ONV131079:OOO131134 ODZ131079:OES131134 NUD131079:NUW131134 NKH131079:NLA131134 NAL131079:NBE131134 MQP131079:MRI131134 MGT131079:MHM131134 LWX131079:LXQ131134 LNB131079:LNU131134 LDF131079:LDY131134 KTJ131079:KUC131134 KJN131079:KKG131134 JZR131079:KAK131134 JPV131079:JQO131134 JFZ131079:JGS131134 IWD131079:IWW131134 IMH131079:INA131134 ICL131079:IDE131134 HSP131079:HTI131134 HIT131079:HJM131134 GYX131079:GZQ131134 GPB131079:GPU131134 GFF131079:GFY131134 FVJ131079:FWC131134 FLN131079:FMG131134 FBR131079:FCK131134 ERV131079:ESO131134 EHZ131079:EIS131134 DYD131079:DYW131134 DOH131079:DPA131134 DEL131079:DFE131134 CUP131079:CVI131134 CKT131079:CLM131134 CAX131079:CBQ131134 BRB131079:BRU131134 BHF131079:BHY131134 AXJ131079:AYC131134 ANN131079:AOG131134 ADR131079:AEK131134 TV131079:UO131134 JZ131079:KS131134 AD131079:AW131134 WWL65543:WXE65598 WMP65543:WNI65598 WCT65543:WDM65598 VSX65543:VTQ65598 VJB65543:VJU65598 UZF65543:UZY65598 UPJ65543:UQC65598 UFN65543:UGG65598 TVR65543:TWK65598 TLV65543:TMO65598 TBZ65543:TCS65598 SSD65543:SSW65598 SIH65543:SJA65598 RYL65543:RZE65598 ROP65543:RPI65598 RET65543:RFM65598 QUX65543:QVQ65598 QLB65543:QLU65598 QBF65543:QBY65598 PRJ65543:PSC65598 PHN65543:PIG65598 OXR65543:OYK65598 ONV65543:OOO65598 ODZ65543:OES65598 NUD65543:NUW65598 NKH65543:NLA65598 NAL65543:NBE65598 MQP65543:MRI65598 MGT65543:MHM65598 LWX65543:LXQ65598 LNB65543:LNU65598 LDF65543:LDY65598 KTJ65543:KUC65598 KJN65543:KKG65598 JZR65543:KAK65598 JPV65543:JQO65598 JFZ65543:JGS65598 IWD65543:IWW65598 IMH65543:INA65598 ICL65543:IDE65598 HSP65543:HTI65598 HIT65543:HJM65598 GYX65543:GZQ65598 GPB65543:GPU65598 GFF65543:GFY65598 FVJ65543:FWC65598 FLN65543:FMG65598 FBR65543:FCK65598 ERV65543:ESO65598 EHZ65543:EIS65598 DYD65543:DYW65598 DOH65543:DPA65598 DEL65543:DFE65598 CUP65543:CVI65598 CKT65543:CLM65598 CAX65543:CBQ65598 BRB65543:BRU65598 BHF65543:BHY65598 AXJ65543:AYC65598 ANN65543:AOG65598 ADR65543:AEK65598 TV65543:UO65598 JZ65543:KS65598 AD65543:AW65598 WWL7:WXE62 WMP7:WNI62 WCT7:WDM62 VSX7:VTQ62 VJB7:VJU62 UZF7:UZY62 UPJ7:UQC62 UFN7:UGG62 TVR7:TWK62 TLV7:TMO62 TBZ7:TCS62 SSD7:SSW62 SIH7:SJA62 RYL7:RZE62 ROP7:RPI62 RET7:RFM62 QUX7:QVQ62 QLB7:QLU62 QBF7:QBY62 PRJ7:PSC62 PHN7:PIG62 OXR7:OYK62 ONV7:OOO62 ODZ7:OES62 NUD7:NUW62 NKH7:NLA62 NAL7:NBE62 MQP7:MRI62 MGT7:MHM62 LWX7:LXQ62 LNB7:LNU62 LDF7:LDY62 KTJ7:KUC62 KJN7:KKG62 JZR7:KAK62 JPV7:JQO62 JFZ7:JGS62 IWD7:IWW62 IMH7:INA62 ICL7:IDE62 HSP7:HTI62 HIT7:HJM62 GYX7:GZQ62 GPB7:GPU62 GFF7:GFY62 FVJ7:FWC62 FLN7:FMG62 FBR7:FCK62 ERV7:ESO62 EHZ7:EIS62 DYD7:DYW62 DOH7:DPA62 DEL7:DFE62 CUP7:CVI62 CKT7:CLM62 CAX7:CBQ62 BRB7:BRU62 BHF7:BHY62 AXJ7:AYC62 ANN7:AOG62 ADR7:AEK62 TV7:UO62 JZ7:KS62 AD7:AW62 WVK983047:WWD983102 WLO983047:WMH983102 WBS983047:WCL983102 VRW983047:VSP983102 VIA983047:VIT983102 UYE983047:UYX983102 UOI983047:UPB983102 UEM983047:UFF983102 TUQ983047:TVJ983102 TKU983047:TLN983102 TAY983047:TBR983102 SRC983047:SRV983102 SHG983047:SHZ983102 RXK983047:RYD983102 RNO983047:ROH983102 RDS983047:REL983102 QTW983047:QUP983102 QKA983047:QKT983102 QAE983047:QAX983102 PQI983047:PRB983102 PGM983047:PHF983102 OWQ983047:OXJ983102 OMU983047:ONN983102 OCY983047:ODR983102 NTC983047:NTV983102 NJG983047:NJZ983102 MZK983047:NAD983102 MPO983047:MQH983102 MFS983047:MGL983102 LVW983047:LWP983102 LMA983047:LMT983102 LCE983047:LCX983102 KSI983047:KTB983102 KIM983047:KJF983102 JYQ983047:JZJ983102 JOU983047:JPN983102 JEY983047:JFR983102 IVC983047:IVV983102 ILG983047:ILZ983102 IBK983047:ICD983102 HRO983047:HSH983102 HHS983047:HIL983102 GXW983047:GYP983102 GOA983047:GOT983102 GEE983047:GEX983102 FUI983047:FVB983102 FKM983047:FLF983102 FAQ983047:FBJ983102 EQU983047:ERN983102 EGY983047:EHR983102 DXC983047:DXV983102 DNG983047:DNZ983102 DDK983047:DED983102 CTO983047:CUH983102 CJS983047:CKL983102 BZW983047:CAP983102 BQA983047:BQT983102 BGE983047:BGX983102 AWI983047:AXB983102 AMM983047:ANF983102 ACQ983047:ADJ983102 SU983047:TN983102 IY983047:JR983102 D983047:W983102 WVK917511:WWD917566 WLO917511:WMH917566 WBS917511:WCL917566 VRW917511:VSP917566 VIA917511:VIT917566 UYE917511:UYX917566 UOI917511:UPB917566 UEM917511:UFF917566 TUQ917511:TVJ917566 TKU917511:TLN917566 TAY917511:TBR917566 SRC917511:SRV917566 SHG917511:SHZ917566 RXK917511:RYD917566 RNO917511:ROH917566 RDS917511:REL917566 QTW917511:QUP917566 QKA917511:QKT917566 QAE917511:QAX917566 PQI917511:PRB917566 PGM917511:PHF917566 OWQ917511:OXJ917566 OMU917511:ONN917566 OCY917511:ODR917566 NTC917511:NTV917566 NJG917511:NJZ917566 MZK917511:NAD917566 MPO917511:MQH917566 MFS917511:MGL917566 LVW917511:LWP917566 LMA917511:LMT917566 LCE917511:LCX917566 KSI917511:KTB917566 KIM917511:KJF917566 JYQ917511:JZJ917566 JOU917511:JPN917566 JEY917511:JFR917566 IVC917511:IVV917566 ILG917511:ILZ917566 IBK917511:ICD917566 HRO917511:HSH917566 HHS917511:HIL917566 GXW917511:GYP917566 GOA917511:GOT917566 GEE917511:GEX917566 FUI917511:FVB917566 FKM917511:FLF917566 FAQ917511:FBJ917566 EQU917511:ERN917566 EGY917511:EHR917566 DXC917511:DXV917566 DNG917511:DNZ917566 DDK917511:DED917566 CTO917511:CUH917566 CJS917511:CKL917566 BZW917511:CAP917566 BQA917511:BQT917566 BGE917511:BGX917566 AWI917511:AXB917566 AMM917511:ANF917566 ACQ917511:ADJ917566 SU917511:TN917566 IY917511:JR917566 D917511:W917566 WVK851975:WWD852030 WLO851975:WMH852030 WBS851975:WCL852030 VRW851975:VSP852030 VIA851975:VIT852030 UYE851975:UYX852030 UOI851975:UPB852030 UEM851975:UFF852030 TUQ851975:TVJ852030 TKU851975:TLN852030 TAY851975:TBR852030 SRC851975:SRV852030 SHG851975:SHZ852030 RXK851975:RYD852030 RNO851975:ROH852030 RDS851975:REL852030 QTW851975:QUP852030 QKA851975:QKT852030 QAE851975:QAX852030 PQI851975:PRB852030 PGM851975:PHF852030 OWQ851975:OXJ852030 OMU851975:ONN852030 OCY851975:ODR852030 NTC851975:NTV852030 NJG851975:NJZ852030 MZK851975:NAD852030 MPO851975:MQH852030 MFS851975:MGL852030 LVW851975:LWP852030 LMA851975:LMT852030 LCE851975:LCX852030 KSI851975:KTB852030 KIM851975:KJF852030 JYQ851975:JZJ852030 JOU851975:JPN852030 JEY851975:JFR852030 IVC851975:IVV852030 ILG851975:ILZ852030 IBK851975:ICD852030 HRO851975:HSH852030 HHS851975:HIL852030 GXW851975:GYP852030 GOA851975:GOT852030 GEE851975:GEX852030 FUI851975:FVB852030 FKM851975:FLF852030 FAQ851975:FBJ852030 EQU851975:ERN852030 EGY851975:EHR852030 DXC851975:DXV852030 DNG851975:DNZ852030 DDK851975:DED852030 CTO851975:CUH852030 CJS851975:CKL852030 BZW851975:CAP852030 BQA851975:BQT852030 BGE851975:BGX852030 AWI851975:AXB852030 AMM851975:ANF852030 ACQ851975:ADJ852030 SU851975:TN852030 IY851975:JR852030 D851975:W852030 WVK786439:WWD786494 WLO786439:WMH786494 WBS786439:WCL786494 VRW786439:VSP786494 VIA786439:VIT786494 UYE786439:UYX786494 UOI786439:UPB786494 UEM786439:UFF786494 TUQ786439:TVJ786494 TKU786439:TLN786494 TAY786439:TBR786494 SRC786439:SRV786494 SHG786439:SHZ786494 RXK786439:RYD786494 RNO786439:ROH786494 RDS786439:REL786494 QTW786439:QUP786494 QKA786439:QKT786494 QAE786439:QAX786494 PQI786439:PRB786494 PGM786439:PHF786494 OWQ786439:OXJ786494 OMU786439:ONN786494 OCY786439:ODR786494 NTC786439:NTV786494 NJG786439:NJZ786494 MZK786439:NAD786494 MPO786439:MQH786494 MFS786439:MGL786494 LVW786439:LWP786494 LMA786439:LMT786494 LCE786439:LCX786494 KSI786439:KTB786494 KIM786439:KJF786494 JYQ786439:JZJ786494 JOU786439:JPN786494 JEY786439:JFR786494 IVC786439:IVV786494 ILG786439:ILZ786494 IBK786439:ICD786494 HRO786439:HSH786494 HHS786439:HIL786494 GXW786439:GYP786494 GOA786439:GOT786494 GEE786439:GEX786494 FUI786439:FVB786494 FKM786439:FLF786494 FAQ786439:FBJ786494 EQU786439:ERN786494 EGY786439:EHR786494 DXC786439:DXV786494 DNG786439:DNZ786494 DDK786439:DED786494 CTO786439:CUH786494 CJS786439:CKL786494 BZW786439:CAP786494 BQA786439:BQT786494 BGE786439:BGX786494 AWI786439:AXB786494 AMM786439:ANF786494 ACQ786439:ADJ786494 SU786439:TN786494 IY786439:JR786494 D786439:W786494 WVK720903:WWD720958 WLO720903:WMH720958 WBS720903:WCL720958 VRW720903:VSP720958 VIA720903:VIT720958 UYE720903:UYX720958 UOI720903:UPB720958 UEM720903:UFF720958 TUQ720903:TVJ720958 TKU720903:TLN720958 TAY720903:TBR720958 SRC720903:SRV720958 SHG720903:SHZ720958 RXK720903:RYD720958 RNO720903:ROH720958 RDS720903:REL720958 QTW720903:QUP720958 QKA720903:QKT720958 QAE720903:QAX720958 PQI720903:PRB720958 PGM720903:PHF720958 OWQ720903:OXJ720958 OMU720903:ONN720958 OCY720903:ODR720958 NTC720903:NTV720958 NJG720903:NJZ720958 MZK720903:NAD720958 MPO720903:MQH720958 MFS720903:MGL720958 LVW720903:LWP720958 LMA720903:LMT720958 LCE720903:LCX720958 KSI720903:KTB720958 KIM720903:KJF720958 JYQ720903:JZJ720958 JOU720903:JPN720958 JEY720903:JFR720958 IVC720903:IVV720958 ILG720903:ILZ720958 IBK720903:ICD720958 HRO720903:HSH720958 HHS720903:HIL720958 GXW720903:GYP720958 GOA720903:GOT720958 GEE720903:GEX720958 FUI720903:FVB720958 FKM720903:FLF720958 FAQ720903:FBJ720958 EQU720903:ERN720958 EGY720903:EHR720958 DXC720903:DXV720958 DNG720903:DNZ720958 DDK720903:DED720958 CTO720903:CUH720958 CJS720903:CKL720958 BZW720903:CAP720958 BQA720903:BQT720958 BGE720903:BGX720958 AWI720903:AXB720958 AMM720903:ANF720958 ACQ720903:ADJ720958 SU720903:TN720958 IY720903:JR720958 D720903:W720958 WVK655367:WWD655422 WLO655367:WMH655422 WBS655367:WCL655422 VRW655367:VSP655422 VIA655367:VIT655422 UYE655367:UYX655422 UOI655367:UPB655422 UEM655367:UFF655422 TUQ655367:TVJ655422 TKU655367:TLN655422 TAY655367:TBR655422 SRC655367:SRV655422 SHG655367:SHZ655422 RXK655367:RYD655422 RNO655367:ROH655422 RDS655367:REL655422 QTW655367:QUP655422 QKA655367:QKT655422 QAE655367:QAX655422 PQI655367:PRB655422 PGM655367:PHF655422 OWQ655367:OXJ655422 OMU655367:ONN655422 OCY655367:ODR655422 NTC655367:NTV655422 NJG655367:NJZ655422 MZK655367:NAD655422 MPO655367:MQH655422 MFS655367:MGL655422 LVW655367:LWP655422 LMA655367:LMT655422 LCE655367:LCX655422 KSI655367:KTB655422 KIM655367:KJF655422 JYQ655367:JZJ655422 JOU655367:JPN655422 JEY655367:JFR655422 IVC655367:IVV655422 ILG655367:ILZ655422 IBK655367:ICD655422 HRO655367:HSH655422 HHS655367:HIL655422 GXW655367:GYP655422 GOA655367:GOT655422 GEE655367:GEX655422 FUI655367:FVB655422 FKM655367:FLF655422 FAQ655367:FBJ655422 EQU655367:ERN655422 EGY655367:EHR655422 DXC655367:DXV655422 DNG655367:DNZ655422 DDK655367:DED655422 CTO655367:CUH655422 CJS655367:CKL655422 BZW655367:CAP655422 BQA655367:BQT655422 BGE655367:BGX655422 AWI655367:AXB655422 AMM655367:ANF655422 ACQ655367:ADJ655422 SU655367:TN655422 IY655367:JR655422 D655367:W655422 WVK589831:WWD589886 WLO589831:WMH589886 WBS589831:WCL589886 VRW589831:VSP589886 VIA589831:VIT589886 UYE589831:UYX589886 UOI589831:UPB589886 UEM589831:UFF589886 TUQ589831:TVJ589886 TKU589831:TLN589886 TAY589831:TBR589886 SRC589831:SRV589886 SHG589831:SHZ589886 RXK589831:RYD589886 RNO589831:ROH589886 RDS589831:REL589886 QTW589831:QUP589886 QKA589831:QKT589886 QAE589831:QAX589886 PQI589831:PRB589886 PGM589831:PHF589886 OWQ589831:OXJ589886 OMU589831:ONN589886 OCY589831:ODR589886 NTC589831:NTV589886 NJG589831:NJZ589886 MZK589831:NAD589886 MPO589831:MQH589886 MFS589831:MGL589886 LVW589831:LWP589886 LMA589831:LMT589886 LCE589831:LCX589886 KSI589831:KTB589886 KIM589831:KJF589886 JYQ589831:JZJ589886 JOU589831:JPN589886 JEY589831:JFR589886 IVC589831:IVV589886 ILG589831:ILZ589886 IBK589831:ICD589886 HRO589831:HSH589886 HHS589831:HIL589886 GXW589831:GYP589886 GOA589831:GOT589886 GEE589831:GEX589886 FUI589831:FVB589886 FKM589831:FLF589886 FAQ589831:FBJ589886 EQU589831:ERN589886 EGY589831:EHR589886 DXC589831:DXV589886 DNG589831:DNZ589886 DDK589831:DED589886 CTO589831:CUH589886 CJS589831:CKL589886 BZW589831:CAP589886 BQA589831:BQT589886 BGE589831:BGX589886 AWI589831:AXB589886 AMM589831:ANF589886 ACQ589831:ADJ589886 SU589831:TN589886 IY589831:JR589886 D589831:W589886 WVK524295:WWD524350 WLO524295:WMH524350 WBS524295:WCL524350 VRW524295:VSP524350 VIA524295:VIT524350 UYE524295:UYX524350 UOI524295:UPB524350 UEM524295:UFF524350 TUQ524295:TVJ524350 TKU524295:TLN524350 TAY524295:TBR524350 SRC524295:SRV524350 SHG524295:SHZ524350 RXK524295:RYD524350 RNO524295:ROH524350 RDS524295:REL524350 QTW524295:QUP524350 QKA524295:QKT524350 QAE524295:QAX524350 PQI524295:PRB524350 PGM524295:PHF524350 OWQ524295:OXJ524350 OMU524295:ONN524350 OCY524295:ODR524350 NTC524295:NTV524350 NJG524295:NJZ524350 MZK524295:NAD524350 MPO524295:MQH524350 MFS524295:MGL524350 LVW524295:LWP524350 LMA524295:LMT524350 LCE524295:LCX524350 KSI524295:KTB524350 KIM524295:KJF524350 JYQ524295:JZJ524350 JOU524295:JPN524350 JEY524295:JFR524350 IVC524295:IVV524350 ILG524295:ILZ524350 IBK524295:ICD524350 HRO524295:HSH524350 HHS524295:HIL524350 GXW524295:GYP524350 GOA524295:GOT524350 GEE524295:GEX524350 FUI524295:FVB524350 FKM524295:FLF524350 FAQ524295:FBJ524350 EQU524295:ERN524350 EGY524295:EHR524350 DXC524295:DXV524350 DNG524295:DNZ524350 DDK524295:DED524350 CTO524295:CUH524350 CJS524295:CKL524350 BZW524295:CAP524350 BQA524295:BQT524350 BGE524295:BGX524350 AWI524295:AXB524350 AMM524295:ANF524350 ACQ524295:ADJ524350 SU524295:TN524350 IY524295:JR524350 D524295:W524350 WVK458759:WWD458814 WLO458759:WMH458814 WBS458759:WCL458814 VRW458759:VSP458814 VIA458759:VIT458814 UYE458759:UYX458814 UOI458759:UPB458814 UEM458759:UFF458814 TUQ458759:TVJ458814 TKU458759:TLN458814 TAY458759:TBR458814 SRC458759:SRV458814 SHG458759:SHZ458814 RXK458759:RYD458814 RNO458759:ROH458814 RDS458759:REL458814 QTW458759:QUP458814 QKA458759:QKT458814 QAE458759:QAX458814 PQI458759:PRB458814 PGM458759:PHF458814 OWQ458759:OXJ458814 OMU458759:ONN458814 OCY458759:ODR458814 NTC458759:NTV458814 NJG458759:NJZ458814 MZK458759:NAD458814 MPO458759:MQH458814 MFS458759:MGL458814 LVW458759:LWP458814 LMA458759:LMT458814 LCE458759:LCX458814 KSI458759:KTB458814 KIM458759:KJF458814 JYQ458759:JZJ458814 JOU458759:JPN458814 JEY458759:JFR458814 IVC458759:IVV458814 ILG458759:ILZ458814 IBK458759:ICD458814 HRO458759:HSH458814 HHS458759:HIL458814 GXW458759:GYP458814 GOA458759:GOT458814 GEE458759:GEX458814 FUI458759:FVB458814 FKM458759:FLF458814 FAQ458759:FBJ458814 EQU458759:ERN458814 EGY458759:EHR458814 DXC458759:DXV458814 DNG458759:DNZ458814 DDK458759:DED458814 CTO458759:CUH458814 CJS458759:CKL458814 BZW458759:CAP458814 BQA458759:BQT458814 BGE458759:BGX458814 AWI458759:AXB458814 AMM458759:ANF458814 ACQ458759:ADJ458814 SU458759:TN458814 IY458759:JR458814 D458759:W458814 WVK393223:WWD393278 WLO393223:WMH393278 WBS393223:WCL393278 VRW393223:VSP393278 VIA393223:VIT393278 UYE393223:UYX393278 UOI393223:UPB393278 UEM393223:UFF393278 TUQ393223:TVJ393278 TKU393223:TLN393278 TAY393223:TBR393278 SRC393223:SRV393278 SHG393223:SHZ393278 RXK393223:RYD393278 RNO393223:ROH393278 RDS393223:REL393278 QTW393223:QUP393278 QKA393223:QKT393278 QAE393223:QAX393278 PQI393223:PRB393278 PGM393223:PHF393278 OWQ393223:OXJ393278 OMU393223:ONN393278 OCY393223:ODR393278 NTC393223:NTV393278 NJG393223:NJZ393278 MZK393223:NAD393278 MPO393223:MQH393278 MFS393223:MGL393278 LVW393223:LWP393278 LMA393223:LMT393278 LCE393223:LCX393278 KSI393223:KTB393278 KIM393223:KJF393278 JYQ393223:JZJ393278 JOU393223:JPN393278 JEY393223:JFR393278 IVC393223:IVV393278 ILG393223:ILZ393278 IBK393223:ICD393278 HRO393223:HSH393278 HHS393223:HIL393278 GXW393223:GYP393278 GOA393223:GOT393278 GEE393223:GEX393278 FUI393223:FVB393278 FKM393223:FLF393278 FAQ393223:FBJ393278 EQU393223:ERN393278 EGY393223:EHR393278 DXC393223:DXV393278 DNG393223:DNZ393278 DDK393223:DED393278 CTO393223:CUH393278 CJS393223:CKL393278 BZW393223:CAP393278 BQA393223:BQT393278 BGE393223:BGX393278 AWI393223:AXB393278 AMM393223:ANF393278 ACQ393223:ADJ393278 SU393223:TN393278 IY393223:JR393278 D393223:W393278 WVK327687:WWD327742 WLO327687:WMH327742 WBS327687:WCL327742 VRW327687:VSP327742 VIA327687:VIT327742 UYE327687:UYX327742 UOI327687:UPB327742 UEM327687:UFF327742 TUQ327687:TVJ327742 TKU327687:TLN327742 TAY327687:TBR327742 SRC327687:SRV327742 SHG327687:SHZ327742 RXK327687:RYD327742 RNO327687:ROH327742 RDS327687:REL327742 QTW327687:QUP327742 QKA327687:QKT327742 QAE327687:QAX327742 PQI327687:PRB327742 PGM327687:PHF327742 OWQ327687:OXJ327742 OMU327687:ONN327742 OCY327687:ODR327742 NTC327687:NTV327742 NJG327687:NJZ327742 MZK327687:NAD327742 MPO327687:MQH327742 MFS327687:MGL327742 LVW327687:LWP327742 LMA327687:LMT327742 LCE327687:LCX327742 KSI327687:KTB327742 KIM327687:KJF327742 JYQ327687:JZJ327742 JOU327687:JPN327742 JEY327687:JFR327742 IVC327687:IVV327742 ILG327687:ILZ327742 IBK327687:ICD327742 HRO327687:HSH327742 HHS327687:HIL327742 GXW327687:GYP327742 GOA327687:GOT327742 GEE327687:GEX327742 FUI327687:FVB327742 FKM327687:FLF327742 FAQ327687:FBJ327742 EQU327687:ERN327742 EGY327687:EHR327742 DXC327687:DXV327742 DNG327687:DNZ327742 DDK327687:DED327742 CTO327687:CUH327742 CJS327687:CKL327742 BZW327687:CAP327742 BQA327687:BQT327742 BGE327687:BGX327742 AWI327687:AXB327742 AMM327687:ANF327742 ACQ327687:ADJ327742 SU327687:TN327742 IY327687:JR327742 D327687:W327742 WVK262151:WWD262206 WLO262151:WMH262206 WBS262151:WCL262206 VRW262151:VSP262206 VIA262151:VIT262206 UYE262151:UYX262206 UOI262151:UPB262206 UEM262151:UFF262206 TUQ262151:TVJ262206 TKU262151:TLN262206 TAY262151:TBR262206 SRC262151:SRV262206 SHG262151:SHZ262206 RXK262151:RYD262206 RNO262151:ROH262206 RDS262151:REL262206 QTW262151:QUP262206 QKA262151:QKT262206 QAE262151:QAX262206 PQI262151:PRB262206 PGM262151:PHF262206 OWQ262151:OXJ262206 OMU262151:ONN262206 OCY262151:ODR262206 NTC262151:NTV262206 NJG262151:NJZ262206 MZK262151:NAD262206 MPO262151:MQH262206 MFS262151:MGL262206 LVW262151:LWP262206 LMA262151:LMT262206 LCE262151:LCX262206 KSI262151:KTB262206 KIM262151:KJF262206 JYQ262151:JZJ262206 JOU262151:JPN262206 JEY262151:JFR262206 IVC262151:IVV262206 ILG262151:ILZ262206 IBK262151:ICD262206 HRO262151:HSH262206 HHS262151:HIL262206 GXW262151:GYP262206 GOA262151:GOT262206 GEE262151:GEX262206 FUI262151:FVB262206 FKM262151:FLF262206 FAQ262151:FBJ262206 EQU262151:ERN262206 EGY262151:EHR262206 DXC262151:DXV262206 DNG262151:DNZ262206 DDK262151:DED262206 CTO262151:CUH262206 CJS262151:CKL262206 BZW262151:CAP262206 BQA262151:BQT262206 BGE262151:BGX262206 AWI262151:AXB262206 AMM262151:ANF262206 ACQ262151:ADJ262206 SU262151:TN262206 IY262151:JR262206 D262151:W262206 WVK196615:WWD196670 WLO196615:WMH196670 WBS196615:WCL196670 VRW196615:VSP196670 VIA196615:VIT196670 UYE196615:UYX196670 UOI196615:UPB196670 UEM196615:UFF196670 TUQ196615:TVJ196670 TKU196615:TLN196670 TAY196615:TBR196670 SRC196615:SRV196670 SHG196615:SHZ196670 RXK196615:RYD196670 RNO196615:ROH196670 RDS196615:REL196670 QTW196615:QUP196670 QKA196615:QKT196670 QAE196615:QAX196670 PQI196615:PRB196670 PGM196615:PHF196670 OWQ196615:OXJ196670 OMU196615:ONN196670 OCY196615:ODR196670 NTC196615:NTV196670 NJG196615:NJZ196670 MZK196615:NAD196670 MPO196615:MQH196670 MFS196615:MGL196670 LVW196615:LWP196670 LMA196615:LMT196670 LCE196615:LCX196670 KSI196615:KTB196670 KIM196615:KJF196670 JYQ196615:JZJ196670 JOU196615:JPN196670 JEY196615:JFR196670 IVC196615:IVV196670 ILG196615:ILZ196670 IBK196615:ICD196670 HRO196615:HSH196670 HHS196615:HIL196670 GXW196615:GYP196670 GOA196615:GOT196670 GEE196615:GEX196670 FUI196615:FVB196670 FKM196615:FLF196670 FAQ196615:FBJ196670 EQU196615:ERN196670 EGY196615:EHR196670 DXC196615:DXV196670 DNG196615:DNZ196670 DDK196615:DED196670 CTO196615:CUH196670 CJS196615:CKL196670 BZW196615:CAP196670 BQA196615:BQT196670 BGE196615:BGX196670 AWI196615:AXB196670 AMM196615:ANF196670 ACQ196615:ADJ196670 SU196615:TN196670 IY196615:JR196670 D196615:W196670 WVK131079:WWD131134 WLO131079:WMH131134 WBS131079:WCL131134 VRW131079:VSP131134 VIA131079:VIT131134 UYE131079:UYX131134 UOI131079:UPB131134 UEM131079:UFF131134 TUQ131079:TVJ131134 TKU131079:TLN131134 TAY131079:TBR131134 SRC131079:SRV131134 SHG131079:SHZ131134 RXK131079:RYD131134 RNO131079:ROH131134 RDS131079:REL131134 QTW131079:QUP131134 QKA131079:QKT131134 QAE131079:QAX131134 PQI131079:PRB131134 PGM131079:PHF131134 OWQ131079:OXJ131134 OMU131079:ONN131134 OCY131079:ODR131134 NTC131079:NTV131134 NJG131079:NJZ131134 MZK131079:NAD131134 MPO131079:MQH131134 MFS131079:MGL131134 LVW131079:LWP131134 LMA131079:LMT131134 LCE131079:LCX131134 KSI131079:KTB131134 KIM131079:KJF131134 JYQ131079:JZJ131134 JOU131079:JPN131134 JEY131079:JFR131134 IVC131079:IVV131134 ILG131079:ILZ131134 IBK131079:ICD131134 HRO131079:HSH131134 HHS131079:HIL131134 GXW131079:GYP131134 GOA131079:GOT131134 GEE131079:GEX131134 FUI131079:FVB131134 FKM131079:FLF131134 FAQ131079:FBJ131134 EQU131079:ERN131134 EGY131079:EHR131134 DXC131079:DXV131134 DNG131079:DNZ131134 DDK131079:DED131134 CTO131079:CUH131134 CJS131079:CKL131134 BZW131079:CAP131134 BQA131079:BQT131134 BGE131079:BGX131134 AWI131079:AXB131134 AMM131079:ANF131134 ACQ131079:ADJ131134 SU131079:TN131134 IY131079:JR131134 D131079:W131134 WVK65543:WWD65598 WLO65543:WMH65598 WBS65543:WCL65598 VRW65543:VSP65598 VIA65543:VIT65598 UYE65543:UYX65598 UOI65543:UPB65598 UEM65543:UFF65598 TUQ65543:TVJ65598 TKU65543:TLN65598 TAY65543:TBR65598 SRC65543:SRV65598 SHG65543:SHZ65598 RXK65543:RYD65598 RNO65543:ROH65598 RDS65543:REL65598 QTW65543:QUP65598 QKA65543:QKT65598 QAE65543:QAX65598 PQI65543:PRB65598 PGM65543:PHF65598 OWQ65543:OXJ65598 OMU65543:ONN65598 OCY65543:ODR65598 NTC65543:NTV65598 NJG65543:NJZ65598 MZK65543:NAD65598 MPO65543:MQH65598 MFS65543:MGL65598 LVW65543:LWP65598 LMA65543:LMT65598 LCE65543:LCX65598 KSI65543:KTB65598 KIM65543:KJF65598 JYQ65543:JZJ65598 JOU65543:JPN65598 JEY65543:JFR65598 IVC65543:IVV65598 ILG65543:ILZ65598 IBK65543:ICD65598 HRO65543:HSH65598 HHS65543:HIL65598 GXW65543:GYP65598 GOA65543:GOT65598 GEE65543:GEX65598 FUI65543:FVB65598 FKM65543:FLF65598 FAQ65543:FBJ65598 EQU65543:ERN65598 EGY65543:EHR65598 DXC65543:DXV65598 DNG65543:DNZ65598 DDK65543:DED65598 CTO65543:CUH65598 CJS65543:CKL65598 BZW65543:CAP65598 BQA65543:BQT65598 BGE65543:BGX65598 AWI65543:AXB65598 AMM65543:ANF65598 ACQ65543:ADJ65598 SU65543:TN65598 IY65543:JR65598 D65543:W65598 WVK7:WWD62 WLO7:WMH62 WBS7:WCL62 VRW7:VSP62 VIA7:VIT62 UYE7:UYX62 UOI7:UPB62 UEM7:UFF62 TUQ7:TVJ62 TKU7:TLN62 TAY7:TBR62 SRC7:SRV62 SHG7:SHZ62 RXK7:RYD62 RNO7:ROH62 RDS7:REL62 QTW7:QUP62 QKA7:QKT62 QAE7:QAX62 PQI7:PRB62 PGM7:PHF62 OWQ7:OXJ62 OMU7:ONN62 OCY7:ODR62 NTC7:NTV62 NJG7:NJZ62 MZK7:NAD62 MPO7:MQH62 MFS7:MGL62 LVW7:LWP62 LMA7:LMT62 LCE7:LCX62 KSI7:KTB62 KIM7:KJF62 JYQ7:JZJ62 JOU7:JPN62 JEY7:JFR62 IVC7:IVV62 ILG7:ILZ62 IBK7:ICD62 HRO7:HSH62 HHS7:HIL62 GXW7:GYP62 GOA7:GOT62 GEE7:GEX62 FUI7:FVB62 FKM7:FLF62 FAQ7:FBJ62 EQU7:ERN62 EGY7:EHR62 DXC7:DXV62 DNG7:DNZ62 DDK7:DED62 CTO7:CUH62 CJS7:CKL62 BZW7:CAP62 BQA7:BQT62 BGE7:BGX62 AWI7:AXB62 AMM7:ANF62 ACQ7:ADJ62 SU7:TN62 D7:W62">
      <formula1>$F$68:$F$73</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rgb="FF92DECA"/>
  </sheetPr>
  <dimension ref="A1:J64"/>
  <sheetViews>
    <sheetView workbookViewId="0">
      <selection activeCell="D8" sqref="D8"/>
    </sheetView>
  </sheetViews>
  <sheetFormatPr defaultRowHeight="19.5" thickBottom="1"/>
  <cols>
    <col min="1" max="2" width="9.140625" style="174"/>
    <col min="3" max="3" width="21" style="197" customWidth="1"/>
    <col min="4" max="4" width="61.7109375" style="185" customWidth="1"/>
    <col min="5" max="5" width="11.140625" style="571" customWidth="1"/>
    <col min="6" max="6" width="2.5703125" style="186" customWidth="1"/>
    <col min="7" max="7" width="61.7109375" style="184" customWidth="1"/>
    <col min="8" max="8" width="10.7109375" style="571" customWidth="1"/>
    <col min="9" max="9" width="10.7109375" style="174" customWidth="1"/>
    <col min="10" max="10" width="12.42578125" style="158" customWidth="1"/>
    <col min="11" max="258" width="9.140625" style="158"/>
    <col min="259" max="259" width="21" style="158" customWidth="1"/>
    <col min="260" max="260" width="61.7109375" style="158" customWidth="1"/>
    <col min="261" max="261" width="11.140625" style="158" customWidth="1"/>
    <col min="262" max="262" width="2.5703125" style="158" customWidth="1"/>
    <col min="263" max="263" width="61.7109375" style="158" customWidth="1"/>
    <col min="264" max="264" width="10.7109375" style="158" customWidth="1"/>
    <col min="265" max="514" width="9.140625" style="158"/>
    <col min="515" max="515" width="21" style="158" customWidth="1"/>
    <col min="516" max="516" width="61.7109375" style="158" customWidth="1"/>
    <col min="517" max="517" width="11.140625" style="158" customWidth="1"/>
    <col min="518" max="518" width="2.5703125" style="158" customWidth="1"/>
    <col min="519" max="519" width="61.7109375" style="158" customWidth="1"/>
    <col min="520" max="520" width="10.7109375" style="158" customWidth="1"/>
    <col min="521" max="770" width="9.140625" style="158"/>
    <col min="771" max="771" width="21" style="158" customWidth="1"/>
    <col min="772" max="772" width="61.7109375" style="158" customWidth="1"/>
    <col min="773" max="773" width="11.140625" style="158" customWidth="1"/>
    <col min="774" max="774" width="2.5703125" style="158" customWidth="1"/>
    <col min="775" max="775" width="61.7109375" style="158" customWidth="1"/>
    <col min="776" max="776" width="10.7109375" style="158" customWidth="1"/>
    <col min="777" max="1026" width="9.140625" style="158"/>
    <col min="1027" max="1027" width="21" style="158" customWidth="1"/>
    <col min="1028" max="1028" width="61.7109375" style="158" customWidth="1"/>
    <col min="1029" max="1029" width="11.140625" style="158" customWidth="1"/>
    <col min="1030" max="1030" width="2.5703125" style="158" customWidth="1"/>
    <col min="1031" max="1031" width="61.7109375" style="158" customWidth="1"/>
    <col min="1032" max="1032" width="10.7109375" style="158" customWidth="1"/>
    <col min="1033" max="1282" width="9.140625" style="158"/>
    <col min="1283" max="1283" width="21" style="158" customWidth="1"/>
    <col min="1284" max="1284" width="61.7109375" style="158" customWidth="1"/>
    <col min="1285" max="1285" width="11.140625" style="158" customWidth="1"/>
    <col min="1286" max="1286" width="2.5703125" style="158" customWidth="1"/>
    <col min="1287" max="1287" width="61.7109375" style="158" customWidth="1"/>
    <col min="1288" max="1288" width="10.7109375" style="158" customWidth="1"/>
    <col min="1289" max="1538" width="9.140625" style="158"/>
    <col min="1539" max="1539" width="21" style="158" customWidth="1"/>
    <col min="1540" max="1540" width="61.7109375" style="158" customWidth="1"/>
    <col min="1541" max="1541" width="11.140625" style="158" customWidth="1"/>
    <col min="1542" max="1542" width="2.5703125" style="158" customWidth="1"/>
    <col min="1543" max="1543" width="61.7109375" style="158" customWidth="1"/>
    <col min="1544" max="1544" width="10.7109375" style="158" customWidth="1"/>
    <col min="1545" max="1794" width="9.140625" style="158"/>
    <col min="1795" max="1795" width="21" style="158" customWidth="1"/>
    <col min="1796" max="1796" width="61.7109375" style="158" customWidth="1"/>
    <col min="1797" max="1797" width="11.140625" style="158" customWidth="1"/>
    <col min="1798" max="1798" width="2.5703125" style="158" customWidth="1"/>
    <col min="1799" max="1799" width="61.7109375" style="158" customWidth="1"/>
    <col min="1800" max="1800" width="10.7109375" style="158" customWidth="1"/>
    <col min="1801" max="2050" width="9.140625" style="158"/>
    <col min="2051" max="2051" width="21" style="158" customWidth="1"/>
    <col min="2052" max="2052" width="61.7109375" style="158" customWidth="1"/>
    <col min="2053" max="2053" width="11.140625" style="158" customWidth="1"/>
    <col min="2054" max="2054" width="2.5703125" style="158" customWidth="1"/>
    <col min="2055" max="2055" width="61.7109375" style="158" customWidth="1"/>
    <col min="2056" max="2056" width="10.7109375" style="158" customWidth="1"/>
    <col min="2057" max="2306" width="9.140625" style="158"/>
    <col min="2307" max="2307" width="21" style="158" customWidth="1"/>
    <col min="2308" max="2308" width="61.7109375" style="158" customWidth="1"/>
    <col min="2309" max="2309" width="11.140625" style="158" customWidth="1"/>
    <col min="2310" max="2310" width="2.5703125" style="158" customWidth="1"/>
    <col min="2311" max="2311" width="61.7109375" style="158" customWidth="1"/>
    <col min="2312" max="2312" width="10.7109375" style="158" customWidth="1"/>
    <col min="2313" max="2562" width="9.140625" style="158"/>
    <col min="2563" max="2563" width="21" style="158" customWidth="1"/>
    <col min="2564" max="2564" width="61.7109375" style="158" customWidth="1"/>
    <col min="2565" max="2565" width="11.140625" style="158" customWidth="1"/>
    <col min="2566" max="2566" width="2.5703125" style="158" customWidth="1"/>
    <col min="2567" max="2567" width="61.7109375" style="158" customWidth="1"/>
    <col min="2568" max="2568" width="10.7109375" style="158" customWidth="1"/>
    <col min="2569" max="2818" width="9.140625" style="158"/>
    <col min="2819" max="2819" width="21" style="158" customWidth="1"/>
    <col min="2820" max="2820" width="61.7109375" style="158" customWidth="1"/>
    <col min="2821" max="2821" width="11.140625" style="158" customWidth="1"/>
    <col min="2822" max="2822" width="2.5703125" style="158" customWidth="1"/>
    <col min="2823" max="2823" width="61.7109375" style="158" customWidth="1"/>
    <col min="2824" max="2824" width="10.7109375" style="158" customWidth="1"/>
    <col min="2825" max="3074" width="9.140625" style="158"/>
    <col min="3075" max="3075" width="21" style="158" customWidth="1"/>
    <col min="3076" max="3076" width="61.7109375" style="158" customWidth="1"/>
    <col min="3077" max="3077" width="11.140625" style="158" customWidth="1"/>
    <col min="3078" max="3078" width="2.5703125" style="158" customWidth="1"/>
    <col min="3079" max="3079" width="61.7109375" style="158" customWidth="1"/>
    <col min="3080" max="3080" width="10.7109375" style="158" customWidth="1"/>
    <col min="3081" max="3330" width="9.140625" style="158"/>
    <col min="3331" max="3331" width="21" style="158" customWidth="1"/>
    <col min="3332" max="3332" width="61.7109375" style="158" customWidth="1"/>
    <col min="3333" max="3333" width="11.140625" style="158" customWidth="1"/>
    <col min="3334" max="3334" width="2.5703125" style="158" customWidth="1"/>
    <col min="3335" max="3335" width="61.7109375" style="158" customWidth="1"/>
    <col min="3336" max="3336" width="10.7109375" style="158" customWidth="1"/>
    <col min="3337" max="3586" width="9.140625" style="158"/>
    <col min="3587" max="3587" width="21" style="158" customWidth="1"/>
    <col min="3588" max="3588" width="61.7109375" style="158" customWidth="1"/>
    <col min="3589" max="3589" width="11.140625" style="158" customWidth="1"/>
    <col min="3590" max="3590" width="2.5703125" style="158" customWidth="1"/>
    <col min="3591" max="3591" width="61.7109375" style="158" customWidth="1"/>
    <col min="3592" max="3592" width="10.7109375" style="158" customWidth="1"/>
    <col min="3593" max="3842" width="9.140625" style="158"/>
    <col min="3843" max="3843" width="21" style="158" customWidth="1"/>
    <col min="3844" max="3844" width="61.7109375" style="158" customWidth="1"/>
    <col min="3845" max="3845" width="11.140625" style="158" customWidth="1"/>
    <col min="3846" max="3846" width="2.5703125" style="158" customWidth="1"/>
    <col min="3847" max="3847" width="61.7109375" style="158" customWidth="1"/>
    <col min="3848" max="3848" width="10.7109375" style="158" customWidth="1"/>
    <col min="3849" max="4098" width="9.140625" style="158"/>
    <col min="4099" max="4099" width="21" style="158" customWidth="1"/>
    <col min="4100" max="4100" width="61.7109375" style="158" customWidth="1"/>
    <col min="4101" max="4101" width="11.140625" style="158" customWidth="1"/>
    <col min="4102" max="4102" width="2.5703125" style="158" customWidth="1"/>
    <col min="4103" max="4103" width="61.7109375" style="158" customWidth="1"/>
    <col min="4104" max="4104" width="10.7109375" style="158" customWidth="1"/>
    <col min="4105" max="4354" width="9.140625" style="158"/>
    <col min="4355" max="4355" width="21" style="158" customWidth="1"/>
    <col min="4356" max="4356" width="61.7109375" style="158" customWidth="1"/>
    <col min="4357" max="4357" width="11.140625" style="158" customWidth="1"/>
    <col min="4358" max="4358" width="2.5703125" style="158" customWidth="1"/>
    <col min="4359" max="4359" width="61.7109375" style="158" customWidth="1"/>
    <col min="4360" max="4360" width="10.7109375" style="158" customWidth="1"/>
    <col min="4361" max="4610" width="9.140625" style="158"/>
    <col min="4611" max="4611" width="21" style="158" customWidth="1"/>
    <col min="4612" max="4612" width="61.7109375" style="158" customWidth="1"/>
    <col min="4613" max="4613" width="11.140625" style="158" customWidth="1"/>
    <col min="4614" max="4614" width="2.5703125" style="158" customWidth="1"/>
    <col min="4615" max="4615" width="61.7109375" style="158" customWidth="1"/>
    <col min="4616" max="4616" width="10.7109375" style="158" customWidth="1"/>
    <col min="4617" max="4866" width="9.140625" style="158"/>
    <col min="4867" max="4867" width="21" style="158" customWidth="1"/>
    <col min="4868" max="4868" width="61.7109375" style="158" customWidth="1"/>
    <col min="4869" max="4869" width="11.140625" style="158" customWidth="1"/>
    <col min="4870" max="4870" width="2.5703125" style="158" customWidth="1"/>
    <col min="4871" max="4871" width="61.7109375" style="158" customWidth="1"/>
    <col min="4872" max="4872" width="10.7109375" style="158" customWidth="1"/>
    <col min="4873" max="5122" width="9.140625" style="158"/>
    <col min="5123" max="5123" width="21" style="158" customWidth="1"/>
    <col min="5124" max="5124" width="61.7109375" style="158" customWidth="1"/>
    <col min="5125" max="5125" width="11.140625" style="158" customWidth="1"/>
    <col min="5126" max="5126" width="2.5703125" style="158" customWidth="1"/>
    <col min="5127" max="5127" width="61.7109375" style="158" customWidth="1"/>
    <col min="5128" max="5128" width="10.7109375" style="158" customWidth="1"/>
    <col min="5129" max="5378" width="9.140625" style="158"/>
    <col min="5379" max="5379" width="21" style="158" customWidth="1"/>
    <col min="5380" max="5380" width="61.7109375" style="158" customWidth="1"/>
    <col min="5381" max="5381" width="11.140625" style="158" customWidth="1"/>
    <col min="5382" max="5382" width="2.5703125" style="158" customWidth="1"/>
    <col min="5383" max="5383" width="61.7109375" style="158" customWidth="1"/>
    <col min="5384" max="5384" width="10.7109375" style="158" customWidth="1"/>
    <col min="5385" max="5634" width="9.140625" style="158"/>
    <col min="5635" max="5635" width="21" style="158" customWidth="1"/>
    <col min="5636" max="5636" width="61.7109375" style="158" customWidth="1"/>
    <col min="5637" max="5637" width="11.140625" style="158" customWidth="1"/>
    <col min="5638" max="5638" width="2.5703125" style="158" customWidth="1"/>
    <col min="5639" max="5639" width="61.7109375" style="158" customWidth="1"/>
    <col min="5640" max="5640" width="10.7109375" style="158" customWidth="1"/>
    <col min="5641" max="5890" width="9.140625" style="158"/>
    <col min="5891" max="5891" width="21" style="158" customWidth="1"/>
    <col min="5892" max="5892" width="61.7109375" style="158" customWidth="1"/>
    <col min="5893" max="5893" width="11.140625" style="158" customWidth="1"/>
    <col min="5894" max="5894" width="2.5703125" style="158" customWidth="1"/>
    <col min="5895" max="5895" width="61.7109375" style="158" customWidth="1"/>
    <col min="5896" max="5896" width="10.7109375" style="158" customWidth="1"/>
    <col min="5897" max="6146" width="9.140625" style="158"/>
    <col min="6147" max="6147" width="21" style="158" customWidth="1"/>
    <col min="6148" max="6148" width="61.7109375" style="158" customWidth="1"/>
    <col min="6149" max="6149" width="11.140625" style="158" customWidth="1"/>
    <col min="6150" max="6150" width="2.5703125" style="158" customWidth="1"/>
    <col min="6151" max="6151" width="61.7109375" style="158" customWidth="1"/>
    <col min="6152" max="6152" width="10.7109375" style="158" customWidth="1"/>
    <col min="6153" max="6402" width="9.140625" style="158"/>
    <col min="6403" max="6403" width="21" style="158" customWidth="1"/>
    <col min="6404" max="6404" width="61.7109375" style="158" customWidth="1"/>
    <col min="6405" max="6405" width="11.140625" style="158" customWidth="1"/>
    <col min="6406" max="6406" width="2.5703125" style="158" customWidth="1"/>
    <col min="6407" max="6407" width="61.7109375" style="158" customWidth="1"/>
    <col min="6408" max="6408" width="10.7109375" style="158" customWidth="1"/>
    <col min="6409" max="6658" width="9.140625" style="158"/>
    <col min="6659" max="6659" width="21" style="158" customWidth="1"/>
    <col min="6660" max="6660" width="61.7109375" style="158" customWidth="1"/>
    <col min="6661" max="6661" width="11.140625" style="158" customWidth="1"/>
    <col min="6662" max="6662" width="2.5703125" style="158" customWidth="1"/>
    <col min="6663" max="6663" width="61.7109375" style="158" customWidth="1"/>
    <col min="6664" max="6664" width="10.7109375" style="158" customWidth="1"/>
    <col min="6665" max="6914" width="9.140625" style="158"/>
    <col min="6915" max="6915" width="21" style="158" customWidth="1"/>
    <col min="6916" max="6916" width="61.7109375" style="158" customWidth="1"/>
    <col min="6917" max="6917" width="11.140625" style="158" customWidth="1"/>
    <col min="6918" max="6918" width="2.5703125" style="158" customWidth="1"/>
    <col min="6919" max="6919" width="61.7109375" style="158" customWidth="1"/>
    <col min="6920" max="6920" width="10.7109375" style="158" customWidth="1"/>
    <col min="6921" max="7170" width="9.140625" style="158"/>
    <col min="7171" max="7171" width="21" style="158" customWidth="1"/>
    <col min="7172" max="7172" width="61.7109375" style="158" customWidth="1"/>
    <col min="7173" max="7173" width="11.140625" style="158" customWidth="1"/>
    <col min="7174" max="7174" width="2.5703125" style="158" customWidth="1"/>
    <col min="7175" max="7175" width="61.7109375" style="158" customWidth="1"/>
    <col min="7176" max="7176" width="10.7109375" style="158" customWidth="1"/>
    <col min="7177" max="7426" width="9.140625" style="158"/>
    <col min="7427" max="7427" width="21" style="158" customWidth="1"/>
    <col min="7428" max="7428" width="61.7109375" style="158" customWidth="1"/>
    <col min="7429" max="7429" width="11.140625" style="158" customWidth="1"/>
    <col min="7430" max="7430" width="2.5703125" style="158" customWidth="1"/>
    <col min="7431" max="7431" width="61.7109375" style="158" customWidth="1"/>
    <col min="7432" max="7432" width="10.7109375" style="158" customWidth="1"/>
    <col min="7433" max="7682" width="9.140625" style="158"/>
    <col min="7683" max="7683" width="21" style="158" customWidth="1"/>
    <col min="7684" max="7684" width="61.7109375" style="158" customWidth="1"/>
    <col min="7685" max="7685" width="11.140625" style="158" customWidth="1"/>
    <col min="7686" max="7686" width="2.5703125" style="158" customWidth="1"/>
    <col min="7687" max="7687" width="61.7109375" style="158" customWidth="1"/>
    <col min="7688" max="7688" width="10.7109375" style="158" customWidth="1"/>
    <col min="7689" max="7938" width="9.140625" style="158"/>
    <col min="7939" max="7939" width="21" style="158" customWidth="1"/>
    <col min="7940" max="7940" width="61.7109375" style="158" customWidth="1"/>
    <col min="7941" max="7941" width="11.140625" style="158" customWidth="1"/>
    <col min="7942" max="7942" width="2.5703125" style="158" customWidth="1"/>
    <col min="7943" max="7943" width="61.7109375" style="158" customWidth="1"/>
    <col min="7944" max="7944" width="10.7109375" style="158" customWidth="1"/>
    <col min="7945" max="8194" width="9.140625" style="158"/>
    <col min="8195" max="8195" width="21" style="158" customWidth="1"/>
    <col min="8196" max="8196" width="61.7109375" style="158" customWidth="1"/>
    <col min="8197" max="8197" width="11.140625" style="158" customWidth="1"/>
    <col min="8198" max="8198" width="2.5703125" style="158" customWidth="1"/>
    <col min="8199" max="8199" width="61.7109375" style="158" customWidth="1"/>
    <col min="8200" max="8200" width="10.7109375" style="158" customWidth="1"/>
    <col min="8201" max="8450" width="9.140625" style="158"/>
    <col min="8451" max="8451" width="21" style="158" customWidth="1"/>
    <col min="8452" max="8452" width="61.7109375" style="158" customWidth="1"/>
    <col min="8453" max="8453" width="11.140625" style="158" customWidth="1"/>
    <col min="8454" max="8454" width="2.5703125" style="158" customWidth="1"/>
    <col min="8455" max="8455" width="61.7109375" style="158" customWidth="1"/>
    <col min="8456" max="8456" width="10.7109375" style="158" customWidth="1"/>
    <col min="8457" max="8706" width="9.140625" style="158"/>
    <col min="8707" max="8707" width="21" style="158" customWidth="1"/>
    <col min="8708" max="8708" width="61.7109375" style="158" customWidth="1"/>
    <col min="8709" max="8709" width="11.140625" style="158" customWidth="1"/>
    <col min="8710" max="8710" width="2.5703125" style="158" customWidth="1"/>
    <col min="8711" max="8711" width="61.7109375" style="158" customWidth="1"/>
    <col min="8712" max="8712" width="10.7109375" style="158" customWidth="1"/>
    <col min="8713" max="8962" width="9.140625" style="158"/>
    <col min="8963" max="8963" width="21" style="158" customWidth="1"/>
    <col min="8964" max="8964" width="61.7109375" style="158" customWidth="1"/>
    <col min="8965" max="8965" width="11.140625" style="158" customWidth="1"/>
    <col min="8966" max="8966" width="2.5703125" style="158" customWidth="1"/>
    <col min="8967" max="8967" width="61.7109375" style="158" customWidth="1"/>
    <col min="8968" max="8968" width="10.7109375" style="158" customWidth="1"/>
    <col min="8969" max="9218" width="9.140625" style="158"/>
    <col min="9219" max="9219" width="21" style="158" customWidth="1"/>
    <col min="9220" max="9220" width="61.7109375" style="158" customWidth="1"/>
    <col min="9221" max="9221" width="11.140625" style="158" customWidth="1"/>
    <col min="9222" max="9222" width="2.5703125" style="158" customWidth="1"/>
    <col min="9223" max="9223" width="61.7109375" style="158" customWidth="1"/>
    <col min="9224" max="9224" width="10.7109375" style="158" customWidth="1"/>
    <col min="9225" max="9474" width="9.140625" style="158"/>
    <col min="9475" max="9475" width="21" style="158" customWidth="1"/>
    <col min="9476" max="9476" width="61.7109375" style="158" customWidth="1"/>
    <col min="9477" max="9477" width="11.140625" style="158" customWidth="1"/>
    <col min="9478" max="9478" width="2.5703125" style="158" customWidth="1"/>
    <col min="9479" max="9479" width="61.7109375" style="158" customWidth="1"/>
    <col min="9480" max="9480" width="10.7109375" style="158" customWidth="1"/>
    <col min="9481" max="9730" width="9.140625" style="158"/>
    <col min="9731" max="9731" width="21" style="158" customWidth="1"/>
    <col min="9732" max="9732" width="61.7109375" style="158" customWidth="1"/>
    <col min="9733" max="9733" width="11.140625" style="158" customWidth="1"/>
    <col min="9734" max="9734" width="2.5703125" style="158" customWidth="1"/>
    <col min="9735" max="9735" width="61.7109375" style="158" customWidth="1"/>
    <col min="9736" max="9736" width="10.7109375" style="158" customWidth="1"/>
    <col min="9737" max="9986" width="9.140625" style="158"/>
    <col min="9987" max="9987" width="21" style="158" customWidth="1"/>
    <col min="9988" max="9988" width="61.7109375" style="158" customWidth="1"/>
    <col min="9989" max="9989" width="11.140625" style="158" customWidth="1"/>
    <col min="9990" max="9990" width="2.5703125" style="158" customWidth="1"/>
    <col min="9991" max="9991" width="61.7109375" style="158" customWidth="1"/>
    <col min="9992" max="9992" width="10.7109375" style="158" customWidth="1"/>
    <col min="9993" max="10242" width="9.140625" style="158"/>
    <col min="10243" max="10243" width="21" style="158" customWidth="1"/>
    <col min="10244" max="10244" width="61.7109375" style="158" customWidth="1"/>
    <col min="10245" max="10245" width="11.140625" style="158" customWidth="1"/>
    <col min="10246" max="10246" width="2.5703125" style="158" customWidth="1"/>
    <col min="10247" max="10247" width="61.7109375" style="158" customWidth="1"/>
    <col min="10248" max="10248" width="10.7109375" style="158" customWidth="1"/>
    <col min="10249" max="10498" width="9.140625" style="158"/>
    <col min="10499" max="10499" width="21" style="158" customWidth="1"/>
    <col min="10500" max="10500" width="61.7109375" style="158" customWidth="1"/>
    <col min="10501" max="10501" width="11.140625" style="158" customWidth="1"/>
    <col min="10502" max="10502" width="2.5703125" style="158" customWidth="1"/>
    <col min="10503" max="10503" width="61.7109375" style="158" customWidth="1"/>
    <col min="10504" max="10504" width="10.7109375" style="158" customWidth="1"/>
    <col min="10505" max="10754" width="9.140625" style="158"/>
    <col min="10755" max="10755" width="21" style="158" customWidth="1"/>
    <col min="10756" max="10756" width="61.7109375" style="158" customWidth="1"/>
    <col min="10757" max="10757" width="11.140625" style="158" customWidth="1"/>
    <col min="10758" max="10758" width="2.5703125" style="158" customWidth="1"/>
    <col min="10759" max="10759" width="61.7109375" style="158" customWidth="1"/>
    <col min="10760" max="10760" width="10.7109375" style="158" customWidth="1"/>
    <col min="10761" max="11010" width="9.140625" style="158"/>
    <col min="11011" max="11011" width="21" style="158" customWidth="1"/>
    <col min="11012" max="11012" width="61.7109375" style="158" customWidth="1"/>
    <col min="11013" max="11013" width="11.140625" style="158" customWidth="1"/>
    <col min="11014" max="11014" width="2.5703125" style="158" customWidth="1"/>
    <col min="11015" max="11015" width="61.7109375" style="158" customWidth="1"/>
    <col min="11016" max="11016" width="10.7109375" style="158" customWidth="1"/>
    <col min="11017" max="11266" width="9.140625" style="158"/>
    <col min="11267" max="11267" width="21" style="158" customWidth="1"/>
    <col min="11268" max="11268" width="61.7109375" style="158" customWidth="1"/>
    <col min="11269" max="11269" width="11.140625" style="158" customWidth="1"/>
    <col min="11270" max="11270" width="2.5703125" style="158" customWidth="1"/>
    <col min="11271" max="11271" width="61.7109375" style="158" customWidth="1"/>
    <col min="11272" max="11272" width="10.7109375" style="158" customWidth="1"/>
    <col min="11273" max="11522" width="9.140625" style="158"/>
    <col min="11523" max="11523" width="21" style="158" customWidth="1"/>
    <col min="11524" max="11524" width="61.7109375" style="158" customWidth="1"/>
    <col min="11525" max="11525" width="11.140625" style="158" customWidth="1"/>
    <col min="11526" max="11526" width="2.5703125" style="158" customWidth="1"/>
    <col min="11527" max="11527" width="61.7109375" style="158" customWidth="1"/>
    <col min="11528" max="11528" width="10.7109375" style="158" customWidth="1"/>
    <col min="11529" max="11778" width="9.140625" style="158"/>
    <col min="11779" max="11779" width="21" style="158" customWidth="1"/>
    <col min="11780" max="11780" width="61.7109375" style="158" customWidth="1"/>
    <col min="11781" max="11781" width="11.140625" style="158" customWidth="1"/>
    <col min="11782" max="11782" width="2.5703125" style="158" customWidth="1"/>
    <col min="11783" max="11783" width="61.7109375" style="158" customWidth="1"/>
    <col min="11784" max="11784" width="10.7109375" style="158" customWidth="1"/>
    <col min="11785" max="12034" width="9.140625" style="158"/>
    <col min="12035" max="12035" width="21" style="158" customWidth="1"/>
    <col min="12036" max="12036" width="61.7109375" style="158" customWidth="1"/>
    <col min="12037" max="12037" width="11.140625" style="158" customWidth="1"/>
    <col min="12038" max="12038" width="2.5703125" style="158" customWidth="1"/>
    <col min="12039" max="12039" width="61.7109375" style="158" customWidth="1"/>
    <col min="12040" max="12040" width="10.7109375" style="158" customWidth="1"/>
    <col min="12041" max="12290" width="9.140625" style="158"/>
    <col min="12291" max="12291" width="21" style="158" customWidth="1"/>
    <col min="12292" max="12292" width="61.7109375" style="158" customWidth="1"/>
    <col min="12293" max="12293" width="11.140625" style="158" customWidth="1"/>
    <col min="12294" max="12294" width="2.5703125" style="158" customWidth="1"/>
    <col min="12295" max="12295" width="61.7109375" style="158" customWidth="1"/>
    <col min="12296" max="12296" width="10.7109375" style="158" customWidth="1"/>
    <col min="12297" max="12546" width="9.140625" style="158"/>
    <col min="12547" max="12547" width="21" style="158" customWidth="1"/>
    <col min="12548" max="12548" width="61.7109375" style="158" customWidth="1"/>
    <col min="12549" max="12549" width="11.140625" style="158" customWidth="1"/>
    <col min="12550" max="12550" width="2.5703125" style="158" customWidth="1"/>
    <col min="12551" max="12551" width="61.7109375" style="158" customWidth="1"/>
    <col min="12552" max="12552" width="10.7109375" style="158" customWidth="1"/>
    <col min="12553" max="12802" width="9.140625" style="158"/>
    <col min="12803" max="12803" width="21" style="158" customWidth="1"/>
    <col min="12804" max="12804" width="61.7109375" style="158" customWidth="1"/>
    <col min="12805" max="12805" width="11.140625" style="158" customWidth="1"/>
    <col min="12806" max="12806" width="2.5703125" style="158" customWidth="1"/>
    <col min="12807" max="12807" width="61.7109375" style="158" customWidth="1"/>
    <col min="12808" max="12808" width="10.7109375" style="158" customWidth="1"/>
    <col min="12809" max="13058" width="9.140625" style="158"/>
    <col min="13059" max="13059" width="21" style="158" customWidth="1"/>
    <col min="13060" max="13060" width="61.7109375" style="158" customWidth="1"/>
    <col min="13061" max="13061" width="11.140625" style="158" customWidth="1"/>
    <col min="13062" max="13062" width="2.5703125" style="158" customWidth="1"/>
    <col min="13063" max="13063" width="61.7109375" style="158" customWidth="1"/>
    <col min="13064" max="13064" width="10.7109375" style="158" customWidth="1"/>
    <col min="13065" max="13314" width="9.140625" style="158"/>
    <col min="13315" max="13315" width="21" style="158" customWidth="1"/>
    <col min="13316" max="13316" width="61.7109375" style="158" customWidth="1"/>
    <col min="13317" max="13317" width="11.140625" style="158" customWidth="1"/>
    <col min="13318" max="13318" width="2.5703125" style="158" customWidth="1"/>
    <col min="13319" max="13319" width="61.7109375" style="158" customWidth="1"/>
    <col min="13320" max="13320" width="10.7109375" style="158" customWidth="1"/>
    <col min="13321" max="13570" width="9.140625" style="158"/>
    <col min="13571" max="13571" width="21" style="158" customWidth="1"/>
    <col min="13572" max="13572" width="61.7109375" style="158" customWidth="1"/>
    <col min="13573" max="13573" width="11.140625" style="158" customWidth="1"/>
    <col min="13574" max="13574" width="2.5703125" style="158" customWidth="1"/>
    <col min="13575" max="13575" width="61.7109375" style="158" customWidth="1"/>
    <col min="13576" max="13576" width="10.7109375" style="158" customWidth="1"/>
    <col min="13577" max="13826" width="9.140625" style="158"/>
    <col min="13827" max="13827" width="21" style="158" customWidth="1"/>
    <col min="13828" max="13828" width="61.7109375" style="158" customWidth="1"/>
    <col min="13829" max="13829" width="11.140625" style="158" customWidth="1"/>
    <col min="13830" max="13830" width="2.5703125" style="158" customWidth="1"/>
    <col min="13831" max="13831" width="61.7109375" style="158" customWidth="1"/>
    <col min="13832" max="13832" width="10.7109375" style="158" customWidth="1"/>
    <col min="13833" max="14082" width="9.140625" style="158"/>
    <col min="14083" max="14083" width="21" style="158" customWidth="1"/>
    <col min="14084" max="14084" width="61.7109375" style="158" customWidth="1"/>
    <col min="14085" max="14085" width="11.140625" style="158" customWidth="1"/>
    <col min="14086" max="14086" width="2.5703125" style="158" customWidth="1"/>
    <col min="14087" max="14087" width="61.7109375" style="158" customWidth="1"/>
    <col min="14088" max="14088" width="10.7109375" style="158" customWidth="1"/>
    <col min="14089" max="14338" width="9.140625" style="158"/>
    <col min="14339" max="14339" width="21" style="158" customWidth="1"/>
    <col min="14340" max="14340" width="61.7109375" style="158" customWidth="1"/>
    <col min="14341" max="14341" width="11.140625" style="158" customWidth="1"/>
    <col min="14342" max="14342" width="2.5703125" style="158" customWidth="1"/>
    <col min="14343" max="14343" width="61.7109375" style="158" customWidth="1"/>
    <col min="14344" max="14344" width="10.7109375" style="158" customWidth="1"/>
    <col min="14345" max="14594" width="9.140625" style="158"/>
    <col min="14595" max="14595" width="21" style="158" customWidth="1"/>
    <col min="14596" max="14596" width="61.7109375" style="158" customWidth="1"/>
    <col min="14597" max="14597" width="11.140625" style="158" customWidth="1"/>
    <col min="14598" max="14598" width="2.5703125" style="158" customWidth="1"/>
    <col min="14599" max="14599" width="61.7109375" style="158" customWidth="1"/>
    <col min="14600" max="14600" width="10.7109375" style="158" customWidth="1"/>
    <col min="14601" max="14850" width="9.140625" style="158"/>
    <col min="14851" max="14851" width="21" style="158" customWidth="1"/>
    <col min="14852" max="14852" width="61.7109375" style="158" customWidth="1"/>
    <col min="14853" max="14853" width="11.140625" style="158" customWidth="1"/>
    <col min="14854" max="14854" width="2.5703125" style="158" customWidth="1"/>
    <col min="14855" max="14855" width="61.7109375" style="158" customWidth="1"/>
    <col min="14856" max="14856" width="10.7109375" style="158" customWidth="1"/>
    <col min="14857" max="15106" width="9.140625" style="158"/>
    <col min="15107" max="15107" width="21" style="158" customWidth="1"/>
    <col min="15108" max="15108" width="61.7109375" style="158" customWidth="1"/>
    <col min="15109" max="15109" width="11.140625" style="158" customWidth="1"/>
    <col min="15110" max="15110" width="2.5703125" style="158" customWidth="1"/>
    <col min="15111" max="15111" width="61.7109375" style="158" customWidth="1"/>
    <col min="15112" max="15112" width="10.7109375" style="158" customWidth="1"/>
    <col min="15113" max="15362" width="9.140625" style="158"/>
    <col min="15363" max="15363" width="21" style="158" customWidth="1"/>
    <col min="15364" max="15364" width="61.7109375" style="158" customWidth="1"/>
    <col min="15365" max="15365" width="11.140625" style="158" customWidth="1"/>
    <col min="15366" max="15366" width="2.5703125" style="158" customWidth="1"/>
    <col min="15367" max="15367" width="61.7109375" style="158" customWidth="1"/>
    <col min="15368" max="15368" width="10.7109375" style="158" customWidth="1"/>
    <col min="15369" max="15618" width="9.140625" style="158"/>
    <col min="15619" max="15619" width="21" style="158" customWidth="1"/>
    <col min="15620" max="15620" width="61.7109375" style="158" customWidth="1"/>
    <col min="15621" max="15621" width="11.140625" style="158" customWidth="1"/>
    <col min="15622" max="15622" width="2.5703125" style="158" customWidth="1"/>
    <col min="15623" max="15623" width="61.7109375" style="158" customWidth="1"/>
    <col min="15624" max="15624" width="10.7109375" style="158" customWidth="1"/>
    <col min="15625" max="15874" width="9.140625" style="158"/>
    <col min="15875" max="15875" width="21" style="158" customWidth="1"/>
    <col min="15876" max="15876" width="61.7109375" style="158" customWidth="1"/>
    <col min="15877" max="15877" width="11.140625" style="158" customWidth="1"/>
    <col min="15878" max="15878" width="2.5703125" style="158" customWidth="1"/>
    <col min="15879" max="15879" width="61.7109375" style="158" customWidth="1"/>
    <col min="15880" max="15880" width="10.7109375" style="158" customWidth="1"/>
    <col min="15881" max="16130" width="9.140625" style="158"/>
    <col min="16131" max="16131" width="21" style="158" customWidth="1"/>
    <col min="16132" max="16132" width="61.7109375" style="158" customWidth="1"/>
    <col min="16133" max="16133" width="11.140625" style="158" customWidth="1"/>
    <col min="16134" max="16134" width="2.5703125" style="158" customWidth="1"/>
    <col min="16135" max="16135" width="61.7109375" style="158" customWidth="1"/>
    <col min="16136" max="16136" width="10.7109375" style="158" customWidth="1"/>
    <col min="16137" max="16384" width="9.140625" style="158"/>
  </cols>
  <sheetData>
    <row r="1" spans="1:10" ht="18.75">
      <c r="A1" s="1135" t="s">
        <v>255</v>
      </c>
      <c r="B1" s="1136"/>
      <c r="C1" s="1136"/>
      <c r="D1" s="1136"/>
      <c r="E1" s="1136"/>
      <c r="F1" s="1136"/>
      <c r="G1" s="1136"/>
      <c r="H1" s="1137"/>
    </row>
    <row r="2" spans="1:10" ht="15.75" customHeight="1">
      <c r="A2" s="1138"/>
      <c r="B2" s="1139"/>
      <c r="C2" s="1139"/>
      <c r="D2" s="1139"/>
      <c r="E2" s="1139"/>
      <c r="F2" s="1139"/>
      <c r="G2" s="1139"/>
      <c r="H2" s="1140"/>
    </row>
    <row r="3" spans="1:10" ht="15" customHeight="1">
      <c r="A3" s="1147" t="s">
        <v>0</v>
      </c>
      <c r="B3" s="1153" t="s">
        <v>256</v>
      </c>
      <c r="C3" s="1149" t="s">
        <v>120</v>
      </c>
      <c r="D3" s="1151" t="s">
        <v>248</v>
      </c>
      <c r="E3" s="1141" t="s">
        <v>395</v>
      </c>
      <c r="F3" s="474"/>
      <c r="G3" s="1145" t="s">
        <v>249</v>
      </c>
      <c r="H3" s="1143" t="s">
        <v>396</v>
      </c>
      <c r="I3" s="1134" t="s">
        <v>130</v>
      </c>
      <c r="J3" s="1134" t="s">
        <v>258</v>
      </c>
    </row>
    <row r="4" spans="1:10" ht="15" customHeight="1">
      <c r="A4" s="1148"/>
      <c r="B4" s="1154"/>
      <c r="C4" s="1150"/>
      <c r="D4" s="1152"/>
      <c r="E4" s="1142"/>
      <c r="F4" s="474"/>
      <c r="G4" s="1146"/>
      <c r="H4" s="1144"/>
      <c r="I4" s="1134"/>
      <c r="J4" s="1134"/>
    </row>
    <row r="5" spans="1:10" ht="1.5" customHeight="1">
      <c r="A5" s="190">
        <v>1</v>
      </c>
      <c r="B5" s="192">
        <v>2</v>
      </c>
      <c r="C5" s="190">
        <v>3</v>
      </c>
      <c r="D5" s="192">
        <v>4</v>
      </c>
      <c r="E5" s="190">
        <v>5</v>
      </c>
      <c r="F5" s="192">
        <v>6</v>
      </c>
      <c r="G5" s="190">
        <v>7</v>
      </c>
      <c r="H5" s="192">
        <v>8</v>
      </c>
      <c r="I5" s="190">
        <v>9</v>
      </c>
      <c r="J5" s="192">
        <v>10</v>
      </c>
    </row>
    <row r="6" spans="1:10" ht="24.95" customHeight="1">
      <c r="A6" s="364">
        <f>'Student Profile'!A5</f>
        <v>1</v>
      </c>
      <c r="B6" s="364">
        <f>IF('Student Profile'!B5="","",'Student Profile'!B5)</f>
        <v>1234</v>
      </c>
      <c r="C6" s="364" t="str">
        <f>IF('Student Profile'!C5="","",'Student Profile'!C5)</f>
        <v>S. Mounik</v>
      </c>
      <c r="D6" s="187" t="s">
        <v>536</v>
      </c>
      <c r="E6" s="566" t="s">
        <v>335</v>
      </c>
      <c r="F6" s="188"/>
      <c r="G6" s="187" t="s">
        <v>250</v>
      </c>
      <c r="H6" s="572" t="s">
        <v>393</v>
      </c>
      <c r="I6" s="573" t="s">
        <v>366</v>
      </c>
      <c r="J6" s="506" t="s">
        <v>394</v>
      </c>
    </row>
    <row r="7" spans="1:10" ht="24.95" customHeight="1">
      <c r="A7" s="364">
        <f>'Student Profile'!A6</f>
        <v>2</v>
      </c>
      <c r="B7" s="364">
        <f>IF('Student Profile'!B6="","",'Student Profile'!B6)</f>
        <v>1111</v>
      </c>
      <c r="C7" s="364" t="str">
        <f>IF('Student Profile'!C6="","",'Student Profile'!C6)</f>
        <v>K. Lakshmi</v>
      </c>
      <c r="D7" s="187" t="s">
        <v>470</v>
      </c>
      <c r="E7" s="566"/>
      <c r="F7" s="188"/>
      <c r="G7" s="187" t="s">
        <v>250</v>
      </c>
      <c r="H7" s="572"/>
      <c r="I7" s="573" t="s">
        <v>366</v>
      </c>
      <c r="J7" s="506" t="s">
        <v>394</v>
      </c>
    </row>
    <row r="8" spans="1:10" ht="24.95" customHeight="1">
      <c r="A8" s="364">
        <f>'Student Profile'!A7</f>
        <v>3</v>
      </c>
      <c r="B8" s="364">
        <f>IF('Student Profile'!B7="","",'Student Profile'!B7)</f>
        <v>222</v>
      </c>
      <c r="C8" s="364" t="str">
        <f>IF('Student Profile'!C7="","",'Student Profile'!C7)</f>
        <v>Ramesh</v>
      </c>
      <c r="D8" s="187" t="s">
        <v>471</v>
      </c>
      <c r="E8" s="566"/>
      <c r="F8" s="188"/>
      <c r="G8" s="187" t="s">
        <v>250</v>
      </c>
      <c r="H8" s="572"/>
      <c r="I8" s="573" t="s">
        <v>366</v>
      </c>
      <c r="J8" s="506" t="s">
        <v>394</v>
      </c>
    </row>
    <row r="9" spans="1:10" ht="24.95" customHeight="1">
      <c r="A9" s="364">
        <f>'Student Profile'!A8</f>
        <v>4</v>
      </c>
      <c r="B9" s="364">
        <f>IF('Student Profile'!B8="","",'Student Profile'!B8)</f>
        <v>2223</v>
      </c>
      <c r="C9" s="364" t="str">
        <f>IF('Student Profile'!C8="","",'Student Profile'!C8)</f>
        <v>Krishna</v>
      </c>
      <c r="D9" s="187" t="s">
        <v>251</v>
      </c>
      <c r="E9" s="566"/>
      <c r="F9" s="188"/>
      <c r="G9" s="187" t="s">
        <v>251</v>
      </c>
      <c r="H9" s="572"/>
      <c r="I9" s="573" t="s">
        <v>366</v>
      </c>
      <c r="J9" s="506" t="s">
        <v>394</v>
      </c>
    </row>
    <row r="10" spans="1:10" ht="24.95" customHeight="1">
      <c r="A10" s="364">
        <f>'Student Profile'!A9</f>
        <v>5</v>
      </c>
      <c r="B10" s="364">
        <f>IF('Student Profile'!B9="","",'Student Profile'!B9)</f>
        <v>3333</v>
      </c>
      <c r="C10" s="364" t="str">
        <f>IF('Student Profile'!C9="","",'Student Profile'!C9)</f>
        <v>S. Mounika</v>
      </c>
      <c r="D10" s="187" t="s">
        <v>250</v>
      </c>
      <c r="E10" s="566"/>
      <c r="F10" s="188"/>
      <c r="G10" s="187" t="s">
        <v>250</v>
      </c>
      <c r="H10" s="572"/>
      <c r="I10" s="573" t="s">
        <v>366</v>
      </c>
      <c r="J10" s="506" t="s">
        <v>394</v>
      </c>
    </row>
    <row r="11" spans="1:10" ht="24.95" customHeight="1">
      <c r="A11" s="364">
        <f>'Student Profile'!A10</f>
        <v>6</v>
      </c>
      <c r="B11" s="364">
        <f>IF('Student Profile'!B10="","",'Student Profile'!B10)</f>
        <v>4444</v>
      </c>
      <c r="C11" s="364" t="str">
        <f>IF('Student Profile'!C10="","",'Student Profile'!C10)</f>
        <v>Sera</v>
      </c>
      <c r="D11" s="187" t="s">
        <v>250</v>
      </c>
      <c r="E11" s="566"/>
      <c r="F11" s="188"/>
      <c r="G11" s="187" t="s">
        <v>250</v>
      </c>
      <c r="H11" s="572"/>
      <c r="I11" s="573" t="s">
        <v>366</v>
      </c>
      <c r="J11" s="506"/>
    </row>
    <row r="12" spans="1:10" ht="24.95" customHeight="1">
      <c r="A12" s="364">
        <f>'Student Profile'!A11</f>
        <v>7</v>
      </c>
      <c r="B12" s="364" t="str">
        <f>IF('Student Profile'!B11="","",'Student Profile'!B11)</f>
        <v/>
      </c>
      <c r="C12" s="364" t="str">
        <f>IF('Student Profile'!C11="","",'Student Profile'!C11)</f>
        <v>Meena</v>
      </c>
      <c r="D12" s="187" t="s">
        <v>250</v>
      </c>
      <c r="E12" s="566"/>
      <c r="F12" s="188"/>
      <c r="G12" s="187" t="s">
        <v>250</v>
      </c>
      <c r="H12" s="572"/>
      <c r="I12" s="573" t="s">
        <v>366</v>
      </c>
      <c r="J12" s="506"/>
    </row>
    <row r="13" spans="1:10" ht="24.95" customHeight="1">
      <c r="A13" s="364">
        <f>'Student Profile'!A12</f>
        <v>8</v>
      </c>
      <c r="B13" s="364" t="str">
        <f>IF('Student Profile'!B12="","",'Student Profile'!B12)</f>
        <v/>
      </c>
      <c r="C13" s="364" t="str">
        <f>IF('Student Profile'!C12="","",'Student Profile'!C12)</f>
        <v>Adi</v>
      </c>
      <c r="D13" s="187" t="s">
        <v>250</v>
      </c>
      <c r="E13" s="566"/>
      <c r="F13" s="188"/>
      <c r="G13" s="187" t="s">
        <v>250</v>
      </c>
      <c r="H13" s="572"/>
      <c r="I13" s="573" t="s">
        <v>366</v>
      </c>
      <c r="J13" s="506"/>
    </row>
    <row r="14" spans="1:10" ht="24.95" customHeight="1">
      <c r="A14" s="364">
        <f>'Student Profile'!A13</f>
        <v>9</v>
      </c>
      <c r="B14" s="364" t="str">
        <f>IF('Student Profile'!B13="","",'Student Profile'!B13)</f>
        <v/>
      </c>
      <c r="C14" s="364" t="str">
        <f>IF('Student Profile'!C13="","",'Student Profile'!C13)</f>
        <v>S. Mounika</v>
      </c>
      <c r="D14" s="187" t="s">
        <v>252</v>
      </c>
      <c r="E14" s="566"/>
      <c r="F14" s="188"/>
      <c r="G14" s="187" t="s">
        <v>252</v>
      </c>
      <c r="H14" s="572"/>
      <c r="I14" s="573" t="s">
        <v>366</v>
      </c>
      <c r="J14" s="506"/>
    </row>
    <row r="15" spans="1:10" ht="24.95" customHeight="1">
      <c r="A15" s="364">
        <f>'Student Profile'!A14</f>
        <v>10</v>
      </c>
      <c r="B15" s="364" t="str">
        <f>IF('Student Profile'!B14="","",'Student Profile'!B14)</f>
        <v/>
      </c>
      <c r="C15" s="364" t="str">
        <f>IF('Student Profile'!C14="","",'Student Profile'!C14)</f>
        <v>S. Mounika</v>
      </c>
      <c r="D15" s="187" t="s">
        <v>250</v>
      </c>
      <c r="E15" s="566"/>
      <c r="F15" s="188"/>
      <c r="G15" s="187" t="s">
        <v>250</v>
      </c>
      <c r="H15" s="572"/>
      <c r="I15" s="573" t="s">
        <v>366</v>
      </c>
      <c r="J15" s="506"/>
    </row>
    <row r="16" spans="1:10" ht="24.95" customHeight="1">
      <c r="A16" s="364">
        <f>'Student Profile'!A15</f>
        <v>11</v>
      </c>
      <c r="B16" s="364" t="str">
        <f>IF('Student Profile'!B15="","",'Student Profile'!B15)</f>
        <v/>
      </c>
      <c r="C16" s="364" t="str">
        <f>IF('Student Profile'!C15="","",'Student Profile'!C15)</f>
        <v>S. Mounika</v>
      </c>
      <c r="D16" s="187" t="s">
        <v>250</v>
      </c>
      <c r="E16" s="566"/>
      <c r="F16" s="188"/>
      <c r="G16" s="187" t="s">
        <v>250</v>
      </c>
      <c r="H16" s="572"/>
      <c r="I16" s="573" t="s">
        <v>366</v>
      </c>
      <c r="J16" s="506"/>
    </row>
    <row r="17" spans="1:10" ht="24.95" customHeight="1">
      <c r="A17" s="364">
        <f>'Student Profile'!A16</f>
        <v>12</v>
      </c>
      <c r="B17" s="364" t="str">
        <f>IF('Student Profile'!B16="","",'Student Profile'!B16)</f>
        <v/>
      </c>
      <c r="C17" s="364" t="str">
        <f>IF('Student Profile'!C16="","",'Student Profile'!C16)</f>
        <v>S. Mounika</v>
      </c>
      <c r="D17" s="187" t="s">
        <v>250</v>
      </c>
      <c r="E17" s="566"/>
      <c r="F17" s="188"/>
      <c r="G17" s="187" t="s">
        <v>250</v>
      </c>
      <c r="H17" s="572"/>
      <c r="I17" s="573" t="s">
        <v>366</v>
      </c>
      <c r="J17" s="506"/>
    </row>
    <row r="18" spans="1:10" ht="24.95" customHeight="1">
      <c r="A18" s="364">
        <f>'Student Profile'!A17</f>
        <v>13</v>
      </c>
      <c r="B18" s="364" t="str">
        <f>IF('Student Profile'!B17="","",'Student Profile'!B17)</f>
        <v/>
      </c>
      <c r="C18" s="364" t="str">
        <f>IF('Student Profile'!C17="","",'Student Profile'!C17)</f>
        <v>S. Mounika</v>
      </c>
      <c r="D18" s="187" t="s">
        <v>469</v>
      </c>
      <c r="E18" s="566"/>
      <c r="F18" s="188"/>
      <c r="G18" s="187" t="s">
        <v>250</v>
      </c>
      <c r="H18" s="572"/>
      <c r="I18" s="573" t="s">
        <v>366</v>
      </c>
      <c r="J18" s="506"/>
    </row>
    <row r="19" spans="1:10" ht="24.95" customHeight="1">
      <c r="A19" s="364">
        <f>'Student Profile'!A18</f>
        <v>14</v>
      </c>
      <c r="B19" s="364" t="str">
        <f>IF('Student Profile'!B18="","",'Student Profile'!B18)</f>
        <v/>
      </c>
      <c r="C19" s="364" t="str">
        <f>IF('Student Profile'!C18="","",'Student Profile'!C18)</f>
        <v>S. Mounika</v>
      </c>
      <c r="D19" s="187" t="s">
        <v>250</v>
      </c>
      <c r="E19" s="566"/>
      <c r="F19" s="188"/>
      <c r="G19" s="187" t="s">
        <v>250</v>
      </c>
      <c r="H19" s="572"/>
      <c r="I19" s="573"/>
      <c r="J19" s="506"/>
    </row>
    <row r="20" spans="1:10" ht="24.95" customHeight="1">
      <c r="A20" s="364">
        <f>'Student Profile'!A19</f>
        <v>15</v>
      </c>
      <c r="B20" s="364" t="str">
        <f>IF('Student Profile'!B19="","",'Student Profile'!B19)</f>
        <v/>
      </c>
      <c r="C20" s="364" t="str">
        <f>IF('Student Profile'!C19="","",'Student Profile'!C19)</f>
        <v>S. Mounika</v>
      </c>
      <c r="D20" s="187" t="s">
        <v>250</v>
      </c>
      <c r="E20" s="566"/>
      <c r="F20" s="188"/>
      <c r="G20" s="187" t="s">
        <v>250</v>
      </c>
      <c r="H20" s="572"/>
      <c r="I20" s="573"/>
      <c r="J20" s="506"/>
    </row>
    <row r="21" spans="1:10" ht="24.95" customHeight="1">
      <c r="A21" s="364">
        <f>'Student Profile'!A20</f>
        <v>16</v>
      </c>
      <c r="B21" s="364" t="str">
        <f>IF('Student Profile'!B20="","",'Student Profile'!B20)</f>
        <v/>
      </c>
      <c r="C21" s="364" t="str">
        <f>IF('Student Profile'!C20="","",'Student Profile'!C20)</f>
        <v>Seema</v>
      </c>
      <c r="D21" s="187" t="s">
        <v>250</v>
      </c>
      <c r="E21" s="566"/>
      <c r="F21" s="188"/>
      <c r="G21" s="187" t="s">
        <v>250</v>
      </c>
      <c r="H21" s="572"/>
      <c r="I21" s="573"/>
      <c r="J21" s="506"/>
    </row>
    <row r="22" spans="1:10" ht="24.95" customHeight="1">
      <c r="A22" s="364">
        <f>'Student Profile'!A21</f>
        <v>17</v>
      </c>
      <c r="B22" s="364" t="str">
        <f>IF('Student Profile'!B21="","",'Student Profile'!B21)</f>
        <v/>
      </c>
      <c r="C22" s="364" t="str">
        <f>IF('Student Profile'!C21="","",'Student Profile'!C21)</f>
        <v>S. Mounika</v>
      </c>
      <c r="D22" s="187" t="s">
        <v>250</v>
      </c>
      <c r="E22" s="566"/>
      <c r="F22" s="188"/>
      <c r="G22" s="187" t="s">
        <v>250</v>
      </c>
      <c r="H22" s="572"/>
      <c r="I22" s="573"/>
      <c r="J22" s="506"/>
    </row>
    <row r="23" spans="1:10" ht="24.95" customHeight="1">
      <c r="A23" s="364">
        <f>'Student Profile'!A22</f>
        <v>18</v>
      </c>
      <c r="B23" s="364" t="str">
        <f>IF('Student Profile'!B22="","",'Student Profile'!B22)</f>
        <v/>
      </c>
      <c r="C23" s="364" t="str">
        <f>IF('Student Profile'!C22="","",'Student Profile'!C22)</f>
        <v>S. Mounika</v>
      </c>
      <c r="D23" s="187" t="s">
        <v>250</v>
      </c>
      <c r="E23" s="566"/>
      <c r="F23" s="188"/>
      <c r="G23" s="187" t="s">
        <v>250</v>
      </c>
      <c r="H23" s="572"/>
      <c r="I23" s="573"/>
      <c r="J23" s="506"/>
    </row>
    <row r="24" spans="1:10" ht="24.95" customHeight="1">
      <c r="A24" s="364">
        <f>'Student Profile'!A23</f>
        <v>19</v>
      </c>
      <c r="B24" s="364" t="str">
        <f>IF('Student Profile'!B23="","",'Student Profile'!B23)</f>
        <v/>
      </c>
      <c r="C24" s="364" t="str">
        <f>IF('Student Profile'!C23="","",'Student Profile'!C23)</f>
        <v>S. Mounika</v>
      </c>
      <c r="D24" s="187" t="s">
        <v>250</v>
      </c>
      <c r="E24" s="566"/>
      <c r="F24" s="188"/>
      <c r="G24" s="187" t="s">
        <v>250</v>
      </c>
      <c r="H24" s="572"/>
      <c r="I24" s="573"/>
      <c r="J24" s="506"/>
    </row>
    <row r="25" spans="1:10" ht="24.95" customHeight="1">
      <c r="A25" s="364">
        <f>'Student Profile'!A24</f>
        <v>20</v>
      </c>
      <c r="B25" s="364" t="str">
        <f>IF('Student Profile'!B24="","",'Student Profile'!B24)</f>
        <v/>
      </c>
      <c r="C25" s="364" t="str">
        <f>IF('Student Profile'!C24="","",'Student Profile'!C24)</f>
        <v>S. Mounika</v>
      </c>
      <c r="D25" s="187" t="s">
        <v>250</v>
      </c>
      <c r="E25" s="566"/>
      <c r="F25" s="188"/>
      <c r="G25" s="187" t="s">
        <v>250</v>
      </c>
      <c r="H25" s="572"/>
      <c r="I25" s="573"/>
      <c r="J25" s="506"/>
    </row>
    <row r="26" spans="1:10" ht="24.95" customHeight="1">
      <c r="A26" s="364">
        <f>'Student Profile'!A25</f>
        <v>21</v>
      </c>
      <c r="B26" s="364" t="str">
        <f>IF('Student Profile'!B25="","",'Student Profile'!B25)</f>
        <v/>
      </c>
      <c r="C26" s="364" t="str">
        <f>IF('Student Profile'!C25="","",'Student Profile'!C25)</f>
        <v>S. Mounika</v>
      </c>
      <c r="D26" s="187" t="s">
        <v>250</v>
      </c>
      <c r="E26" s="566"/>
      <c r="F26" s="188"/>
      <c r="G26" s="187" t="s">
        <v>250</v>
      </c>
      <c r="H26" s="572"/>
      <c r="I26" s="573"/>
      <c r="J26" s="506"/>
    </row>
    <row r="27" spans="1:10" ht="24.95" customHeight="1">
      <c r="A27" s="364">
        <f>'Student Profile'!A26</f>
        <v>22</v>
      </c>
      <c r="B27" s="364" t="str">
        <f>IF('Student Profile'!B26="","",'Student Profile'!B26)</f>
        <v/>
      </c>
      <c r="C27" s="364" t="str">
        <f>IF('Student Profile'!C26="","",'Student Profile'!C26)</f>
        <v>S. Mounika</v>
      </c>
      <c r="D27" s="187" t="s">
        <v>250</v>
      </c>
      <c r="E27" s="566"/>
      <c r="F27" s="188"/>
      <c r="G27" s="187" t="s">
        <v>250</v>
      </c>
      <c r="H27" s="572"/>
      <c r="I27" s="573"/>
      <c r="J27" s="506"/>
    </row>
    <row r="28" spans="1:10" ht="24.95" customHeight="1">
      <c r="A28" s="364">
        <f>'Student Profile'!A27</f>
        <v>23</v>
      </c>
      <c r="B28" s="364" t="str">
        <f>IF('Student Profile'!B27="","",'Student Profile'!B27)</f>
        <v/>
      </c>
      <c r="C28" s="364" t="str">
        <f>IF('Student Profile'!C27="","",'Student Profile'!C27)</f>
        <v>S. Mounika</v>
      </c>
      <c r="D28" s="187" t="s">
        <v>250</v>
      </c>
      <c r="E28" s="566"/>
      <c r="F28" s="188"/>
      <c r="G28" s="187" t="s">
        <v>250</v>
      </c>
      <c r="H28" s="572"/>
      <c r="I28" s="573"/>
      <c r="J28" s="506"/>
    </row>
    <row r="29" spans="1:10" ht="24.95" customHeight="1">
      <c r="A29" s="364">
        <f>'Student Profile'!A28</f>
        <v>24</v>
      </c>
      <c r="B29" s="364" t="str">
        <f>IF('Student Profile'!B28="","",'Student Profile'!B28)</f>
        <v/>
      </c>
      <c r="C29" s="364" t="str">
        <f>IF('Student Profile'!C28="","",'Student Profile'!C28)</f>
        <v>S. Mounika</v>
      </c>
      <c r="D29" s="187" t="s">
        <v>250</v>
      </c>
      <c r="E29" s="566"/>
      <c r="F29" s="188"/>
      <c r="G29" s="187" t="s">
        <v>250</v>
      </c>
      <c r="H29" s="572"/>
      <c r="I29" s="573"/>
      <c r="J29" s="506"/>
    </row>
    <row r="30" spans="1:10" ht="24.95" customHeight="1">
      <c r="A30" s="364">
        <f>'Student Profile'!A29</f>
        <v>25</v>
      </c>
      <c r="B30" s="364" t="str">
        <f>IF('Student Profile'!B29="","",'Student Profile'!B29)</f>
        <v/>
      </c>
      <c r="C30" s="364" t="str">
        <f>IF('Student Profile'!C29="","",'Student Profile'!C29)</f>
        <v>S. Mounika</v>
      </c>
      <c r="D30" s="187" t="s">
        <v>250</v>
      </c>
      <c r="E30" s="566"/>
      <c r="F30" s="188"/>
      <c r="G30" s="187" t="s">
        <v>250</v>
      </c>
      <c r="H30" s="572"/>
      <c r="I30" s="573"/>
      <c r="J30" s="506"/>
    </row>
    <row r="31" spans="1:10" ht="24.95" customHeight="1">
      <c r="A31" s="364">
        <f>'Student Profile'!A30</f>
        <v>26</v>
      </c>
      <c r="B31" s="364" t="str">
        <f>IF('Student Profile'!B30="","",'Student Profile'!B30)</f>
        <v/>
      </c>
      <c r="C31" s="364" t="str">
        <f>IF('Student Profile'!C30="","",'Student Profile'!C30)</f>
        <v>S. Mounika</v>
      </c>
      <c r="D31" s="187" t="s">
        <v>253</v>
      </c>
      <c r="E31" s="566" t="s">
        <v>254</v>
      </c>
      <c r="F31" s="188"/>
      <c r="G31" s="187" t="s">
        <v>253</v>
      </c>
      <c r="H31" s="572"/>
      <c r="I31" s="573"/>
      <c r="J31" s="506"/>
    </row>
    <row r="32" spans="1:10" ht="24.95" customHeight="1">
      <c r="A32" s="364">
        <f>'Student Profile'!A31</f>
        <v>27</v>
      </c>
      <c r="B32" s="364" t="str">
        <f>IF('Student Profile'!B31="","",'Student Profile'!B31)</f>
        <v/>
      </c>
      <c r="C32" s="364" t="str">
        <f>IF('Student Profile'!C31="","",'Student Profile'!C31)</f>
        <v>S. Mounika</v>
      </c>
      <c r="D32" s="187" t="s">
        <v>250</v>
      </c>
      <c r="E32" s="566"/>
      <c r="F32" s="188"/>
      <c r="G32" s="187" t="s">
        <v>250</v>
      </c>
      <c r="H32" s="572"/>
      <c r="I32" s="573"/>
      <c r="J32" s="506"/>
    </row>
    <row r="33" spans="1:10" ht="24.95" customHeight="1">
      <c r="A33" s="364">
        <f>'Student Profile'!A32</f>
        <v>28</v>
      </c>
      <c r="B33" s="364" t="str">
        <f>IF('Student Profile'!B32="","",'Student Profile'!B32)</f>
        <v/>
      </c>
      <c r="C33" s="364" t="str">
        <f>IF('Student Profile'!C32="","",'Student Profile'!C32)</f>
        <v>S. Mounika</v>
      </c>
      <c r="D33" s="187" t="s">
        <v>250</v>
      </c>
      <c r="E33" s="566"/>
      <c r="F33" s="188"/>
      <c r="G33" s="187" t="s">
        <v>250</v>
      </c>
      <c r="H33" s="572"/>
      <c r="I33" s="573"/>
      <c r="J33" s="506"/>
    </row>
    <row r="34" spans="1:10" ht="24.95" customHeight="1">
      <c r="A34" s="364">
        <f>'Student Profile'!A33</f>
        <v>29</v>
      </c>
      <c r="B34" s="364" t="str">
        <f>IF('Student Profile'!B33="","",'Student Profile'!B33)</f>
        <v/>
      </c>
      <c r="C34" s="364" t="str">
        <f>IF('Student Profile'!C33="","",'Student Profile'!C33)</f>
        <v>S. Mounika</v>
      </c>
      <c r="D34" s="187" t="s">
        <v>250</v>
      </c>
      <c r="E34" s="566"/>
      <c r="F34" s="188"/>
      <c r="G34" s="187" t="s">
        <v>250</v>
      </c>
      <c r="H34" s="572"/>
      <c r="I34" s="573"/>
      <c r="J34" s="506"/>
    </row>
    <row r="35" spans="1:10" ht="24.95" customHeight="1">
      <c r="A35" s="364">
        <f>'Student Profile'!A34</f>
        <v>30</v>
      </c>
      <c r="B35" s="364" t="str">
        <f>IF('Student Profile'!B34="","",'Student Profile'!B34)</f>
        <v/>
      </c>
      <c r="C35" s="364" t="str">
        <f>IF('Student Profile'!C34="","",'Student Profile'!C34)</f>
        <v>S. Mounika</v>
      </c>
      <c r="D35" s="187" t="s">
        <v>250</v>
      </c>
      <c r="E35" s="566"/>
      <c r="F35" s="188"/>
      <c r="G35" s="187" t="s">
        <v>250</v>
      </c>
      <c r="H35" s="572"/>
      <c r="I35" s="573"/>
      <c r="J35" s="506"/>
    </row>
    <row r="36" spans="1:10" ht="24.95" customHeight="1">
      <c r="A36" s="364">
        <f>'Student Profile'!A35</f>
        <v>31</v>
      </c>
      <c r="B36" s="364" t="str">
        <f>IF('Student Profile'!B35="","",'Student Profile'!B35)</f>
        <v/>
      </c>
      <c r="C36" s="364" t="str">
        <f>IF('Student Profile'!C35="","",'Student Profile'!C35)</f>
        <v>S. Mounika</v>
      </c>
      <c r="D36" s="187" t="s">
        <v>250</v>
      </c>
      <c r="E36" s="566"/>
      <c r="F36" s="188"/>
      <c r="G36" s="187" t="s">
        <v>250</v>
      </c>
      <c r="H36" s="572"/>
      <c r="I36" s="573"/>
      <c r="J36" s="506"/>
    </row>
    <row r="37" spans="1:10" ht="24.95" customHeight="1">
      <c r="A37" s="364">
        <f>'Student Profile'!A36</f>
        <v>32</v>
      </c>
      <c r="B37" s="364" t="str">
        <f>IF('Student Profile'!B36="","",'Student Profile'!B36)</f>
        <v/>
      </c>
      <c r="C37" s="364" t="str">
        <f>IF('Student Profile'!C36="","",'Student Profile'!C36)</f>
        <v>S. Mounika</v>
      </c>
      <c r="D37" s="187" t="s">
        <v>250</v>
      </c>
      <c r="E37" s="566"/>
      <c r="F37" s="188"/>
      <c r="G37" s="187" t="s">
        <v>250</v>
      </c>
      <c r="H37" s="572"/>
      <c r="I37" s="573"/>
      <c r="J37" s="506"/>
    </row>
    <row r="38" spans="1:10" ht="24.95" customHeight="1">
      <c r="A38" s="364">
        <f>'Student Profile'!A37</f>
        <v>33</v>
      </c>
      <c r="B38" s="364" t="str">
        <f>IF('Student Profile'!B37="","",'Student Profile'!B37)</f>
        <v/>
      </c>
      <c r="C38" s="364" t="str">
        <f>IF('Student Profile'!C37="","",'Student Profile'!C37)</f>
        <v>S. Mounika</v>
      </c>
      <c r="D38" s="187" t="s">
        <v>250</v>
      </c>
      <c r="E38" s="566"/>
      <c r="F38" s="188"/>
      <c r="G38" s="187" t="s">
        <v>250</v>
      </c>
      <c r="H38" s="572"/>
      <c r="I38" s="573"/>
      <c r="J38" s="506"/>
    </row>
    <row r="39" spans="1:10" ht="24.95" customHeight="1">
      <c r="A39" s="364">
        <f>'Student Profile'!A38</f>
        <v>34</v>
      </c>
      <c r="B39" s="364" t="str">
        <f>IF('Student Profile'!B38="","",'Student Profile'!B38)</f>
        <v/>
      </c>
      <c r="C39" s="364" t="str">
        <f>IF('Student Profile'!C38="","",'Student Profile'!C38)</f>
        <v>S. Mounika</v>
      </c>
      <c r="D39" s="187" t="s">
        <v>250</v>
      </c>
      <c r="E39" s="566"/>
      <c r="F39" s="188"/>
      <c r="G39" s="187" t="s">
        <v>250</v>
      </c>
      <c r="H39" s="572"/>
      <c r="I39" s="573"/>
      <c r="J39" s="506"/>
    </row>
    <row r="40" spans="1:10" ht="24.95" customHeight="1">
      <c r="A40" s="364">
        <f>'Student Profile'!A39</f>
        <v>35</v>
      </c>
      <c r="B40" s="364" t="str">
        <f>IF('Student Profile'!B39="","",'Student Profile'!B39)</f>
        <v/>
      </c>
      <c r="C40" s="364" t="str">
        <f>IF('Student Profile'!C39="","",'Student Profile'!C39)</f>
        <v>S. Mounika</v>
      </c>
      <c r="D40" s="187" t="s">
        <v>250</v>
      </c>
      <c r="E40" s="566"/>
      <c r="F40" s="188"/>
      <c r="G40" s="187" t="s">
        <v>250</v>
      </c>
      <c r="H40" s="572"/>
      <c r="I40" s="573"/>
      <c r="J40" s="506"/>
    </row>
    <row r="41" spans="1:10" ht="24.95" customHeight="1">
      <c r="A41" s="364">
        <f>'Student Profile'!A40</f>
        <v>36</v>
      </c>
      <c r="B41" s="364" t="str">
        <f>IF('Student Profile'!B40="","",'Student Profile'!B40)</f>
        <v/>
      </c>
      <c r="C41" s="364" t="str">
        <f>IF('Student Profile'!C40="","",'Student Profile'!C40)</f>
        <v>S. Mounika</v>
      </c>
      <c r="D41" s="187" t="s">
        <v>250</v>
      </c>
      <c r="E41" s="566"/>
      <c r="F41" s="188"/>
      <c r="G41" s="187" t="s">
        <v>250</v>
      </c>
      <c r="H41" s="572"/>
      <c r="I41" s="573"/>
      <c r="J41" s="506"/>
    </row>
    <row r="42" spans="1:10" ht="24.95" customHeight="1">
      <c r="A42" s="364">
        <f>'Student Profile'!A41</f>
        <v>37</v>
      </c>
      <c r="B42" s="364" t="str">
        <f>IF('Student Profile'!B41="","",'Student Profile'!B41)</f>
        <v/>
      </c>
      <c r="C42" s="364" t="str">
        <f>IF('Student Profile'!C41="","",'Student Profile'!C41)</f>
        <v>S. Mounika</v>
      </c>
      <c r="D42" s="187" t="s">
        <v>250</v>
      </c>
      <c r="E42" s="566"/>
      <c r="F42" s="188"/>
      <c r="G42" s="187" t="s">
        <v>250</v>
      </c>
      <c r="H42" s="572"/>
      <c r="I42" s="573"/>
      <c r="J42" s="506"/>
    </row>
    <row r="43" spans="1:10" ht="24.95" customHeight="1">
      <c r="A43" s="364">
        <f>'Student Profile'!A42</f>
        <v>38</v>
      </c>
      <c r="B43" s="364" t="str">
        <f>IF('Student Profile'!B42="","",'Student Profile'!B42)</f>
        <v/>
      </c>
      <c r="C43" s="364" t="str">
        <f>IF('Student Profile'!C42="","",'Student Profile'!C42)</f>
        <v>S. Mounika</v>
      </c>
      <c r="D43" s="187" t="s">
        <v>250</v>
      </c>
      <c r="E43" s="566"/>
      <c r="F43" s="188"/>
      <c r="G43" s="187" t="s">
        <v>250</v>
      </c>
      <c r="H43" s="572"/>
      <c r="I43" s="573"/>
      <c r="J43" s="506"/>
    </row>
    <row r="44" spans="1:10" ht="24.95" customHeight="1">
      <c r="A44" s="364">
        <f>'Student Profile'!A43</f>
        <v>39</v>
      </c>
      <c r="B44" s="364" t="str">
        <f>IF('Student Profile'!B43="","",'Student Profile'!B43)</f>
        <v/>
      </c>
      <c r="C44" s="364" t="str">
        <f>IF('Student Profile'!C43="","",'Student Profile'!C43)</f>
        <v>S. Mounika</v>
      </c>
      <c r="D44" s="187" t="s">
        <v>250</v>
      </c>
      <c r="E44" s="566"/>
      <c r="F44" s="188"/>
      <c r="G44" s="187" t="s">
        <v>250</v>
      </c>
      <c r="H44" s="572"/>
      <c r="I44" s="573"/>
      <c r="J44" s="506"/>
    </row>
    <row r="45" spans="1:10" ht="24.95" customHeight="1">
      <c r="A45" s="364">
        <f>'Student Profile'!A44</f>
        <v>40</v>
      </c>
      <c r="B45" s="364" t="str">
        <f>IF('Student Profile'!B44="","",'Student Profile'!B44)</f>
        <v/>
      </c>
      <c r="C45" s="364" t="str">
        <f>IF('Student Profile'!C44="","",'Student Profile'!C44)</f>
        <v>S. Mounika</v>
      </c>
      <c r="D45" s="187" t="s">
        <v>250</v>
      </c>
      <c r="E45" s="566"/>
      <c r="F45" s="188"/>
      <c r="G45" s="187" t="s">
        <v>250</v>
      </c>
      <c r="H45" s="572"/>
      <c r="I45" s="573"/>
      <c r="J45" s="506"/>
    </row>
    <row r="46" spans="1:10" ht="24.95" customHeight="1">
      <c r="A46" s="364">
        <f>'Student Profile'!A45</f>
        <v>41</v>
      </c>
      <c r="B46" s="364" t="str">
        <f>IF('Student Profile'!B45="","",'Student Profile'!B45)</f>
        <v/>
      </c>
      <c r="C46" s="364" t="str">
        <f>IF('Student Profile'!C45="","",'Student Profile'!C45)</f>
        <v>S. Mounika</v>
      </c>
      <c r="D46" s="187" t="s">
        <v>250</v>
      </c>
      <c r="E46" s="566"/>
      <c r="F46" s="188"/>
      <c r="G46" s="187" t="s">
        <v>250</v>
      </c>
      <c r="H46" s="572"/>
      <c r="I46" s="573"/>
      <c r="J46" s="506"/>
    </row>
    <row r="47" spans="1:10" ht="24.95" customHeight="1">
      <c r="A47" s="364">
        <f>'Student Profile'!A46</f>
        <v>42</v>
      </c>
      <c r="B47" s="364" t="str">
        <f>IF('Student Profile'!B46="","",'Student Profile'!B46)</f>
        <v/>
      </c>
      <c r="C47" s="364" t="str">
        <f>IF('Student Profile'!C46="","",'Student Profile'!C46)</f>
        <v>S. Mounika</v>
      </c>
      <c r="D47" s="187" t="s">
        <v>250</v>
      </c>
      <c r="E47" s="566"/>
      <c r="F47" s="188"/>
      <c r="G47" s="187" t="s">
        <v>250</v>
      </c>
      <c r="H47" s="572"/>
      <c r="I47" s="573"/>
      <c r="J47" s="506"/>
    </row>
    <row r="48" spans="1:10" ht="24.95" customHeight="1">
      <c r="A48" s="364">
        <f>'Student Profile'!A47</f>
        <v>43</v>
      </c>
      <c r="B48" s="364" t="str">
        <f>IF('Student Profile'!B47="","",'Student Profile'!B47)</f>
        <v/>
      </c>
      <c r="C48" s="364" t="str">
        <f>IF('Student Profile'!C47="","",'Student Profile'!C47)</f>
        <v>S. Mounika</v>
      </c>
      <c r="D48" s="187" t="s">
        <v>250</v>
      </c>
      <c r="E48" s="566"/>
      <c r="F48" s="188"/>
      <c r="G48" s="187" t="s">
        <v>250</v>
      </c>
      <c r="H48" s="572"/>
      <c r="I48" s="573"/>
      <c r="J48" s="506"/>
    </row>
    <row r="49" spans="1:10" ht="24.95" customHeight="1">
      <c r="A49" s="364">
        <f>'Student Profile'!A48</f>
        <v>44</v>
      </c>
      <c r="B49" s="364" t="str">
        <f>IF('Student Profile'!B48="","",'Student Profile'!B48)</f>
        <v/>
      </c>
      <c r="C49" s="364" t="str">
        <f>IF('Student Profile'!C48="","",'Student Profile'!C48)</f>
        <v>S. Mounika</v>
      </c>
      <c r="D49" s="187" t="s">
        <v>250</v>
      </c>
      <c r="E49" s="566"/>
      <c r="F49" s="188"/>
      <c r="G49" s="187" t="s">
        <v>250</v>
      </c>
      <c r="H49" s="572"/>
      <c r="I49" s="573"/>
      <c r="J49" s="506"/>
    </row>
    <row r="50" spans="1:10" ht="24.95" customHeight="1">
      <c r="A50" s="364">
        <f>'Student Profile'!A49</f>
        <v>45</v>
      </c>
      <c r="B50" s="364" t="str">
        <f>IF('Student Profile'!B49="","",'Student Profile'!B49)</f>
        <v/>
      </c>
      <c r="C50" s="364" t="str">
        <f>IF('Student Profile'!C49="","",'Student Profile'!C49)</f>
        <v>S. Mounika</v>
      </c>
      <c r="D50" s="187" t="s">
        <v>250</v>
      </c>
      <c r="E50" s="566"/>
      <c r="F50" s="188"/>
      <c r="G50" s="187" t="s">
        <v>250</v>
      </c>
      <c r="H50" s="572"/>
      <c r="I50" s="573"/>
      <c r="J50" s="506"/>
    </row>
    <row r="51" spans="1:10" ht="24.95" customHeight="1" thickBot="1">
      <c r="A51" s="364">
        <f>'Student Profile'!A50</f>
        <v>46</v>
      </c>
      <c r="B51" s="364" t="str">
        <f>IF('Student Profile'!B50="","",'Student Profile'!B50)</f>
        <v/>
      </c>
      <c r="C51" s="364" t="str">
        <f>IF('Student Profile'!C50="","",'Student Profile'!C50)</f>
        <v>S. Mounika</v>
      </c>
      <c r="D51" s="187" t="s">
        <v>250</v>
      </c>
      <c r="E51" s="567"/>
      <c r="F51" s="188"/>
      <c r="G51" s="187" t="s">
        <v>250</v>
      </c>
      <c r="H51" s="574"/>
      <c r="I51" s="573"/>
      <c r="J51" s="506"/>
    </row>
    <row r="52" spans="1:10" ht="24.95" customHeight="1">
      <c r="A52" s="364">
        <f>'Student Profile'!A51</f>
        <v>47</v>
      </c>
      <c r="B52" s="364" t="str">
        <f>IF('Student Profile'!B51="","",'Student Profile'!B51)</f>
        <v/>
      </c>
      <c r="C52" s="364" t="str">
        <f>IF('Student Profile'!C51="","",'Student Profile'!C51)</f>
        <v>S. Mounika</v>
      </c>
      <c r="D52" s="187" t="s">
        <v>250</v>
      </c>
      <c r="E52" s="568"/>
      <c r="F52" s="188"/>
      <c r="G52" s="187" t="s">
        <v>250</v>
      </c>
      <c r="H52" s="575"/>
      <c r="I52" s="573"/>
      <c r="J52" s="506"/>
    </row>
    <row r="53" spans="1:10" ht="24.95" customHeight="1">
      <c r="A53" s="364">
        <f>'Student Profile'!A52</f>
        <v>48</v>
      </c>
      <c r="B53" s="364" t="str">
        <f>IF('Student Profile'!B52="","",'Student Profile'!B52)</f>
        <v/>
      </c>
      <c r="C53" s="364" t="str">
        <f>IF('Student Profile'!C52="","",'Student Profile'!C52)</f>
        <v>S. Mounika</v>
      </c>
      <c r="D53" s="187" t="s">
        <v>250</v>
      </c>
      <c r="E53" s="566"/>
      <c r="F53" s="188"/>
      <c r="G53" s="187" t="s">
        <v>250</v>
      </c>
      <c r="H53" s="572"/>
      <c r="I53" s="573"/>
      <c r="J53" s="506"/>
    </row>
    <row r="54" spans="1:10" ht="24.95" customHeight="1">
      <c r="A54" s="364">
        <f>'Student Profile'!A53</f>
        <v>49</v>
      </c>
      <c r="B54" s="364" t="str">
        <f>IF('Student Profile'!B53="","",'Student Profile'!B53)</f>
        <v/>
      </c>
      <c r="C54" s="364" t="str">
        <f>IF('Student Profile'!C53="","",'Student Profile'!C53)</f>
        <v>S. Mounika</v>
      </c>
      <c r="D54" s="187" t="s">
        <v>250</v>
      </c>
      <c r="E54" s="569"/>
      <c r="F54" s="188"/>
      <c r="G54" s="187" t="s">
        <v>250</v>
      </c>
      <c r="H54" s="576"/>
      <c r="I54" s="573"/>
      <c r="J54" s="506"/>
    </row>
    <row r="55" spans="1:10" ht="24.95" customHeight="1">
      <c r="A55" s="364">
        <f>'Student Profile'!A54</f>
        <v>50</v>
      </c>
      <c r="B55" s="364" t="str">
        <f>IF('Student Profile'!B54="","",'Student Profile'!B54)</f>
        <v/>
      </c>
      <c r="C55" s="364" t="str">
        <f>IF('Student Profile'!C54="","",'Student Profile'!C54)</f>
        <v>S. Mounika</v>
      </c>
      <c r="D55" s="187" t="s">
        <v>250</v>
      </c>
      <c r="E55" s="566"/>
      <c r="F55" s="188"/>
      <c r="G55" s="187" t="s">
        <v>250</v>
      </c>
      <c r="H55" s="572"/>
      <c r="I55" s="573"/>
      <c r="J55" s="506"/>
    </row>
    <row r="56" spans="1:10" ht="24.95" customHeight="1">
      <c r="A56" s="191"/>
      <c r="B56" s="193"/>
      <c r="C56" s="195"/>
      <c r="D56" s="189"/>
      <c r="E56" s="326"/>
      <c r="F56" s="188"/>
      <c r="G56" s="189"/>
      <c r="H56" s="577"/>
      <c r="I56" s="573"/>
      <c r="J56" s="506"/>
    </row>
    <row r="57" spans="1:10" ht="24.95" customHeight="1">
      <c r="A57" s="191"/>
      <c r="B57" s="193"/>
      <c r="C57" s="195"/>
      <c r="D57" s="504"/>
      <c r="E57" s="324"/>
      <c r="F57" s="503"/>
      <c r="G57" s="504"/>
      <c r="H57" s="578"/>
      <c r="I57" s="579"/>
      <c r="J57" s="162"/>
    </row>
    <row r="58" spans="1:10" ht="24.95" customHeight="1">
      <c r="A58" s="191"/>
      <c r="B58" s="193"/>
      <c r="C58" s="195"/>
      <c r="D58" s="504"/>
      <c r="E58" s="324"/>
      <c r="F58" s="503"/>
      <c r="G58" s="504"/>
      <c r="H58" s="578"/>
      <c r="I58" s="579"/>
      <c r="J58" s="162"/>
    </row>
    <row r="59" spans="1:10" ht="24.95" customHeight="1">
      <c r="A59" s="191"/>
      <c r="B59" s="193"/>
      <c r="C59" s="195"/>
      <c r="D59" s="504"/>
      <c r="E59" s="324"/>
      <c r="F59" s="503"/>
      <c r="G59" s="504"/>
      <c r="H59" s="578"/>
      <c r="I59" s="579"/>
      <c r="J59" s="162"/>
    </row>
    <row r="60" spans="1:10" ht="24.95" customHeight="1">
      <c r="A60" s="191"/>
      <c r="B60" s="193"/>
      <c r="C60" s="195"/>
      <c r="D60" s="504"/>
      <c r="E60" s="324"/>
      <c r="F60" s="503"/>
      <c r="G60" s="504"/>
      <c r="H60" s="578"/>
      <c r="I60" s="579"/>
      <c r="J60" s="162"/>
    </row>
    <row r="61" spans="1:10" ht="24.95" customHeight="1" thickBot="1">
      <c r="A61" s="191"/>
      <c r="B61" s="194"/>
      <c r="C61" s="196"/>
      <c r="D61" s="505"/>
      <c r="E61" s="570"/>
      <c r="F61" s="503"/>
      <c r="G61" s="505"/>
      <c r="H61" s="580"/>
      <c r="I61" s="579"/>
      <c r="J61" s="162"/>
    </row>
    <row r="62" spans="1:10" ht="15.75" customHeight="1" thickBot="1">
      <c r="D62" s="184"/>
      <c r="F62" s="183"/>
    </row>
    <row r="63" spans="1:10" ht="18.75"/>
    <row r="64" spans="1:10" ht="18.75"/>
  </sheetData>
  <sheetProtection selectLockedCells="1"/>
  <mergeCells count="11">
    <mergeCell ref="I3:I4"/>
    <mergeCell ref="J3:J4"/>
    <mergeCell ref="A1:H1"/>
    <mergeCell ref="A2:H2"/>
    <mergeCell ref="E3:E4"/>
    <mergeCell ref="H3:H4"/>
    <mergeCell ref="G3:G4"/>
    <mergeCell ref="A3:A4"/>
    <mergeCell ref="C3:C4"/>
    <mergeCell ref="D3:D4"/>
    <mergeCell ref="B3:B4"/>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5" tint="-0.249977111117893"/>
  </sheetPr>
  <dimension ref="A1:Y42"/>
  <sheetViews>
    <sheetView workbookViewId="0">
      <selection activeCell="P3" sqref="P3:V3"/>
    </sheetView>
  </sheetViews>
  <sheetFormatPr defaultRowHeight="12.75"/>
  <cols>
    <col min="1" max="1" width="4.5703125" style="47" customWidth="1"/>
    <col min="2" max="2" width="9.28515625" style="47" customWidth="1"/>
    <col min="3" max="3" width="5.28515625" style="48" customWidth="1"/>
    <col min="4" max="4" width="6" style="48" customWidth="1"/>
    <col min="5" max="5" width="5.140625" style="48" customWidth="1"/>
    <col min="6" max="6" width="5" style="48" customWidth="1"/>
    <col min="7" max="7" width="5.5703125" style="48" customWidth="1"/>
    <col min="8" max="8" width="5.140625" style="48" customWidth="1"/>
    <col min="9" max="9" width="4.5703125" style="47" customWidth="1"/>
    <col min="10" max="10" width="4.85546875" style="47" customWidth="1"/>
    <col min="11" max="11" width="4.140625" style="47" customWidth="1"/>
    <col min="12" max="12" width="4.42578125" style="47" customWidth="1"/>
    <col min="13" max="13" width="8" style="8" customWidth="1"/>
    <col min="14" max="14" width="6.42578125" style="47" customWidth="1"/>
    <col min="15" max="15" width="10" style="47" customWidth="1"/>
    <col min="16" max="16" width="5.42578125" style="47" customWidth="1"/>
    <col min="17" max="17" width="6.140625" style="47" customWidth="1"/>
    <col min="18" max="18" width="4.42578125" style="47" customWidth="1"/>
    <col min="19" max="19" width="6.5703125" style="47" customWidth="1"/>
    <col min="20" max="20" width="7.28515625" style="47" customWidth="1"/>
    <col min="21" max="21" width="11.85546875" style="47" customWidth="1"/>
    <col min="22" max="22" width="8.85546875" style="47" customWidth="1"/>
    <col min="23" max="23" width="9.140625" style="48"/>
    <col min="24" max="16384" width="9.140625" style="47"/>
  </cols>
  <sheetData>
    <row r="1" spans="1:25" ht="13.5" thickBot="1">
      <c r="A1" s="92">
        <v>2</v>
      </c>
      <c r="H1" s="49"/>
      <c r="Q1" s="50"/>
      <c r="S1" s="51"/>
    </row>
    <row r="2" spans="1:25" ht="15.75" customHeight="1" thickTop="1">
      <c r="A2" s="1165" t="s">
        <v>129</v>
      </c>
      <c r="B2" s="1166"/>
      <c r="C2" s="1167" t="s">
        <v>102</v>
      </c>
      <c r="D2" s="1167"/>
      <c r="E2" s="1167"/>
      <c r="F2" s="1167"/>
      <c r="G2" s="1167"/>
      <c r="H2" s="1167"/>
      <c r="I2" s="1167"/>
      <c r="J2" s="1167"/>
      <c r="K2" s="1167"/>
      <c r="L2" s="1168"/>
      <c r="N2" s="52"/>
      <c r="O2" s="53"/>
      <c r="P2" s="54"/>
      <c r="Q2" s="54"/>
      <c r="R2" s="54"/>
      <c r="S2" s="54"/>
      <c r="T2" s="54"/>
      <c r="U2" s="54"/>
      <c r="V2" s="55"/>
    </row>
    <row r="3" spans="1:25" ht="27" customHeight="1">
      <c r="A3" s="1155" t="s">
        <v>89</v>
      </c>
      <c r="B3" s="1156"/>
      <c r="C3" s="1162" t="e">
        <f>VLOOKUP($A$1,#REF!,#REF!)</f>
        <v>#REF!</v>
      </c>
      <c r="D3" s="1163"/>
      <c r="E3" s="1163"/>
      <c r="F3" s="1163"/>
      <c r="G3" s="1163"/>
      <c r="H3" s="1163"/>
      <c r="I3" s="1163"/>
      <c r="J3" s="1163"/>
      <c r="K3" s="1163"/>
      <c r="L3" s="1164"/>
      <c r="N3" s="56"/>
      <c r="P3" s="1169" t="s">
        <v>160</v>
      </c>
      <c r="Q3" s="1169"/>
      <c r="R3" s="1169"/>
      <c r="S3" s="1169"/>
      <c r="T3" s="1169"/>
      <c r="U3" s="1169"/>
      <c r="V3" s="1170"/>
      <c r="Y3" s="15"/>
    </row>
    <row r="4" spans="1:25" ht="25.5" customHeight="1">
      <c r="A4" s="1155" t="s">
        <v>158</v>
      </c>
      <c r="B4" s="1156"/>
      <c r="C4" s="1157" t="e">
        <f>VLOOKUP($A$1,#REF!,#REF!)</f>
        <v>#REF!</v>
      </c>
      <c r="D4" s="1158"/>
      <c r="E4" s="1158"/>
      <c r="F4" s="1158"/>
      <c r="G4" s="1158"/>
      <c r="H4" s="1158"/>
      <c r="I4" s="1158"/>
      <c r="J4" s="1158"/>
      <c r="K4" s="1158"/>
      <c r="L4" s="1159"/>
      <c r="N4" s="56"/>
      <c r="P4" s="1160" t="e">
        <f>#REF!</f>
        <v>#REF!</v>
      </c>
      <c r="Q4" s="1160"/>
      <c r="R4" s="1160"/>
      <c r="S4" s="1160"/>
      <c r="T4" s="1160"/>
      <c r="U4" s="1160"/>
      <c r="V4" s="1161"/>
      <c r="Y4" s="15"/>
    </row>
    <row r="5" spans="1:25" ht="18" customHeight="1">
      <c r="A5" s="1155" t="s">
        <v>124</v>
      </c>
      <c r="B5" s="1156"/>
      <c r="C5" s="1162" t="e">
        <f>VLOOKUP($A$1,#REF!,#REF!)</f>
        <v>#REF!</v>
      </c>
      <c r="D5" s="1163"/>
      <c r="E5" s="1163"/>
      <c r="F5" s="1163"/>
      <c r="G5" s="1163"/>
      <c r="H5" s="1163"/>
      <c r="I5" s="1163"/>
      <c r="J5" s="1163"/>
      <c r="K5" s="1163"/>
      <c r="L5" s="1164"/>
      <c r="N5" s="56"/>
      <c r="P5" s="1160"/>
      <c r="Q5" s="1160"/>
      <c r="R5" s="1160"/>
      <c r="S5" s="1160"/>
      <c r="T5" s="1160"/>
      <c r="U5" s="1160"/>
      <c r="V5" s="1161"/>
      <c r="Y5" s="15"/>
    </row>
    <row r="6" spans="1:25" s="58" customFormat="1" ht="12.75" customHeight="1">
      <c r="A6" s="1171"/>
      <c r="B6" s="1172"/>
      <c r="C6" s="1173" t="s">
        <v>66</v>
      </c>
      <c r="D6" s="1173"/>
      <c r="E6" s="1173"/>
      <c r="F6" s="1173"/>
      <c r="G6" s="1173"/>
      <c r="H6" s="1173"/>
      <c r="I6" s="1173"/>
      <c r="J6" s="1173"/>
      <c r="K6" s="1173"/>
      <c r="L6" s="1174"/>
      <c r="M6" s="14"/>
      <c r="N6" s="57"/>
      <c r="P6" s="1178" t="e">
        <f>#REF!</f>
        <v>#REF!</v>
      </c>
      <c r="Q6" s="1178"/>
      <c r="R6" s="1178"/>
      <c r="S6" s="1178"/>
      <c r="T6" s="1178"/>
      <c r="U6" s="1178"/>
      <c r="V6" s="1179"/>
      <c r="W6" s="59"/>
    </row>
    <row r="7" spans="1:25" ht="25.5" customHeight="1">
      <c r="A7" s="1155" t="s">
        <v>89</v>
      </c>
      <c r="B7" s="1156"/>
      <c r="C7" s="1175"/>
      <c r="D7" s="1176"/>
      <c r="E7" s="1176"/>
      <c r="F7" s="1176"/>
      <c r="G7" s="1176"/>
      <c r="H7" s="1176"/>
      <c r="I7" s="1176"/>
      <c r="J7" s="1176"/>
      <c r="K7" s="1176"/>
      <c r="L7" s="1177"/>
      <c r="N7" s="56"/>
      <c r="P7" s="48"/>
      <c r="Q7" s="48"/>
      <c r="R7" s="48"/>
      <c r="S7" s="48"/>
      <c r="T7" s="48"/>
      <c r="U7" s="48"/>
      <c r="V7" s="60"/>
    </row>
    <row r="8" spans="1:25" ht="24" customHeight="1">
      <c r="A8" s="1155" t="s">
        <v>158</v>
      </c>
      <c r="B8" s="1156"/>
      <c r="C8" s="1175"/>
      <c r="D8" s="1176"/>
      <c r="E8" s="1176"/>
      <c r="F8" s="1176"/>
      <c r="G8" s="1176"/>
      <c r="H8" s="1176"/>
      <c r="I8" s="1176"/>
      <c r="J8" s="1176"/>
      <c r="K8" s="1176"/>
      <c r="L8" s="1177"/>
      <c r="N8" s="142" t="s">
        <v>169</v>
      </c>
      <c r="O8" s="1180" t="e">
        <f>#REF!</f>
        <v>#REF!</v>
      </c>
      <c r="P8" s="1180"/>
      <c r="Q8" s="1180"/>
      <c r="R8" s="48"/>
      <c r="S8" s="145"/>
      <c r="T8" s="48" t="s">
        <v>170</v>
      </c>
      <c r="U8" s="1181" t="e">
        <f>#REF!</f>
        <v>#REF!</v>
      </c>
      <c r="V8" s="1182"/>
    </row>
    <row r="9" spans="1:25" ht="21.75" customHeight="1">
      <c r="A9" s="1155" t="s">
        <v>124</v>
      </c>
      <c r="B9" s="1156"/>
      <c r="C9" s="1175"/>
      <c r="D9" s="1176"/>
      <c r="E9" s="1176"/>
      <c r="F9" s="1176"/>
      <c r="G9" s="1176"/>
      <c r="H9" s="1176"/>
      <c r="I9" s="1176"/>
      <c r="J9" s="1176"/>
      <c r="K9" s="1176"/>
      <c r="L9" s="1177"/>
      <c r="N9" s="1187" t="s">
        <v>91</v>
      </c>
      <c r="O9" s="1188"/>
      <c r="P9" s="1188"/>
      <c r="Q9" s="1188"/>
      <c r="R9" s="1188"/>
      <c r="S9" s="1188"/>
      <c r="T9" s="1188"/>
      <c r="U9" s="1188"/>
      <c r="V9" s="1189"/>
    </row>
    <row r="10" spans="1:25" ht="12.75" customHeight="1">
      <c r="A10" s="1190" t="s">
        <v>161</v>
      </c>
      <c r="B10" s="1191"/>
      <c r="C10" s="1191"/>
      <c r="D10" s="1191"/>
      <c r="E10" s="1191"/>
      <c r="F10" s="1191"/>
      <c r="G10" s="1191"/>
      <c r="H10" s="1191"/>
      <c r="I10" s="1191"/>
      <c r="J10" s="1191"/>
      <c r="K10" s="1191"/>
      <c r="L10" s="1192"/>
      <c r="N10" s="56"/>
      <c r="P10" s="1193" t="s">
        <v>164</v>
      </c>
      <c r="Q10" s="1193"/>
      <c r="R10" s="1193"/>
      <c r="S10" s="1193"/>
      <c r="T10" s="1193"/>
      <c r="U10" s="50"/>
      <c r="V10" s="80"/>
    </row>
    <row r="11" spans="1:25" ht="25.5" customHeight="1">
      <c r="A11" s="1201"/>
      <c r="B11" s="1202"/>
      <c r="C11" s="1202"/>
      <c r="D11" s="1202"/>
      <c r="E11" s="1202"/>
      <c r="F11" s="1202"/>
      <c r="G11" s="1202"/>
      <c r="H11" s="1202"/>
      <c r="I11" s="1203"/>
      <c r="J11" s="1203"/>
      <c r="K11" s="1203"/>
      <c r="L11" s="1204"/>
      <c r="N11" s="56"/>
      <c r="P11" s="48"/>
      <c r="Q11" s="48"/>
      <c r="R11" s="48"/>
      <c r="S11" s="48"/>
      <c r="T11" s="48"/>
      <c r="U11" s="48"/>
      <c r="V11" s="60"/>
    </row>
    <row r="12" spans="1:25" ht="15">
      <c r="A12" s="1194" t="s">
        <v>108</v>
      </c>
      <c r="B12" s="1195"/>
      <c r="C12" s="1195"/>
      <c r="D12" s="1196"/>
      <c r="E12" s="1197" t="s">
        <v>109</v>
      </c>
      <c r="F12" s="1195"/>
      <c r="G12" s="1195"/>
      <c r="H12" s="1196"/>
      <c r="I12" s="146" t="s">
        <v>110</v>
      </c>
      <c r="J12" s="147"/>
      <c r="K12" s="147"/>
      <c r="L12" s="148"/>
      <c r="N12" s="1198" t="s">
        <v>151</v>
      </c>
      <c r="O12" s="1199"/>
      <c r="P12" s="1200" t="str">
        <f>VLOOKUP($A$1,'Student Profile'!A$3:R$62,'Student Profile'!C4)</f>
        <v>K. Lakshmi</v>
      </c>
      <c r="Q12" s="1200"/>
      <c r="R12" s="1200"/>
      <c r="S12" s="1200"/>
      <c r="T12" s="50" t="s">
        <v>152</v>
      </c>
      <c r="U12" s="155" t="str">
        <f>VLOOKUP($A$1,'Student Profile'!A$3:R$62,'Student Profile'!D4)</f>
        <v>V C</v>
      </c>
      <c r="V12" s="80"/>
    </row>
    <row r="13" spans="1:25">
      <c r="A13" s="61"/>
      <c r="B13" s="49"/>
      <c r="C13" s="49"/>
      <c r="D13" s="49"/>
      <c r="E13" s="49"/>
      <c r="F13" s="49"/>
      <c r="G13" s="49"/>
      <c r="H13" s="49"/>
      <c r="I13" s="49"/>
      <c r="J13" s="49"/>
      <c r="K13" s="49"/>
      <c r="L13" s="62"/>
      <c r="N13" s="56"/>
      <c r="V13" s="80"/>
    </row>
    <row r="14" spans="1:25">
      <c r="A14" s="61" t="s">
        <v>148</v>
      </c>
      <c r="B14" s="49"/>
      <c r="C14" s="49"/>
      <c r="D14" s="49"/>
      <c r="E14" s="49"/>
      <c r="F14" s="49"/>
      <c r="G14" s="49"/>
      <c r="H14" s="49"/>
      <c r="I14" s="49"/>
      <c r="J14" s="49"/>
      <c r="K14" s="49"/>
      <c r="L14" s="63"/>
      <c r="N14" s="1209" t="s">
        <v>174</v>
      </c>
      <c r="O14" s="1210"/>
      <c r="P14" s="1211" t="str">
        <f>VLOOKUP($A$1,'Student Profile'!A$1:S$71,'Student Profile'!G4)</f>
        <v>Aruna</v>
      </c>
      <c r="Q14" s="1211" t="e">
        <f>VLOOKUP($A$1,'Student Profile'!#REF!,'Student Profile'!#REF!)</f>
        <v>#REF!</v>
      </c>
      <c r="R14" s="1211" t="e">
        <f>VLOOKUP($A$1,'Student Profile'!#REF!,'Student Profile'!A6)</f>
        <v>#REF!</v>
      </c>
      <c r="S14" s="1211" t="e">
        <f>VLOOKUP($A$1,'Student Profile'!#REF!,'Student Profile'!B6)</f>
        <v>#REF!</v>
      </c>
      <c r="T14" s="1211" t="e">
        <f>VLOOKUP($A$1,'Student Profile'!#REF!,'Student Profile'!C6)</f>
        <v>#REF!</v>
      </c>
      <c r="U14" s="1211" t="e">
        <f>VLOOKUP($A$1,'Student Profile'!A$3:R$62,'Student Profile'!D6)</f>
        <v>#REF!</v>
      </c>
      <c r="V14" s="60"/>
    </row>
    <row r="15" spans="1:25">
      <c r="A15" s="61"/>
      <c r="B15" s="49"/>
      <c r="C15" s="49"/>
      <c r="D15" s="49"/>
      <c r="E15" s="49"/>
      <c r="F15" s="49"/>
      <c r="G15" s="49"/>
      <c r="H15" s="49"/>
      <c r="I15" s="49"/>
      <c r="J15" s="49"/>
      <c r="K15" s="49"/>
      <c r="L15" s="64"/>
      <c r="N15" s="56"/>
      <c r="U15" s="48"/>
      <c r="V15" s="60"/>
    </row>
    <row r="16" spans="1:25" ht="15" customHeight="1">
      <c r="A16" s="1213" t="s">
        <v>157</v>
      </c>
      <c r="B16" s="1214"/>
      <c r="C16" s="1214"/>
      <c r="D16" s="1214"/>
      <c r="E16" s="1215"/>
      <c r="F16" s="1215"/>
      <c r="G16" s="1215"/>
      <c r="H16" s="1215"/>
      <c r="I16" s="1215"/>
      <c r="J16" s="1215"/>
      <c r="K16" s="1215"/>
      <c r="L16" s="1216"/>
      <c r="N16" s="1217" t="s">
        <v>175</v>
      </c>
      <c r="O16" s="1218"/>
      <c r="P16" s="1181" t="str">
        <f>VLOOKUP($A$1,'Student Profile'!A$1:S$71,'Student Profile'!F4)</f>
        <v>A.S Ram</v>
      </c>
      <c r="Q16" s="1181" t="e">
        <f>VLOOKUP($A$1,'Student Profile'!#REF!,'Student Profile'!#REF!)</f>
        <v>#REF!</v>
      </c>
      <c r="R16" s="1181" t="e">
        <f>VLOOKUP($A$1,'Student Profile'!#REF!,'Student Profile'!A8)</f>
        <v>#REF!</v>
      </c>
      <c r="S16" s="1181" t="e">
        <f>VLOOKUP($A$1,'Student Profile'!#REF!,'Student Profile'!B8)</f>
        <v>#REF!</v>
      </c>
      <c r="T16" s="1181" t="e">
        <f>VLOOKUP($A$1,'Student Profile'!#REF!,'Student Profile'!C8)</f>
        <v>#REF!</v>
      </c>
      <c r="U16" s="1181" t="e">
        <f>VLOOKUP($A$1,'Student Profile'!A$3:R$62,'Student Profile'!D8)</f>
        <v>#VALUE!</v>
      </c>
      <c r="V16" s="60"/>
    </row>
    <row r="17" spans="1:22" s="47" customFormat="1" ht="8.25" customHeight="1">
      <c r="A17" s="61"/>
      <c r="B17" s="49"/>
      <c r="C17" s="49"/>
      <c r="D17" s="49"/>
      <c r="E17" s="49"/>
      <c r="F17" s="49"/>
      <c r="G17" s="49"/>
      <c r="H17" s="49"/>
      <c r="I17" s="49"/>
      <c r="J17" s="49"/>
      <c r="K17" s="49"/>
      <c r="L17" s="64"/>
      <c r="M17" s="8"/>
      <c r="N17" s="56"/>
      <c r="R17" s="48"/>
      <c r="S17" s="1219"/>
      <c r="T17" s="1219"/>
      <c r="U17" s="48"/>
      <c r="V17" s="60"/>
    </row>
    <row r="18" spans="1:22" s="47" customFormat="1">
      <c r="A18" s="61"/>
      <c r="B18" s="49"/>
      <c r="C18" s="49"/>
      <c r="D18" s="49"/>
      <c r="E18" s="49"/>
      <c r="F18" s="49"/>
      <c r="G18" s="49"/>
      <c r="H18" s="49"/>
      <c r="I18" s="49"/>
      <c r="J18" s="49"/>
      <c r="K18" s="49"/>
      <c r="L18" s="64"/>
      <c r="M18" s="8"/>
      <c r="N18" s="65"/>
      <c r="O18" s="151"/>
      <c r="P18" s="66"/>
      <c r="Q18" s="66"/>
      <c r="R18" s="48"/>
      <c r="S18" s="48"/>
      <c r="T18" s="48"/>
      <c r="U18" s="48"/>
      <c r="V18" s="60"/>
    </row>
    <row r="19" spans="1:22" s="47" customFormat="1">
      <c r="A19" s="111" t="s">
        <v>149</v>
      </c>
      <c r="B19" s="67"/>
      <c r="C19" s="67"/>
      <c r="D19" s="68"/>
      <c r="E19" s="1220" t="s">
        <v>109</v>
      </c>
      <c r="F19" s="1220"/>
      <c r="G19" s="1220"/>
      <c r="H19" s="69"/>
      <c r="I19" s="1221" t="s">
        <v>111</v>
      </c>
      <c r="J19" s="1221"/>
      <c r="K19" s="1221"/>
      <c r="L19" s="70"/>
      <c r="M19" s="8"/>
      <c r="N19" s="1198" t="s">
        <v>153</v>
      </c>
      <c r="O19" s="1199"/>
      <c r="P19" s="144">
        <f>VLOOKUP($A$1,'Student Profile'!A$3:R$62,'Student Profile'!A4)</f>
        <v>2</v>
      </c>
      <c r="Q19" s="66"/>
      <c r="R19" s="48"/>
      <c r="S19" s="1222" t="s">
        <v>92</v>
      </c>
      <c r="T19" s="1222"/>
      <c r="U19" s="153">
        <f>VLOOKUP($A$1,'Student Profile'!A$2:W$62,'Student Profile'!B4)</f>
        <v>1111</v>
      </c>
      <c r="V19" s="60"/>
    </row>
    <row r="20" spans="1:22" s="47" customFormat="1">
      <c r="A20" s="112" t="s">
        <v>150</v>
      </c>
      <c r="B20" s="71"/>
      <c r="C20" s="71"/>
      <c r="D20" s="71"/>
      <c r="E20" s="71"/>
      <c r="F20" s="71"/>
      <c r="G20" s="71"/>
      <c r="H20" s="71"/>
      <c r="I20" s="71"/>
      <c r="J20" s="71"/>
      <c r="K20" s="71"/>
      <c r="L20" s="72"/>
      <c r="M20" s="8"/>
      <c r="N20" s="56"/>
      <c r="P20" s="48"/>
      <c r="Q20" s="48"/>
      <c r="R20" s="144"/>
      <c r="S20" s="66"/>
      <c r="T20" s="66"/>
      <c r="U20" s="66"/>
      <c r="V20" s="73"/>
    </row>
    <row r="21" spans="1:22" s="47" customFormat="1">
      <c r="A21" s="1183" t="s">
        <v>112</v>
      </c>
      <c r="B21" s="1184"/>
      <c r="C21" s="1184"/>
      <c r="D21" s="1184"/>
      <c r="E21" s="1184"/>
      <c r="F21" s="1184"/>
      <c r="G21" s="1184"/>
      <c r="H21" s="1184"/>
      <c r="I21" s="1184"/>
      <c r="J21" s="1184"/>
      <c r="K21" s="1184"/>
      <c r="L21" s="1185"/>
      <c r="M21" s="8"/>
      <c r="N21" s="111" t="s">
        <v>154</v>
      </c>
      <c r="O21" s="50"/>
      <c r="P21" s="1186" t="str">
        <f>VLOOKUP($A$1,'Student Profile'!A$2:S$62,'Student Profile'!E4)</f>
        <v>19th May 2000</v>
      </c>
      <c r="Q21" s="1186"/>
      <c r="R21" s="149"/>
      <c r="S21" s="1222" t="s">
        <v>173</v>
      </c>
      <c r="T21" s="1222"/>
      <c r="U21" s="144">
        <f>VLOOKUP($A$1,'Student Profile'!A$2:X$62,'Student Profile'!J4)</f>
        <v>0</v>
      </c>
      <c r="V21" s="80"/>
    </row>
    <row r="22" spans="1:22" s="47" customFormat="1">
      <c r="A22" s="1183"/>
      <c r="B22" s="1184"/>
      <c r="C22" s="1184"/>
      <c r="D22" s="1184"/>
      <c r="E22" s="1184"/>
      <c r="F22" s="1184"/>
      <c r="G22" s="1184"/>
      <c r="H22" s="1184"/>
      <c r="I22" s="1184"/>
      <c r="J22" s="1184"/>
      <c r="K22" s="1184"/>
      <c r="L22" s="1185"/>
      <c r="M22" s="8"/>
      <c r="N22" s="56"/>
      <c r="P22" s="48"/>
      <c r="Q22" s="48"/>
      <c r="S22" s="1181"/>
      <c r="T22" s="1181"/>
      <c r="U22" s="1205"/>
      <c r="V22" s="1206"/>
    </row>
    <row r="23" spans="1:22" s="47" customFormat="1">
      <c r="A23" s="1183" t="s">
        <v>113</v>
      </c>
      <c r="B23" s="1184"/>
      <c r="C23" s="1184"/>
      <c r="D23" s="1184"/>
      <c r="E23" s="1184"/>
      <c r="F23" s="1184"/>
      <c r="G23" s="1184"/>
      <c r="H23" s="1184"/>
      <c r="I23" s="1184"/>
      <c r="J23" s="1184"/>
      <c r="K23" s="1184"/>
      <c r="L23" s="1185"/>
      <c r="M23" s="8"/>
      <c r="N23" s="1198" t="s">
        <v>155</v>
      </c>
      <c r="O23" s="1199"/>
      <c r="P23" s="1212">
        <f>VLOOKUP($A$1,'Student Profile'!A$3:R$62,'Student Profile'!H4)</f>
        <v>0</v>
      </c>
      <c r="Q23" s="1212"/>
      <c r="R23" s="1212"/>
      <c r="S23" s="1212"/>
      <c r="T23" s="1212"/>
      <c r="U23" s="1212"/>
      <c r="V23" s="74"/>
    </row>
    <row r="24" spans="1:22" s="47" customFormat="1">
      <c r="A24" s="1183"/>
      <c r="B24" s="1184"/>
      <c r="C24" s="1184"/>
      <c r="D24" s="1184"/>
      <c r="E24" s="1184"/>
      <c r="F24" s="1184"/>
      <c r="G24" s="1184"/>
      <c r="H24" s="1184"/>
      <c r="I24" s="1184"/>
      <c r="J24" s="1184"/>
      <c r="K24" s="1184"/>
      <c r="L24" s="1185"/>
      <c r="M24" s="8"/>
      <c r="N24" s="56"/>
      <c r="P24" s="1212"/>
      <c r="Q24" s="1212"/>
      <c r="R24" s="1212"/>
      <c r="S24" s="1212"/>
      <c r="T24" s="1212"/>
      <c r="U24" s="1212"/>
      <c r="V24" s="75"/>
    </row>
    <row r="25" spans="1:22" s="47" customFormat="1">
      <c r="A25" s="1183" t="s">
        <v>114</v>
      </c>
      <c r="B25" s="1184"/>
      <c r="C25" s="1184"/>
      <c r="D25" s="1184"/>
      <c r="E25" s="1184"/>
      <c r="F25" s="1184"/>
      <c r="G25" s="1184"/>
      <c r="H25" s="1184"/>
      <c r="I25" s="1184"/>
      <c r="J25" s="1184"/>
      <c r="K25" s="1184"/>
      <c r="L25" s="1185"/>
      <c r="M25" s="8"/>
      <c r="N25" s="56"/>
      <c r="P25" s="48"/>
      <c r="Q25" s="48"/>
      <c r="R25" s="1207"/>
      <c r="S25" s="1207"/>
      <c r="T25" s="1207"/>
      <c r="U25" s="1207"/>
      <c r="V25" s="1208"/>
    </row>
    <row r="26" spans="1:22" s="47" customFormat="1">
      <c r="A26" s="1183" t="s">
        <v>115</v>
      </c>
      <c r="B26" s="1184"/>
      <c r="C26" s="1184"/>
      <c r="D26" s="1184"/>
      <c r="E26" s="1184"/>
      <c r="F26" s="1184"/>
      <c r="G26" s="1184"/>
      <c r="H26" s="1184"/>
      <c r="I26" s="1184"/>
      <c r="J26" s="1184"/>
      <c r="K26" s="1184"/>
      <c r="L26" s="1185"/>
      <c r="M26" s="8"/>
      <c r="N26" s="1249" t="s">
        <v>156</v>
      </c>
      <c r="O26" s="1193"/>
      <c r="P26" s="1219">
        <f>VLOOKUP($A$1,'Student Profile'!A$3:R$62,'Student Profile'!I4)</f>
        <v>8888888888</v>
      </c>
      <c r="Q26" s="1219" t="e">
        <f>VLOOKUP($A$1,'Student Profile'!B$2:S$62,'Student Profile'!B11)</f>
        <v>#VALUE!</v>
      </c>
      <c r="R26" s="1219" t="e">
        <f>VLOOKUP($A$1,'Student Profile'!C$2:T$62,'Student Profile'!C11)</f>
        <v>#N/A</v>
      </c>
      <c r="S26" s="1219" t="e">
        <f>VLOOKUP($A$1,'Student Profile'!D$2:U$62,'Student Profile'!D11)</f>
        <v>#N/A</v>
      </c>
      <c r="T26" s="76"/>
      <c r="U26" s="76"/>
      <c r="V26" s="62"/>
    </row>
    <row r="27" spans="1:22" s="47" customFormat="1">
      <c r="A27" s="1183"/>
      <c r="B27" s="1184"/>
      <c r="C27" s="1184"/>
      <c r="D27" s="1184"/>
      <c r="E27" s="1184"/>
      <c r="F27" s="1184"/>
      <c r="G27" s="1184"/>
      <c r="H27" s="1184"/>
      <c r="I27" s="1184"/>
      <c r="J27" s="1184"/>
      <c r="K27" s="1184"/>
      <c r="L27" s="1185"/>
      <c r="M27" s="8"/>
      <c r="N27" s="1223"/>
      <c r="O27" s="1224"/>
      <c r="P27" s="1225" t="s">
        <v>102</v>
      </c>
      <c r="Q27" s="1225"/>
      <c r="R27" s="1225"/>
      <c r="S27" s="1225"/>
      <c r="T27" s="1226" t="s">
        <v>66</v>
      </c>
      <c r="U27" s="1226"/>
      <c r="V27" s="1227"/>
    </row>
    <row r="28" spans="1:22" s="47" customFormat="1">
      <c r="A28" s="1257" t="s">
        <v>128</v>
      </c>
      <c r="B28" s="1258"/>
      <c r="C28" s="1258"/>
      <c r="D28" s="1258"/>
      <c r="E28" s="1258"/>
      <c r="F28" s="1258"/>
      <c r="G28" s="1258"/>
      <c r="H28" s="1258"/>
      <c r="I28" s="1258"/>
      <c r="J28" s="1258"/>
      <c r="K28" s="1258"/>
      <c r="L28" s="1259"/>
      <c r="M28" s="8"/>
      <c r="N28" s="1260" t="s">
        <v>104</v>
      </c>
      <c r="O28" s="1261"/>
      <c r="P28" s="1254" t="e">
        <f>VLOOKUP($A$1,'Student Profile'!A$2:Y$62,'Student Profile'!#REF!)</f>
        <v>#REF!</v>
      </c>
      <c r="Q28" s="1254" t="e">
        <f>VLOOKUP($A$1,'Student Profile'!#REF!,'Student Profile'!#REF!)</f>
        <v>#REF!</v>
      </c>
      <c r="R28" s="1254" t="e">
        <f>VLOOKUP($A$1,'Student Profile'!N$2:AA$62,'Student Profile'!V29)</f>
        <v>#N/A</v>
      </c>
      <c r="S28" s="1254" t="e">
        <f>VLOOKUP($A$1,'Student Profile'!#REF!,'Student Profile'!#REF!)</f>
        <v>#REF!</v>
      </c>
      <c r="T28" s="1226"/>
      <c r="U28" s="1226"/>
      <c r="V28" s="1227"/>
    </row>
    <row r="29" spans="1:22" s="47" customFormat="1">
      <c r="A29" s="77"/>
      <c r="B29" s="78"/>
      <c r="C29" s="78"/>
      <c r="D29" s="78"/>
      <c r="E29" s="78"/>
      <c r="F29" s="78"/>
      <c r="G29" s="78"/>
      <c r="H29" s="78"/>
      <c r="I29" s="78"/>
      <c r="J29" s="78"/>
      <c r="K29" s="78"/>
      <c r="L29" s="64"/>
      <c r="M29" s="8"/>
      <c r="N29" s="1260" t="s">
        <v>105</v>
      </c>
      <c r="O29" s="1261"/>
      <c r="P29" s="1262" t="e">
        <f>VLOOKUP($A$1,'Student Profile'!A$2:Y$62,'Student Profile'!#REF!)</f>
        <v>#REF!</v>
      </c>
      <c r="Q29" s="1263" t="e">
        <f>VLOOKUP($A$1,'Student Profile'!#REF!,'Student Profile'!#REF!)</f>
        <v>#REF!</v>
      </c>
      <c r="R29" s="1263" t="e">
        <f>VLOOKUP($A$1,'Student Profile'!N$2:AA$62,'Student Profile'!V30)</f>
        <v>#N/A</v>
      </c>
      <c r="S29" s="1264" t="e">
        <f>VLOOKUP($A$1,'Student Profile'!#REF!,'Student Profile'!#REF!)</f>
        <v>#REF!</v>
      </c>
      <c r="T29" s="1224"/>
      <c r="U29" s="1224"/>
      <c r="V29" s="1228"/>
    </row>
    <row r="30" spans="1:22" s="47" customFormat="1" ht="6.75" customHeight="1">
      <c r="A30" s="56"/>
      <c r="B30" s="79"/>
      <c r="C30" s="66"/>
      <c r="D30" s="66"/>
      <c r="E30" s="66"/>
      <c r="F30" s="66"/>
      <c r="G30" s="66"/>
      <c r="H30" s="66"/>
      <c r="I30" s="66"/>
      <c r="J30" s="66"/>
      <c r="K30" s="66"/>
      <c r="L30" s="80"/>
      <c r="M30" s="8"/>
      <c r="N30" s="1260"/>
      <c r="O30" s="1261"/>
      <c r="P30" s="1265" t="e">
        <f>VLOOKUP($A$1,'Student Profile'!A$2:Y$62,'Student Profile'!#REF!)</f>
        <v>#REF!</v>
      </c>
      <c r="Q30" s="1266" t="e">
        <f>VLOOKUP($A$1,'Student Profile'!#REF!,'Student Profile'!#REF!)</f>
        <v>#REF!</v>
      </c>
      <c r="R30" s="1266" t="e">
        <f>VLOOKUP($A$1,'Student Profile'!N$2:AA$62,'Student Profile'!V31)</f>
        <v>#N/A</v>
      </c>
      <c r="S30" s="1267" t="e">
        <f>VLOOKUP($A$1,'Student Profile'!#REF!,'Student Profile'!#REF!)</f>
        <v>#REF!</v>
      </c>
      <c r="T30" s="1224"/>
      <c r="U30" s="1224"/>
      <c r="V30" s="1228"/>
    </row>
    <row r="31" spans="1:22" s="47" customFormat="1">
      <c r="A31" s="56"/>
      <c r="B31" s="79"/>
      <c r="C31" s="154"/>
      <c r="D31" s="154"/>
      <c r="E31" s="154"/>
      <c r="F31" s="154"/>
      <c r="G31" s="154"/>
      <c r="H31" s="81"/>
      <c r="I31" s="1229" t="s">
        <v>111</v>
      </c>
      <c r="J31" s="1229"/>
      <c r="K31" s="1229"/>
      <c r="L31" s="80"/>
      <c r="M31" s="8"/>
      <c r="N31" s="56"/>
      <c r="P31" s="48"/>
      <c r="Q31" s="153"/>
      <c r="R31" s="152"/>
      <c r="S31" s="153"/>
      <c r="T31" s="144"/>
      <c r="U31" s="48"/>
      <c r="V31" s="82"/>
    </row>
    <row r="32" spans="1:22" s="47" customFormat="1">
      <c r="A32" s="1230" t="s">
        <v>116</v>
      </c>
      <c r="B32" s="1231"/>
      <c r="C32" s="1231"/>
      <c r="D32" s="1231"/>
      <c r="E32" s="1231"/>
      <c r="F32" s="1231"/>
      <c r="G32" s="1231"/>
      <c r="H32" s="1231"/>
      <c r="I32" s="1231"/>
      <c r="J32" s="1231"/>
      <c r="K32" s="1231"/>
      <c r="L32" s="1232"/>
      <c r="M32" s="8"/>
      <c r="N32" s="1233" t="s">
        <v>147</v>
      </c>
      <c r="O32" s="1234"/>
      <c r="P32" s="1237" t="e">
        <f>VLOOKUP(A$1,'Student Profile'!A$2:X$62,'Student Profile'!#REF!)</f>
        <v>#REF!</v>
      </c>
      <c r="Q32" s="1238"/>
      <c r="R32" s="1238"/>
      <c r="S32" s="1239"/>
      <c r="T32" s="1243"/>
      <c r="U32" s="1243"/>
      <c r="V32" s="1244"/>
    </row>
    <row r="33" spans="1:22" s="47" customFormat="1" ht="11.25" customHeight="1">
      <c r="A33" s="1230"/>
      <c r="B33" s="1231"/>
      <c r="C33" s="1231"/>
      <c r="D33" s="1231"/>
      <c r="E33" s="1231"/>
      <c r="F33" s="1231"/>
      <c r="G33" s="1231"/>
      <c r="H33" s="1231"/>
      <c r="I33" s="1231"/>
      <c r="J33" s="1231"/>
      <c r="K33" s="1231"/>
      <c r="L33" s="1232"/>
      <c r="M33" s="8"/>
      <c r="N33" s="1235"/>
      <c r="O33" s="1236"/>
      <c r="P33" s="1240"/>
      <c r="Q33" s="1241"/>
      <c r="R33" s="1241"/>
      <c r="S33" s="1242"/>
      <c r="T33" s="1243"/>
      <c r="U33" s="1243"/>
      <c r="V33" s="1244"/>
    </row>
    <row r="34" spans="1:22" s="47" customFormat="1" ht="10.5" customHeight="1">
      <c r="A34" s="56"/>
      <c r="B34" s="83"/>
      <c r="C34" s="156"/>
      <c r="D34" s="156"/>
      <c r="E34" s="84"/>
      <c r="F34" s="156"/>
      <c r="G34" s="1256"/>
      <c r="H34" s="1256"/>
      <c r="I34" s="59"/>
      <c r="J34" s="156"/>
      <c r="K34" s="156"/>
      <c r="L34" s="64"/>
      <c r="M34" s="8"/>
      <c r="N34" s="56"/>
      <c r="P34" s="48"/>
      <c r="Q34" s="48"/>
      <c r="R34" s="48"/>
      <c r="S34" s="48"/>
      <c r="T34" s="48"/>
      <c r="U34" s="48"/>
      <c r="V34" s="60"/>
    </row>
    <row r="35" spans="1:22" s="47" customFormat="1">
      <c r="A35" s="56"/>
      <c r="L35" s="64"/>
      <c r="M35" s="8"/>
      <c r="N35" s="1250" t="s">
        <v>106</v>
      </c>
      <c r="O35" s="1251"/>
      <c r="P35" s="1254" t="e">
        <f>VLOOKUP(A$1,'Student Profile'!A$2:X$62,'Student Profile'!#REF!)</f>
        <v>#REF!</v>
      </c>
      <c r="Q35" s="1254"/>
      <c r="R35" s="1254"/>
      <c r="S35" s="1254"/>
      <c r="T35" s="1254" t="e">
        <f>VLOOKUP(A$1,'Student Profile'!A$2:AB$62,'Student Profile'!#REF!)</f>
        <v>#REF!</v>
      </c>
      <c r="U35" s="1254"/>
      <c r="V35" s="1255"/>
    </row>
    <row r="36" spans="1:22" s="47" customFormat="1">
      <c r="A36" s="56"/>
      <c r="B36" s="50"/>
      <c r="C36" s="50"/>
      <c r="D36" s="1193" t="s">
        <v>117</v>
      </c>
      <c r="E36" s="1193"/>
      <c r="F36" s="1193"/>
      <c r="G36" s="1193"/>
      <c r="H36" s="1193"/>
      <c r="I36" s="1193"/>
      <c r="J36" s="1193"/>
      <c r="K36" s="1193"/>
      <c r="L36" s="62"/>
      <c r="M36" s="8"/>
      <c r="N36" s="1252"/>
      <c r="O36" s="1253"/>
      <c r="P36" s="1254"/>
      <c r="Q36" s="1254"/>
      <c r="R36" s="1254"/>
      <c r="S36" s="1254"/>
      <c r="T36" s="1254"/>
      <c r="U36" s="1254"/>
      <c r="V36" s="1255"/>
    </row>
    <row r="37" spans="1:22" s="47" customFormat="1" ht="21.75" customHeight="1" thickBot="1">
      <c r="A37" s="85"/>
      <c r="B37" s="86"/>
      <c r="C37" s="86"/>
      <c r="D37" s="86"/>
      <c r="E37" s="86"/>
      <c r="F37" s="86"/>
      <c r="G37" s="86"/>
      <c r="H37" s="86"/>
      <c r="I37" s="86"/>
      <c r="J37" s="86"/>
      <c r="K37" s="87"/>
      <c r="L37" s="88"/>
      <c r="M37" s="89"/>
      <c r="N37" s="1245" t="s">
        <v>107</v>
      </c>
      <c r="O37" s="1246"/>
      <c r="P37" s="1247" t="e">
        <f>VLOOKUP($A$1,'Student Profile'!A$2:Y$62,'Student Profile'!#REF!)</f>
        <v>#REF!</v>
      </c>
      <c r="Q37" s="1247" t="e">
        <f>VLOOKUP($A$1,'Student Profile'!#REF!,'Student Profile'!#REF!)</f>
        <v>#REF!</v>
      </c>
      <c r="R37" s="1247" t="e">
        <f>VLOOKUP($A$1,'Student Profile'!N$2:AA$62,'Student Profile'!V38)</f>
        <v>#N/A</v>
      </c>
      <c r="S37" s="1247" t="e">
        <f>VLOOKUP($A$1,'Student Profile'!#REF!,'Student Profile'!#REF!)</f>
        <v>#REF!</v>
      </c>
      <c r="T37" s="1247"/>
      <c r="U37" s="1247"/>
      <c r="V37" s="1248"/>
    </row>
    <row r="38" spans="1:22" s="47" customFormat="1" ht="13.5" thickTop="1">
      <c r="C38" s="48"/>
      <c r="D38" s="90"/>
      <c r="E38" s="90"/>
      <c r="F38" s="90"/>
      <c r="G38" s="90"/>
      <c r="H38" s="90"/>
      <c r="I38" s="91"/>
      <c r="J38" s="91"/>
      <c r="K38" s="91"/>
      <c r="L38" s="91"/>
      <c r="M38" s="8"/>
      <c r="P38" s="48"/>
      <c r="Q38" s="48"/>
      <c r="R38" s="48"/>
      <c r="S38" s="48"/>
      <c r="T38" s="48"/>
      <c r="U38" s="48"/>
      <c r="V38" s="48"/>
    </row>
    <row r="39" spans="1:22" s="47" customFormat="1">
      <c r="C39" s="48"/>
      <c r="D39" s="90"/>
      <c r="E39" s="90"/>
      <c r="F39" s="90"/>
      <c r="G39" s="90"/>
      <c r="H39" s="90"/>
      <c r="I39" s="91"/>
      <c r="J39" s="91"/>
      <c r="K39" s="91"/>
      <c r="L39" s="91"/>
      <c r="M39" s="8"/>
      <c r="P39" s="48"/>
      <c r="Q39" s="48"/>
      <c r="R39" s="48"/>
      <c r="S39" s="48"/>
      <c r="T39" s="48"/>
      <c r="U39" s="48"/>
      <c r="V39" s="48"/>
    </row>
    <row r="40" spans="1:22" s="47" customFormat="1">
      <c r="C40" s="48"/>
      <c r="D40" s="48"/>
      <c r="E40" s="48"/>
      <c r="F40" s="48"/>
      <c r="G40" s="48"/>
      <c r="H40" s="48"/>
      <c r="M40" s="8"/>
      <c r="P40" s="48"/>
      <c r="Q40" s="48"/>
      <c r="R40" s="48"/>
      <c r="S40" s="48"/>
      <c r="T40" s="48"/>
      <c r="U40" s="48"/>
      <c r="V40" s="48"/>
    </row>
    <row r="41" spans="1:22" s="47" customFormat="1">
      <c r="C41" s="48"/>
      <c r="D41" s="48"/>
      <c r="E41" s="48"/>
      <c r="F41" s="48"/>
      <c r="G41" s="48"/>
      <c r="H41" s="48"/>
      <c r="M41" s="8"/>
      <c r="P41" s="48"/>
      <c r="Q41" s="48"/>
      <c r="R41" s="48"/>
      <c r="S41" s="48"/>
      <c r="T41" s="48"/>
      <c r="U41" s="48"/>
      <c r="V41" s="48"/>
    </row>
    <row r="42" spans="1:22" s="47" customFormat="1">
      <c r="C42" s="48"/>
      <c r="D42" s="48"/>
      <c r="E42" s="48"/>
      <c r="F42" s="48"/>
      <c r="G42" s="48"/>
      <c r="H42" s="48"/>
      <c r="M42" s="8"/>
      <c r="P42" s="48"/>
      <c r="Q42" s="48"/>
      <c r="R42" s="48"/>
      <c r="S42" s="48"/>
      <c r="T42" s="48"/>
      <c r="U42" s="48"/>
      <c r="V42" s="48"/>
    </row>
  </sheetData>
  <sheetProtection selectLockedCells="1"/>
  <mergeCells count="78">
    <mergeCell ref="N37:O37"/>
    <mergeCell ref="P37:S37"/>
    <mergeCell ref="T37:V37"/>
    <mergeCell ref="A26:L27"/>
    <mergeCell ref="N26:O26"/>
    <mergeCell ref="N35:O36"/>
    <mergeCell ref="P35:S36"/>
    <mergeCell ref="T35:V36"/>
    <mergeCell ref="D36:K36"/>
    <mergeCell ref="G34:H34"/>
    <mergeCell ref="A28:L28"/>
    <mergeCell ref="N28:O28"/>
    <mergeCell ref="P28:S28"/>
    <mergeCell ref="T28:V28"/>
    <mergeCell ref="N29:O30"/>
    <mergeCell ref="P29:S30"/>
    <mergeCell ref="T29:V30"/>
    <mergeCell ref="I31:K31"/>
    <mergeCell ref="A32:L33"/>
    <mergeCell ref="N32:O33"/>
    <mergeCell ref="P32:S33"/>
    <mergeCell ref="T32:V33"/>
    <mergeCell ref="P26:S26"/>
    <mergeCell ref="N27:O27"/>
    <mergeCell ref="P27:S27"/>
    <mergeCell ref="S21:T21"/>
    <mergeCell ref="S22:T22"/>
    <mergeCell ref="T27:V27"/>
    <mergeCell ref="A25:L25"/>
    <mergeCell ref="R25:V25"/>
    <mergeCell ref="N14:O14"/>
    <mergeCell ref="P14:U14"/>
    <mergeCell ref="A23:L24"/>
    <mergeCell ref="N23:O23"/>
    <mergeCell ref="P23:U24"/>
    <mergeCell ref="A16:D16"/>
    <mergeCell ref="E16:L16"/>
    <mergeCell ref="N16:O16"/>
    <mergeCell ref="P16:U16"/>
    <mergeCell ref="S17:T17"/>
    <mergeCell ref="E19:G19"/>
    <mergeCell ref="I19:K19"/>
    <mergeCell ref="N19:O19"/>
    <mergeCell ref="S19:T19"/>
    <mergeCell ref="A21:L22"/>
    <mergeCell ref="P21:Q21"/>
    <mergeCell ref="N9:V9"/>
    <mergeCell ref="A10:L10"/>
    <mergeCell ref="P10:T10"/>
    <mergeCell ref="A12:D12"/>
    <mergeCell ref="E12:H12"/>
    <mergeCell ref="N12:O12"/>
    <mergeCell ref="P12:S12"/>
    <mergeCell ref="A11:D11"/>
    <mergeCell ref="E11:H11"/>
    <mergeCell ref="I11:L11"/>
    <mergeCell ref="U22:V22"/>
    <mergeCell ref="A6:B6"/>
    <mergeCell ref="C6:L6"/>
    <mergeCell ref="A9:B9"/>
    <mergeCell ref="C9:L9"/>
    <mergeCell ref="P6:V6"/>
    <mergeCell ref="A7:B7"/>
    <mergeCell ref="C7:L7"/>
    <mergeCell ref="A8:B8"/>
    <mergeCell ref="C8:L8"/>
    <mergeCell ref="O8:Q8"/>
    <mergeCell ref="U8:V8"/>
    <mergeCell ref="A2:B2"/>
    <mergeCell ref="C2:L2"/>
    <mergeCell ref="A3:B3"/>
    <mergeCell ref="C3:L3"/>
    <mergeCell ref="P3:V3"/>
    <mergeCell ref="A4:B4"/>
    <mergeCell ref="C4:L4"/>
    <mergeCell ref="P4:V5"/>
    <mergeCell ref="A5:B5"/>
    <mergeCell ref="C5:L5"/>
  </mergeCells>
  <dataValidations count="1">
    <dataValidation type="list" allowBlank="1" showInputMessage="1" showErrorMessage="1" sqref="S1 WWA983038 WME983038 WCI983038 VSM983038 VIQ983038 UYU983038 UOY983038 UFC983038 TVG983038 TLK983038 TBO983038 SRS983038 SHW983038 RYA983038 ROE983038 REI983038 QUM983038 QKQ983038 QAU983038 PQY983038 PHC983038 OXG983038 ONK983038 ODO983038 NTS983038 NJW983038 NAA983038 MQE983038 MGI983038 LWM983038 LMQ983038 LCU983038 KSY983038 KJC983038 JZG983038 JPK983038 JFO983038 IVS983038 ILW983038 ICA983038 HSE983038 HII983038 GYM983038 GOQ983038 GEU983038 FUY983038 FLC983038 FBG983038 ERK983038 EHO983038 DXS983038 DNW983038 DEA983038 CUE983038 CKI983038 CAM983038 BQQ983038 BGU983038 AWY983038 ANC983038 ADG983038 TK983038 JO983038 S983038 WWA917502 WME917502 WCI917502 VSM917502 VIQ917502 UYU917502 UOY917502 UFC917502 TVG917502 TLK917502 TBO917502 SRS917502 SHW917502 RYA917502 ROE917502 REI917502 QUM917502 QKQ917502 QAU917502 PQY917502 PHC917502 OXG917502 ONK917502 ODO917502 NTS917502 NJW917502 NAA917502 MQE917502 MGI917502 LWM917502 LMQ917502 LCU917502 KSY917502 KJC917502 JZG917502 JPK917502 JFO917502 IVS917502 ILW917502 ICA917502 HSE917502 HII917502 GYM917502 GOQ917502 GEU917502 FUY917502 FLC917502 FBG917502 ERK917502 EHO917502 DXS917502 DNW917502 DEA917502 CUE917502 CKI917502 CAM917502 BQQ917502 BGU917502 AWY917502 ANC917502 ADG917502 TK917502 JO917502 S917502 WWA851966 WME851966 WCI851966 VSM851966 VIQ851966 UYU851966 UOY851966 UFC851966 TVG851966 TLK851966 TBO851966 SRS851966 SHW851966 RYA851966 ROE851966 REI851966 QUM851966 QKQ851966 QAU851966 PQY851966 PHC851966 OXG851966 ONK851966 ODO851966 NTS851966 NJW851966 NAA851966 MQE851966 MGI851966 LWM851966 LMQ851966 LCU851966 KSY851966 KJC851966 JZG851966 JPK851966 JFO851966 IVS851966 ILW851966 ICA851966 HSE851966 HII851966 GYM851966 GOQ851966 GEU851966 FUY851966 FLC851966 FBG851966 ERK851966 EHO851966 DXS851966 DNW851966 DEA851966 CUE851966 CKI851966 CAM851966 BQQ851966 BGU851966 AWY851966 ANC851966 ADG851966 TK851966 JO851966 S851966 WWA786430 WME786430 WCI786430 VSM786430 VIQ786430 UYU786430 UOY786430 UFC786430 TVG786430 TLK786430 TBO786430 SRS786430 SHW786430 RYA786430 ROE786430 REI786430 QUM786430 QKQ786430 QAU786430 PQY786430 PHC786430 OXG786430 ONK786430 ODO786430 NTS786430 NJW786430 NAA786430 MQE786430 MGI786430 LWM786430 LMQ786430 LCU786430 KSY786430 KJC786430 JZG786430 JPK786430 JFO786430 IVS786430 ILW786430 ICA786430 HSE786430 HII786430 GYM786430 GOQ786430 GEU786430 FUY786430 FLC786430 FBG786430 ERK786430 EHO786430 DXS786430 DNW786430 DEA786430 CUE786430 CKI786430 CAM786430 BQQ786430 BGU786430 AWY786430 ANC786430 ADG786430 TK786430 JO786430 S786430 WWA720894 WME720894 WCI720894 VSM720894 VIQ720894 UYU720894 UOY720894 UFC720894 TVG720894 TLK720894 TBO720894 SRS720894 SHW720894 RYA720894 ROE720894 REI720894 QUM720894 QKQ720894 QAU720894 PQY720894 PHC720894 OXG720894 ONK720894 ODO720894 NTS720894 NJW720894 NAA720894 MQE720894 MGI720894 LWM720894 LMQ720894 LCU720894 KSY720894 KJC720894 JZG720894 JPK720894 JFO720894 IVS720894 ILW720894 ICA720894 HSE720894 HII720894 GYM720894 GOQ720894 GEU720894 FUY720894 FLC720894 FBG720894 ERK720894 EHO720894 DXS720894 DNW720894 DEA720894 CUE720894 CKI720894 CAM720894 BQQ720894 BGU720894 AWY720894 ANC720894 ADG720894 TK720894 JO720894 S720894 WWA655358 WME655358 WCI655358 VSM655358 VIQ655358 UYU655358 UOY655358 UFC655358 TVG655358 TLK655358 TBO655358 SRS655358 SHW655358 RYA655358 ROE655358 REI655358 QUM655358 QKQ655358 QAU655358 PQY655358 PHC655358 OXG655358 ONK655358 ODO655358 NTS655358 NJW655358 NAA655358 MQE655358 MGI655358 LWM655358 LMQ655358 LCU655358 KSY655358 KJC655358 JZG655358 JPK655358 JFO655358 IVS655358 ILW655358 ICA655358 HSE655358 HII655358 GYM655358 GOQ655358 GEU655358 FUY655358 FLC655358 FBG655358 ERK655358 EHO655358 DXS655358 DNW655358 DEA655358 CUE655358 CKI655358 CAM655358 BQQ655358 BGU655358 AWY655358 ANC655358 ADG655358 TK655358 JO655358 S655358 WWA589822 WME589822 WCI589822 VSM589822 VIQ589822 UYU589822 UOY589822 UFC589822 TVG589822 TLK589822 TBO589822 SRS589822 SHW589822 RYA589822 ROE589822 REI589822 QUM589822 QKQ589822 QAU589822 PQY589822 PHC589822 OXG589822 ONK589822 ODO589822 NTS589822 NJW589822 NAA589822 MQE589822 MGI589822 LWM589822 LMQ589822 LCU589822 KSY589822 KJC589822 JZG589822 JPK589822 JFO589822 IVS589822 ILW589822 ICA589822 HSE589822 HII589822 GYM589822 GOQ589822 GEU589822 FUY589822 FLC589822 FBG589822 ERK589822 EHO589822 DXS589822 DNW589822 DEA589822 CUE589822 CKI589822 CAM589822 BQQ589822 BGU589822 AWY589822 ANC589822 ADG589822 TK589822 JO589822 S589822 WWA524286 WME524286 WCI524286 VSM524286 VIQ524286 UYU524286 UOY524286 UFC524286 TVG524286 TLK524286 TBO524286 SRS524286 SHW524286 RYA524286 ROE524286 REI524286 QUM524286 QKQ524286 QAU524286 PQY524286 PHC524286 OXG524286 ONK524286 ODO524286 NTS524286 NJW524286 NAA524286 MQE524286 MGI524286 LWM524286 LMQ524286 LCU524286 KSY524286 KJC524286 JZG524286 JPK524286 JFO524286 IVS524286 ILW524286 ICA524286 HSE524286 HII524286 GYM524286 GOQ524286 GEU524286 FUY524286 FLC524286 FBG524286 ERK524286 EHO524286 DXS524286 DNW524286 DEA524286 CUE524286 CKI524286 CAM524286 BQQ524286 BGU524286 AWY524286 ANC524286 ADG524286 TK524286 JO524286 S524286 WWA458750 WME458750 WCI458750 VSM458750 VIQ458750 UYU458750 UOY458750 UFC458750 TVG458750 TLK458750 TBO458750 SRS458750 SHW458750 RYA458750 ROE458750 REI458750 QUM458750 QKQ458750 QAU458750 PQY458750 PHC458750 OXG458750 ONK458750 ODO458750 NTS458750 NJW458750 NAA458750 MQE458750 MGI458750 LWM458750 LMQ458750 LCU458750 KSY458750 KJC458750 JZG458750 JPK458750 JFO458750 IVS458750 ILW458750 ICA458750 HSE458750 HII458750 GYM458750 GOQ458750 GEU458750 FUY458750 FLC458750 FBG458750 ERK458750 EHO458750 DXS458750 DNW458750 DEA458750 CUE458750 CKI458750 CAM458750 BQQ458750 BGU458750 AWY458750 ANC458750 ADG458750 TK458750 JO458750 S458750 WWA393214 WME393214 WCI393214 VSM393214 VIQ393214 UYU393214 UOY393214 UFC393214 TVG393214 TLK393214 TBO393214 SRS393214 SHW393214 RYA393214 ROE393214 REI393214 QUM393214 QKQ393214 QAU393214 PQY393214 PHC393214 OXG393214 ONK393214 ODO393214 NTS393214 NJW393214 NAA393214 MQE393214 MGI393214 LWM393214 LMQ393214 LCU393214 KSY393214 KJC393214 JZG393214 JPK393214 JFO393214 IVS393214 ILW393214 ICA393214 HSE393214 HII393214 GYM393214 GOQ393214 GEU393214 FUY393214 FLC393214 FBG393214 ERK393214 EHO393214 DXS393214 DNW393214 DEA393214 CUE393214 CKI393214 CAM393214 BQQ393214 BGU393214 AWY393214 ANC393214 ADG393214 TK393214 JO393214 S393214 WWA327678 WME327678 WCI327678 VSM327678 VIQ327678 UYU327678 UOY327678 UFC327678 TVG327678 TLK327678 TBO327678 SRS327678 SHW327678 RYA327678 ROE327678 REI327678 QUM327678 QKQ327678 QAU327678 PQY327678 PHC327678 OXG327678 ONK327678 ODO327678 NTS327678 NJW327678 NAA327678 MQE327678 MGI327678 LWM327678 LMQ327678 LCU327678 KSY327678 KJC327678 JZG327678 JPK327678 JFO327678 IVS327678 ILW327678 ICA327678 HSE327678 HII327678 GYM327678 GOQ327678 GEU327678 FUY327678 FLC327678 FBG327678 ERK327678 EHO327678 DXS327678 DNW327678 DEA327678 CUE327678 CKI327678 CAM327678 BQQ327678 BGU327678 AWY327678 ANC327678 ADG327678 TK327678 JO327678 S327678 WWA262142 WME262142 WCI262142 VSM262142 VIQ262142 UYU262142 UOY262142 UFC262142 TVG262142 TLK262142 TBO262142 SRS262142 SHW262142 RYA262142 ROE262142 REI262142 QUM262142 QKQ262142 QAU262142 PQY262142 PHC262142 OXG262142 ONK262142 ODO262142 NTS262142 NJW262142 NAA262142 MQE262142 MGI262142 LWM262142 LMQ262142 LCU262142 KSY262142 KJC262142 JZG262142 JPK262142 JFO262142 IVS262142 ILW262142 ICA262142 HSE262142 HII262142 GYM262142 GOQ262142 GEU262142 FUY262142 FLC262142 FBG262142 ERK262142 EHO262142 DXS262142 DNW262142 DEA262142 CUE262142 CKI262142 CAM262142 BQQ262142 BGU262142 AWY262142 ANC262142 ADG262142 TK262142 JO262142 S262142 WWA196606 WME196606 WCI196606 VSM196606 VIQ196606 UYU196606 UOY196606 UFC196606 TVG196606 TLK196606 TBO196606 SRS196606 SHW196606 RYA196606 ROE196606 REI196606 QUM196606 QKQ196606 QAU196606 PQY196606 PHC196606 OXG196606 ONK196606 ODO196606 NTS196606 NJW196606 NAA196606 MQE196606 MGI196606 LWM196606 LMQ196606 LCU196606 KSY196606 KJC196606 JZG196606 JPK196606 JFO196606 IVS196606 ILW196606 ICA196606 HSE196606 HII196606 GYM196606 GOQ196606 GEU196606 FUY196606 FLC196606 FBG196606 ERK196606 EHO196606 DXS196606 DNW196606 DEA196606 CUE196606 CKI196606 CAM196606 BQQ196606 BGU196606 AWY196606 ANC196606 ADG196606 TK196606 JO196606 S196606 WWA131070 WME131070 WCI131070 VSM131070 VIQ131070 UYU131070 UOY131070 UFC131070 TVG131070 TLK131070 TBO131070 SRS131070 SHW131070 RYA131070 ROE131070 REI131070 QUM131070 QKQ131070 QAU131070 PQY131070 PHC131070 OXG131070 ONK131070 ODO131070 NTS131070 NJW131070 NAA131070 MQE131070 MGI131070 LWM131070 LMQ131070 LCU131070 KSY131070 KJC131070 JZG131070 JPK131070 JFO131070 IVS131070 ILW131070 ICA131070 HSE131070 HII131070 GYM131070 GOQ131070 GEU131070 FUY131070 FLC131070 FBG131070 ERK131070 EHO131070 DXS131070 DNW131070 DEA131070 CUE131070 CKI131070 CAM131070 BQQ131070 BGU131070 AWY131070 ANC131070 ADG131070 TK131070 JO131070 S131070 WWA65534 WME65534 WCI65534 VSM65534 VIQ65534 UYU65534 UOY65534 UFC65534 TVG65534 TLK65534 TBO65534 SRS65534 SHW65534 RYA65534 ROE65534 REI65534 QUM65534 QKQ65534 QAU65534 PQY65534 PHC65534 OXG65534 ONK65534 ODO65534 NTS65534 NJW65534 NAA65534 MQE65534 MGI65534 LWM65534 LMQ65534 LCU65534 KSY65534 KJC65534 JZG65534 JPK65534 JFO65534 IVS65534 ILW65534 ICA65534 HSE65534 HII65534 GYM65534 GOQ65534 GEU65534 FUY65534 FLC65534 FBG65534 ERK65534 EHO65534 DXS65534 DNW65534 DEA65534 CUE65534 CKI65534 CAM65534 BQQ65534 BGU65534 AWY65534 ANC65534 ADG65534 TK65534 JO65534 S65534 WWA1 WME1 WCI1 VSM1 VIQ1 UYU1 UOY1 UFC1 TVG1 TLK1 TBO1 SRS1 SHW1 RYA1 ROE1 REI1 QUM1 QKQ1 QAU1 PQY1 PHC1 OXG1 ONK1 ODO1 NTS1 NJW1 NAA1 MQE1 MGI1 LWM1 LMQ1 LCU1 KSY1 KJC1 JZG1 JPK1 JFO1 IVS1 ILW1 ICA1 HSE1 HII1 GYM1 GOQ1 GEU1 FUY1 FLC1 FBG1 ERK1 EHO1 DXS1 DNW1 DEA1 CUE1 CKI1 CAM1 BQQ1 BGU1 AWY1 ANC1 ADG1 TK1 JO1">
      <formula1>$Y$3:$Y$4</formula1>
    </dataValidation>
  </dataValidations>
  <pageMargins left="0.2" right="0.25" top="0.75" bottom="0.75" header="0.3" footer="0.3"/>
  <pageSetup scale="93"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rgb="FFFF0000"/>
  </sheetPr>
  <dimension ref="A1:AD39"/>
  <sheetViews>
    <sheetView topLeftCell="A2" workbookViewId="0">
      <selection activeCell="AG15" sqref="AG15"/>
    </sheetView>
  </sheetViews>
  <sheetFormatPr defaultRowHeight="15"/>
  <cols>
    <col min="1" max="1" width="7.85546875" style="93" customWidth="1"/>
    <col min="2" max="2" width="6.28515625" style="93" customWidth="1"/>
    <col min="3" max="4" width="3.85546875" style="93" customWidth="1"/>
    <col min="5" max="5" width="4" style="93" customWidth="1"/>
    <col min="6" max="6" width="4.42578125" style="93" customWidth="1"/>
    <col min="7" max="7" width="4" style="93" customWidth="1"/>
    <col min="8" max="8" width="5" style="93" customWidth="1"/>
    <col min="9" max="9" width="4.85546875" style="93" customWidth="1"/>
    <col min="10" max="11" width="3.85546875" style="93" customWidth="1"/>
    <col min="12" max="12" width="3.5703125" style="93" customWidth="1"/>
    <col min="13" max="13" width="4.5703125" style="93" customWidth="1"/>
    <col min="14" max="15" width="4.42578125" style="93" customWidth="1"/>
    <col min="16" max="16" width="5" style="93" customWidth="1"/>
    <col min="17" max="17" width="3.140625" style="93" customWidth="1"/>
    <col min="18" max="18" width="3.7109375" style="93" customWidth="1"/>
    <col min="19" max="19" width="3.85546875" style="93" customWidth="1"/>
    <col min="20" max="21" width="4.5703125" style="93" customWidth="1"/>
    <col min="22" max="22" width="5.140625" style="93" customWidth="1"/>
    <col min="23" max="23" width="4.42578125" style="93" customWidth="1"/>
    <col min="24" max="24" width="3.85546875" style="93" customWidth="1"/>
    <col min="25" max="25" width="3.7109375" style="93" customWidth="1"/>
    <col min="26" max="26" width="6.85546875" style="93" customWidth="1"/>
    <col min="27" max="27" width="8.5703125" style="93" customWidth="1"/>
    <col min="28" max="28" width="6.140625" style="93" customWidth="1"/>
    <col min="29" max="29" width="5.5703125" style="93" customWidth="1"/>
    <col min="30" max="30" width="5.28515625" style="93" customWidth="1"/>
    <col min="31" max="16384" width="9.140625" style="93"/>
  </cols>
  <sheetData>
    <row r="1" spans="1:30" ht="16.5" hidden="1" thickTop="1" thickBot="1">
      <c r="A1" s="18">
        <f>'I-reportfront'!A1</f>
        <v>2</v>
      </c>
    </row>
    <row r="2" spans="1:30" ht="12.75" customHeight="1" thickTop="1">
      <c r="A2" s="94">
        <f>A1</f>
        <v>2</v>
      </c>
      <c r="B2" s="150" t="s">
        <v>119</v>
      </c>
      <c r="C2" s="1280">
        <f>'I-reportfront'!U19</f>
        <v>1111</v>
      </c>
      <c r="D2" s="1280"/>
      <c r="E2" s="1280" t="s">
        <v>133</v>
      </c>
      <c r="F2" s="1280"/>
      <c r="G2" s="1280"/>
      <c r="H2" s="1280"/>
      <c r="I2" s="1280"/>
      <c r="J2" s="1280"/>
      <c r="K2" s="1280"/>
      <c r="L2" s="1280"/>
      <c r="M2" s="1280"/>
      <c r="N2" s="1280"/>
      <c r="O2" s="1280"/>
      <c r="P2" s="1280"/>
      <c r="Q2" s="1280"/>
      <c r="R2" s="1280"/>
      <c r="S2" s="1280"/>
      <c r="T2" s="1280"/>
      <c r="U2" s="1280"/>
      <c r="V2" s="1280"/>
      <c r="W2" s="1280"/>
      <c r="X2" s="1280"/>
      <c r="Y2" s="1280"/>
      <c r="Z2" s="1280"/>
      <c r="AA2" s="1280" t="str">
        <f>'I-reportfront'!P12</f>
        <v>K. Lakshmi</v>
      </c>
      <c r="AB2" s="1280"/>
      <c r="AC2" s="1280"/>
      <c r="AD2" s="1290"/>
    </row>
    <row r="3" spans="1:30" ht="13.5" customHeight="1">
      <c r="A3" s="1289" t="s">
        <v>38</v>
      </c>
      <c r="B3" s="1291"/>
      <c r="C3" s="1291" t="s">
        <v>39</v>
      </c>
      <c r="D3" s="1291"/>
      <c r="E3" s="1291"/>
      <c r="F3" s="1291"/>
      <c r="G3" s="1291"/>
      <c r="H3" s="1291"/>
      <c r="I3" s="1292" t="s">
        <v>40</v>
      </c>
      <c r="J3" s="1279" t="s">
        <v>5</v>
      </c>
      <c r="K3" s="1291" t="s">
        <v>41</v>
      </c>
      <c r="L3" s="1291"/>
      <c r="M3" s="1291"/>
      <c r="N3" s="1291"/>
      <c r="O3" s="904"/>
      <c r="P3" s="1292" t="s">
        <v>40</v>
      </c>
      <c r="Q3" s="1291" t="s">
        <v>42</v>
      </c>
      <c r="R3" s="1291"/>
      <c r="S3" s="1291"/>
      <c r="T3" s="1291"/>
      <c r="U3" s="1295" t="s">
        <v>40</v>
      </c>
      <c r="V3" s="1298" t="s">
        <v>43</v>
      </c>
      <c r="W3" s="1299"/>
      <c r="X3" s="1300"/>
      <c r="Y3" s="1269" t="s">
        <v>44</v>
      </c>
      <c r="Z3" s="1272" t="s">
        <v>38</v>
      </c>
      <c r="AA3" s="95" t="s">
        <v>45</v>
      </c>
      <c r="AB3" s="95" t="s">
        <v>46</v>
      </c>
      <c r="AC3" s="95" t="s">
        <v>47</v>
      </c>
      <c r="AD3" s="1275" t="s">
        <v>73</v>
      </c>
    </row>
    <row r="4" spans="1:30" ht="12.75" customHeight="1">
      <c r="A4" s="1278" t="s">
        <v>159</v>
      </c>
      <c r="B4" s="1279"/>
      <c r="C4" s="1279" t="s">
        <v>5</v>
      </c>
      <c r="D4" s="1279" t="s">
        <v>23</v>
      </c>
      <c r="E4" s="1279"/>
      <c r="F4" s="1279"/>
      <c r="G4" s="1279"/>
      <c r="H4" s="1279"/>
      <c r="I4" s="1293"/>
      <c r="J4" s="1279"/>
      <c r="K4" s="1279" t="s">
        <v>23</v>
      </c>
      <c r="L4" s="1279"/>
      <c r="M4" s="1279"/>
      <c r="N4" s="1279"/>
      <c r="O4" s="1284"/>
      <c r="P4" s="1293"/>
      <c r="Q4" s="1279" t="s">
        <v>30</v>
      </c>
      <c r="R4" s="1279"/>
      <c r="S4" s="1279" t="s">
        <v>48</v>
      </c>
      <c r="T4" s="1279" t="s">
        <v>49</v>
      </c>
      <c r="U4" s="1296"/>
      <c r="V4" s="1301"/>
      <c r="W4" s="1302"/>
      <c r="X4" s="1303"/>
      <c r="Y4" s="1270"/>
      <c r="Z4" s="1273"/>
      <c r="AA4" s="95"/>
      <c r="AB4" s="95"/>
      <c r="AC4" s="95"/>
      <c r="AD4" s="1276"/>
    </row>
    <row r="5" spans="1:30" ht="12.75" customHeight="1">
      <c r="A5" s="1278"/>
      <c r="B5" s="1279"/>
      <c r="C5" s="1279"/>
      <c r="D5" s="1279"/>
      <c r="E5" s="1279"/>
      <c r="F5" s="1279"/>
      <c r="G5" s="1279"/>
      <c r="H5" s="1279"/>
      <c r="I5" s="1293"/>
      <c r="J5" s="1279"/>
      <c r="K5" s="1279"/>
      <c r="L5" s="1279"/>
      <c r="M5" s="1279"/>
      <c r="N5" s="1279"/>
      <c r="O5" s="1284"/>
      <c r="P5" s="1293"/>
      <c r="Q5" s="1279"/>
      <c r="R5" s="1279"/>
      <c r="S5" s="1279"/>
      <c r="T5" s="1279"/>
      <c r="U5" s="1296"/>
      <c r="V5" s="1281" t="s">
        <v>50</v>
      </c>
      <c r="W5" s="1281" t="s">
        <v>51</v>
      </c>
      <c r="X5" s="1282" t="s">
        <v>52</v>
      </c>
      <c r="Y5" s="1270"/>
      <c r="Z5" s="1273"/>
      <c r="AA5" s="1283" t="s">
        <v>53</v>
      </c>
      <c r="AB5" s="1268" t="s">
        <v>72</v>
      </c>
      <c r="AC5" s="1268" t="s">
        <v>54</v>
      </c>
      <c r="AD5" s="1276"/>
    </row>
    <row r="6" spans="1:30" ht="9" customHeight="1">
      <c r="A6" s="1278"/>
      <c r="B6" s="1279"/>
      <c r="C6" s="1279"/>
      <c r="D6" s="1279"/>
      <c r="E6" s="1279"/>
      <c r="F6" s="1279"/>
      <c r="G6" s="1279"/>
      <c r="H6" s="1279"/>
      <c r="I6" s="1293"/>
      <c r="J6" s="1279"/>
      <c r="K6" s="1279"/>
      <c r="L6" s="1279"/>
      <c r="M6" s="1279"/>
      <c r="N6" s="1279"/>
      <c r="O6" s="1284"/>
      <c r="P6" s="1293"/>
      <c r="Q6" s="1279"/>
      <c r="R6" s="1279"/>
      <c r="S6" s="1279"/>
      <c r="T6" s="1279"/>
      <c r="U6" s="1296"/>
      <c r="V6" s="1281"/>
      <c r="W6" s="1281"/>
      <c r="X6" s="1282"/>
      <c r="Y6" s="1270"/>
      <c r="Z6" s="1273"/>
      <c r="AA6" s="1283"/>
      <c r="AB6" s="1268"/>
      <c r="AC6" s="1268"/>
      <c r="AD6" s="1276"/>
    </row>
    <row r="7" spans="1:30" ht="9" customHeight="1">
      <c r="A7" s="1278"/>
      <c r="B7" s="1279"/>
      <c r="C7" s="1279"/>
      <c r="D7" s="1279"/>
      <c r="E7" s="1279"/>
      <c r="F7" s="1279"/>
      <c r="G7" s="1279"/>
      <c r="H7" s="1279"/>
      <c r="I7" s="1293"/>
      <c r="J7" s="1279"/>
      <c r="K7" s="1279"/>
      <c r="L7" s="1279"/>
      <c r="M7" s="1279"/>
      <c r="N7" s="1279"/>
      <c r="O7" s="1284"/>
      <c r="P7" s="1293"/>
      <c r="Q7" s="1279"/>
      <c r="R7" s="1279"/>
      <c r="S7" s="1279"/>
      <c r="T7" s="1279"/>
      <c r="U7" s="1296"/>
      <c r="V7" s="96"/>
      <c r="W7" s="96"/>
      <c r="X7" s="97"/>
      <c r="Y7" s="1270"/>
      <c r="Z7" s="1274"/>
      <c r="AA7" s="1283"/>
      <c r="AB7" s="1268"/>
      <c r="AC7" s="1268"/>
      <c r="AD7" s="1277"/>
    </row>
    <row r="8" spans="1:30" s="120" customFormat="1" ht="17.25" customHeight="1">
      <c r="A8" s="1278"/>
      <c r="B8" s="1279"/>
      <c r="C8" s="1279"/>
      <c r="D8" s="119" t="s">
        <v>55</v>
      </c>
      <c r="E8" s="119" t="s">
        <v>71</v>
      </c>
      <c r="F8" s="119" t="s">
        <v>56</v>
      </c>
      <c r="G8" s="119" t="s">
        <v>57</v>
      </c>
      <c r="H8" s="119" t="s">
        <v>58</v>
      </c>
      <c r="I8" s="1293"/>
      <c r="J8" s="1279"/>
      <c r="K8" s="119" t="s">
        <v>55</v>
      </c>
      <c r="L8" s="119" t="s">
        <v>47</v>
      </c>
      <c r="M8" s="119" t="s">
        <v>56</v>
      </c>
      <c r="N8" s="119" t="s">
        <v>57</v>
      </c>
      <c r="O8" s="117" t="s">
        <v>58</v>
      </c>
      <c r="P8" s="1293"/>
      <c r="Q8" s="119" t="s">
        <v>59</v>
      </c>
      <c r="R8" s="119" t="s">
        <v>60</v>
      </c>
      <c r="S8" s="1279"/>
      <c r="T8" s="1279"/>
      <c r="U8" s="1296"/>
      <c r="V8" s="96"/>
      <c r="W8" s="96"/>
      <c r="X8" s="97"/>
      <c r="Y8" s="1270"/>
      <c r="Z8" s="1285" t="s">
        <v>39</v>
      </c>
      <c r="AA8" s="119"/>
      <c r="AB8" s="119"/>
      <c r="AC8" s="119"/>
      <c r="AD8" s="1286"/>
    </row>
    <row r="9" spans="1:30" ht="11.25" customHeight="1">
      <c r="A9" s="1278"/>
      <c r="B9" s="1279"/>
      <c r="C9" s="1279"/>
      <c r="D9" s="95"/>
      <c r="E9" s="95"/>
      <c r="F9" s="95"/>
      <c r="G9" s="95"/>
      <c r="H9" s="95"/>
      <c r="I9" s="1294"/>
      <c r="J9" s="1279"/>
      <c r="K9" s="99"/>
      <c r="L9" s="99"/>
      <c r="M9" s="99"/>
      <c r="N9" s="99"/>
      <c r="O9" s="99"/>
      <c r="P9" s="1294"/>
      <c r="Q9" s="95"/>
      <c r="R9" s="95"/>
      <c r="S9" s="1279"/>
      <c r="T9" s="1279"/>
      <c r="U9" s="1297"/>
      <c r="V9" s="100"/>
      <c r="W9" s="100"/>
      <c r="X9" s="101"/>
      <c r="Y9" s="1271"/>
      <c r="Z9" s="1285"/>
      <c r="AA9" s="95"/>
      <c r="AB9" s="95"/>
      <c r="AC9" s="95"/>
      <c r="AD9" s="1287"/>
    </row>
    <row r="10" spans="1:30" ht="14.25" customHeight="1">
      <c r="A10" s="1278" t="s">
        <v>61</v>
      </c>
      <c r="B10" s="95" t="s">
        <v>62</v>
      </c>
      <c r="C10" s="118" t="str">
        <f>VLOOKUP(A$1,English!A$3:GH$62,English!E7)</f>
        <v/>
      </c>
      <c r="D10" s="118" t="str">
        <f>VLOOKUP($A$1,English!A$3:GI$62,English!G7)</f>
        <v/>
      </c>
      <c r="E10" s="118" t="str">
        <f>VLOOKUP($A$1,English!A$3:GJ$62,English!I7)</f>
        <v/>
      </c>
      <c r="F10" s="118" t="str">
        <f>VLOOKUP($A$1,English!A$3:GK$62,English!K7)</f>
        <v/>
      </c>
      <c r="G10" s="118" t="str">
        <f>VLOOKUP($A$1,English!$A$3:GL$62,English!M7)</f>
        <v/>
      </c>
      <c r="H10" s="118" t="str">
        <f>VLOOKUP($A$1,English!$A$3:GM$62,English!O7)</f>
        <v/>
      </c>
      <c r="I10" s="118" t="str">
        <f>VLOOKUP($A$1,English!$A$3:GN$62,English!R7)</f>
        <v/>
      </c>
      <c r="J10" s="119" t="e">
        <f>VLOOKUP($A$1,Hindi!$A$1:FT$60,Hindi!E8)</f>
        <v>#REF!</v>
      </c>
      <c r="K10" s="119" t="e">
        <f>VLOOKUP($A$1,Hindi!$A$1:FU$60,Hindi!G8)</f>
        <v>#REF!</v>
      </c>
      <c r="L10" s="119" t="e">
        <f>VLOOKUP($A$1,Hindi!$A$1:FV$60,Hindi!I8)</f>
        <v>#REF!</v>
      </c>
      <c r="M10" s="119" t="e">
        <f>VLOOKUP($A$1,Hindi!$A$1:FW$60,Hindi!K8)</f>
        <v>#REF!</v>
      </c>
      <c r="N10" s="119" t="e">
        <f>VLOOKUP($A$1,Hindi!$A$1:FX$60,Hindi!M8)</f>
        <v>#REF!</v>
      </c>
      <c r="O10" s="119" t="e">
        <f>VLOOKUP($A$1,Hindi!$A$1:FY$60,Hindi!O8)</f>
        <v>#REF!</v>
      </c>
      <c r="P10" s="119" t="e">
        <f>VLOOKUP($A$1,Hindi!$A$1:FZ$60,Hindi!R8)</f>
        <v>#REF!</v>
      </c>
      <c r="Q10" s="119" t="str">
        <f>VLOOKUP($A$1,Maths!$A$3:HC$62,Maths!E7)</f>
        <v/>
      </c>
      <c r="R10" s="119" t="str">
        <f>VLOOKUP($A$1,Maths!$A$3:HD$62,Maths!G7)</f>
        <v/>
      </c>
      <c r="S10" s="119" t="str">
        <f>VLOOKUP($A$1,Maths!$A$3:HE$62,Maths!I7)</f>
        <v/>
      </c>
      <c r="T10" s="119" t="e">
        <f>VLOOKUP($A$1,Maths!$A$3:HF$62,Maths!#REF!)</f>
        <v>#REF!</v>
      </c>
      <c r="U10" s="119" t="str">
        <f>VLOOKUP($A$1,Maths!$A$3:HG$62,Maths!N7)</f>
        <v/>
      </c>
      <c r="V10" s="119" t="str">
        <f>VLOOKUP($A$1,EVS!$A$3:GR$62,EVS!E7)</f>
        <v/>
      </c>
      <c r="W10" s="119" t="e">
        <f>VLOOKUP($A$1,EVS!$A$3:GS$62,EVS!#REF!)</f>
        <v>#REF!</v>
      </c>
      <c r="X10" s="119" t="str">
        <f>VLOOKUP($A$1,EVS!$A$3:GT$62,EVS!G7)</f>
        <v/>
      </c>
      <c r="Y10" s="119" t="str">
        <f>VLOOKUP($A$1,EVS!$A$3:GU$62,EVS!J7)</f>
        <v/>
      </c>
      <c r="Z10" s="1285" t="s">
        <v>41</v>
      </c>
      <c r="AA10" s="119"/>
      <c r="AB10" s="119"/>
      <c r="AC10" s="119"/>
      <c r="AD10" s="1287"/>
    </row>
    <row r="11" spans="1:30" ht="13.5" customHeight="1">
      <c r="A11" s="1278"/>
      <c r="B11" s="95" t="s">
        <v>63</v>
      </c>
      <c r="C11" s="904"/>
      <c r="D11" s="905"/>
      <c r="E11" s="905"/>
      <c r="F11" s="905"/>
      <c r="G11" s="905"/>
      <c r="H11" s="906"/>
      <c r="I11" s="118" t="str">
        <f>VLOOKUP($A$1,English!$A$4:BO$62,English!AN7)</f>
        <v/>
      </c>
      <c r="J11" s="904"/>
      <c r="K11" s="905"/>
      <c r="L11" s="905"/>
      <c r="M11" s="905"/>
      <c r="N11" s="905"/>
      <c r="O11" s="906"/>
      <c r="P11" s="119">
        <f>VLOOKUP($A$1,Hindi!$A$1:FZ$60,Hindi!AM8)</f>
        <v>0</v>
      </c>
      <c r="Q11" s="904"/>
      <c r="R11" s="905"/>
      <c r="S11" s="905"/>
      <c r="T11" s="906"/>
      <c r="U11" s="119" t="str">
        <f>VLOOKUP($A$1,Maths!$A$3:HG$62,Maths!AK7)</f>
        <v/>
      </c>
      <c r="V11" s="904"/>
      <c r="W11" s="905"/>
      <c r="X11" s="906"/>
      <c r="Y11" s="119">
        <f>VLOOKUP($A$1,EVS!$A$3:GU$62,EVS!AE7)</f>
        <v>0</v>
      </c>
      <c r="Z11" s="1285"/>
      <c r="AA11" s="95"/>
      <c r="AB11" s="95"/>
      <c r="AC11" s="95"/>
      <c r="AD11" s="1287"/>
    </row>
    <row r="12" spans="1:30" ht="12" customHeight="1">
      <c r="A12" s="1278"/>
      <c r="B12" s="95" t="s">
        <v>64</v>
      </c>
      <c r="C12" s="118" t="str">
        <f>VLOOKUP(A$1,English!A$1:BO$62,English!AT7)</f>
        <v/>
      </c>
      <c r="D12" s="118" t="str">
        <f>VLOOKUP(A$1,English!A$3:GI$62,English!AV7)</f>
        <v/>
      </c>
      <c r="E12" s="118" t="str">
        <f>VLOOKUP(A$1,English!A$3:GJ$62,English!AX7)</f>
        <v/>
      </c>
      <c r="F12" s="118" t="str">
        <f>VLOOKUP(A$1,English!A$3:GK$62,English!AZ7)</f>
        <v/>
      </c>
      <c r="G12" s="118" t="str">
        <f>VLOOKUP(A$1,English!A$3:GL$62,English!BB7)</f>
        <v/>
      </c>
      <c r="H12" s="118" t="str">
        <f>VLOOKUP(A$1,English!A$3:GM$62,English!BD7)</f>
        <v/>
      </c>
      <c r="I12" s="118" t="str">
        <f>VLOOKUP(A$1,English!A$3:GN$62,English!BG7)</f>
        <v/>
      </c>
      <c r="J12" s="119">
        <f>VLOOKUP(A$1,Hindi!A$1:FT$60,Hindi!AQ8)</f>
        <v>2</v>
      </c>
      <c r="K12" s="119" t="str">
        <f>VLOOKUP(A$1,Hindi!A$1:FU$60,Hindi!AS8)</f>
        <v/>
      </c>
      <c r="L12" s="119">
        <f>VLOOKUP(A$1,Hindi!A$1:FV$60,Hindi!AU8)</f>
        <v>0</v>
      </c>
      <c r="M12" s="119" t="str">
        <f>VLOOKUP(A$1,Hindi!A$1:FW$60,Hindi!AW8)</f>
        <v/>
      </c>
      <c r="N12" s="119" t="str">
        <f>VLOOKUP(A$1,Hindi!A$1:FX$60,Hindi!AY8)</f>
        <v>K. Lakshmi</v>
      </c>
      <c r="O12" s="119">
        <f>VLOOKUP(A$1,Hindi!A$1:FY$60,Hindi!BA8)</f>
        <v>0</v>
      </c>
      <c r="P12" s="119" t="str">
        <f>VLOOKUP(A$1,Hindi!A$1:FZ$60,Hindi!AY8)</f>
        <v>K. Lakshmi</v>
      </c>
      <c r="Q12" s="119" t="str">
        <f>VLOOKUP($A$1,Maths!$A$3:HC$62,Maths!AQ7)</f>
        <v/>
      </c>
      <c r="R12" s="119" t="str">
        <f>VLOOKUP($A$1,Maths!$A$3:HD$62,Maths!AS7)</f>
        <v/>
      </c>
      <c r="S12" s="119" t="str">
        <f>VLOOKUP($A$1,Maths!$A$3:HE$62,Maths!AU7)</f>
        <v/>
      </c>
      <c r="T12" s="119" t="str">
        <f>VLOOKUP($A$1,Maths!$A$3:HF$62,Maths!AW7)</f>
        <v/>
      </c>
      <c r="U12" s="119" t="str">
        <f>VLOOKUP($A$1,Maths!$A$3:HG$62,Maths!AZ7)</f>
        <v/>
      </c>
      <c r="V12" s="119" t="str">
        <f>VLOOKUP($A$1,EVS!$A$3:GR$62,EVS!AI7)</f>
        <v/>
      </c>
      <c r="W12" s="119">
        <f>VLOOKUP($A$1,EVS!$A$3:GS$62,EVS!AK7)</f>
        <v>0</v>
      </c>
      <c r="X12" s="119" t="str">
        <f>VLOOKUP($A$1,EVS!$A$3:GT$62,EVS!AM7)</f>
        <v>K. Lakshmi</v>
      </c>
      <c r="Y12" s="119">
        <f>VLOOKUP($A$1,EVS!$A$3:GU$62,EVS!AP7)</f>
        <v>0</v>
      </c>
      <c r="Z12" s="1285" t="s">
        <v>65</v>
      </c>
      <c r="AA12" s="119"/>
      <c r="AB12" s="119"/>
      <c r="AC12" s="119"/>
      <c r="AD12" s="1287"/>
    </row>
    <row r="13" spans="1:30" ht="12" customHeight="1">
      <c r="A13" s="1289" t="s">
        <v>66</v>
      </c>
      <c r="B13" s="95" t="s">
        <v>67</v>
      </c>
      <c r="C13" s="118"/>
      <c r="D13" s="118"/>
      <c r="E13" s="118"/>
      <c r="F13" s="118"/>
      <c r="G13" s="118"/>
      <c r="H13" s="118"/>
      <c r="I13" s="118"/>
      <c r="J13" s="119"/>
      <c r="K13" s="119"/>
      <c r="L13" s="119"/>
      <c r="M13" s="119"/>
      <c r="N13" s="119"/>
      <c r="O13" s="119"/>
      <c r="P13" s="119"/>
      <c r="Q13" s="119"/>
      <c r="R13" s="119"/>
      <c r="S13" s="119"/>
      <c r="T13" s="119"/>
      <c r="U13" s="119"/>
      <c r="V13" s="119"/>
      <c r="W13" s="119"/>
      <c r="X13" s="119"/>
      <c r="Y13" s="119"/>
      <c r="Z13" s="1285"/>
      <c r="AA13" s="95"/>
      <c r="AB13" s="95"/>
      <c r="AC13" s="95"/>
      <c r="AD13" s="1287"/>
    </row>
    <row r="14" spans="1:30" ht="13.5" customHeight="1">
      <c r="A14" s="1289"/>
      <c r="B14" s="95" t="s">
        <v>68</v>
      </c>
      <c r="C14" s="904"/>
      <c r="D14" s="905"/>
      <c r="E14" s="905"/>
      <c r="F14" s="905"/>
      <c r="G14" s="905"/>
      <c r="H14" s="906"/>
      <c r="I14" s="119"/>
      <c r="J14" s="904"/>
      <c r="K14" s="905"/>
      <c r="L14" s="905"/>
      <c r="M14" s="905"/>
      <c r="N14" s="905"/>
      <c r="O14" s="906"/>
      <c r="P14" s="119"/>
      <c r="Q14" s="904"/>
      <c r="R14" s="905"/>
      <c r="S14" s="905"/>
      <c r="T14" s="906"/>
      <c r="U14" s="119"/>
      <c r="V14" s="904"/>
      <c r="W14" s="905"/>
      <c r="X14" s="906"/>
      <c r="Y14" s="119"/>
      <c r="Z14" s="1313" t="s">
        <v>69</v>
      </c>
      <c r="AA14" s="119"/>
      <c r="AB14" s="119"/>
      <c r="AC14" s="119"/>
      <c r="AD14" s="1287"/>
    </row>
    <row r="15" spans="1:30">
      <c r="A15" s="1289"/>
      <c r="B15" s="95" t="s">
        <v>70</v>
      </c>
      <c r="C15" s="118"/>
      <c r="D15" s="119"/>
      <c r="E15" s="119"/>
      <c r="F15" s="119"/>
      <c r="G15" s="119"/>
      <c r="H15" s="119"/>
      <c r="I15" s="119"/>
      <c r="J15" s="119"/>
      <c r="K15" s="119"/>
      <c r="L15" s="119"/>
      <c r="M15" s="119"/>
      <c r="N15" s="119"/>
      <c r="O15" s="119"/>
      <c r="P15" s="119"/>
      <c r="Q15" s="119"/>
      <c r="R15" s="119"/>
      <c r="S15" s="119"/>
      <c r="T15" s="119"/>
      <c r="U15" s="119"/>
      <c r="V15" s="119"/>
      <c r="W15" s="119"/>
      <c r="X15" s="119"/>
      <c r="Y15" s="119"/>
      <c r="Z15" s="1313"/>
      <c r="AA15" s="95"/>
      <c r="AB15" s="95"/>
      <c r="AC15" s="95"/>
      <c r="AD15" s="1288"/>
    </row>
    <row r="16" spans="1:30" ht="12" customHeight="1">
      <c r="A16" s="102" t="s">
        <v>81</v>
      </c>
      <c r="B16" s="99"/>
      <c r="C16" s="99"/>
      <c r="D16" s="99"/>
      <c r="E16" s="99"/>
      <c r="F16" s="99"/>
      <c r="G16" s="99"/>
      <c r="H16" s="99"/>
      <c r="I16" s="99"/>
      <c r="J16" s="99"/>
      <c r="K16" s="99"/>
      <c r="L16" s="99"/>
      <c r="M16" s="99"/>
      <c r="N16" s="99"/>
      <c r="O16" s="99"/>
      <c r="P16" s="99"/>
      <c r="Q16" s="99"/>
      <c r="R16" s="99"/>
      <c r="S16" s="99"/>
      <c r="T16" s="99"/>
      <c r="U16" s="99"/>
      <c r="V16" s="99"/>
      <c r="W16" s="99"/>
      <c r="X16" s="99"/>
      <c r="Y16" s="99"/>
      <c r="Z16" s="99"/>
      <c r="AA16" s="99"/>
      <c r="AB16" s="99"/>
      <c r="AC16" s="99"/>
      <c r="AD16" s="103"/>
    </row>
    <row r="17" spans="1:30" ht="12.75" customHeight="1">
      <c r="A17" s="104" t="s">
        <v>82</v>
      </c>
      <c r="B17" s="95"/>
      <c r="C17" s="1291" t="s">
        <v>83</v>
      </c>
      <c r="D17" s="1291"/>
      <c r="E17" s="1291"/>
      <c r="F17" s="1291"/>
      <c r="G17" s="1291"/>
      <c r="H17" s="1291"/>
      <c r="I17" s="1291"/>
      <c r="J17" s="1291"/>
      <c r="K17" s="1291"/>
      <c r="L17" s="1291"/>
      <c r="M17" s="1291"/>
      <c r="N17" s="1291"/>
      <c r="O17" s="1291"/>
      <c r="P17" s="1291"/>
      <c r="Q17" s="1291" t="s">
        <v>137</v>
      </c>
      <c r="R17" s="1291"/>
      <c r="S17" s="1291"/>
      <c r="T17" s="1291"/>
      <c r="U17" s="1291"/>
      <c r="V17" s="1291"/>
      <c r="W17" s="1291"/>
      <c r="X17" s="1291"/>
      <c r="Y17" s="1291"/>
      <c r="Z17" s="1291"/>
      <c r="AA17" s="1291"/>
      <c r="AB17" s="1291"/>
      <c r="AC17" s="1291"/>
      <c r="AD17" s="1304"/>
    </row>
    <row r="18" spans="1:30" ht="24" customHeight="1">
      <c r="A18" s="1305" t="s">
        <v>90</v>
      </c>
      <c r="B18" s="1306"/>
      <c r="C18" s="1307" t="e">
        <f>VLOOKUP(A$1,#REF!,#REF!)</f>
        <v>#REF!</v>
      </c>
      <c r="D18" s="1308"/>
      <c r="E18" s="1308"/>
      <c r="F18" s="1308"/>
      <c r="G18" s="1308"/>
      <c r="H18" s="1308"/>
      <c r="I18" s="1308"/>
      <c r="J18" s="1308"/>
      <c r="K18" s="1308"/>
      <c r="L18" s="1308"/>
      <c r="M18" s="1308"/>
      <c r="N18" s="1308"/>
      <c r="O18" s="1308"/>
      <c r="P18" s="1309"/>
      <c r="Q18" s="1310"/>
      <c r="R18" s="1311"/>
      <c r="S18" s="1311"/>
      <c r="T18" s="1311"/>
      <c r="U18" s="1311"/>
      <c r="V18" s="1311"/>
      <c r="W18" s="1311"/>
      <c r="X18" s="1311"/>
      <c r="Y18" s="1311"/>
      <c r="Z18" s="1311"/>
      <c r="AA18" s="1311"/>
      <c r="AB18" s="1311"/>
      <c r="AC18" s="1311"/>
      <c r="AD18" s="1312"/>
    </row>
    <row r="19" spans="1:30" ht="17.25" customHeight="1">
      <c r="A19" s="1305" t="s">
        <v>103</v>
      </c>
      <c r="B19" s="1306"/>
      <c r="C19" s="1307" t="e">
        <f>VLOOKUP(A$1,#REF!,#REF!)</f>
        <v>#REF!</v>
      </c>
      <c r="D19" s="1308"/>
      <c r="E19" s="1308"/>
      <c r="F19" s="1308"/>
      <c r="G19" s="1308"/>
      <c r="H19" s="1308"/>
      <c r="I19" s="1308"/>
      <c r="J19" s="1308"/>
      <c r="K19" s="1308"/>
      <c r="L19" s="1308"/>
      <c r="M19" s="1308"/>
      <c r="N19" s="1308"/>
      <c r="O19" s="1308"/>
      <c r="P19" s="1309"/>
      <c r="Q19" s="1310"/>
      <c r="R19" s="1311"/>
      <c r="S19" s="1311"/>
      <c r="T19" s="1311"/>
      <c r="U19" s="1311"/>
      <c r="V19" s="1311"/>
      <c r="W19" s="1311"/>
      <c r="X19" s="1311"/>
      <c r="Y19" s="1311"/>
      <c r="Z19" s="1311"/>
      <c r="AA19" s="1311"/>
      <c r="AB19" s="1311"/>
      <c r="AC19" s="1311"/>
      <c r="AD19" s="1312"/>
    </row>
    <row r="20" spans="1:30" ht="12.75" customHeight="1">
      <c r="A20" s="102" t="s">
        <v>145</v>
      </c>
      <c r="B20" s="99"/>
      <c r="C20" s="143"/>
      <c r="D20" s="143"/>
      <c r="E20" s="143"/>
      <c r="F20" s="143"/>
      <c r="G20" s="143"/>
      <c r="H20" s="143"/>
      <c r="I20" s="143"/>
      <c r="J20" s="143"/>
      <c r="K20" s="143"/>
      <c r="L20" s="143"/>
      <c r="M20" s="143"/>
      <c r="N20" s="143"/>
      <c r="O20" s="143"/>
      <c r="P20" s="143"/>
      <c r="Q20" s="99"/>
      <c r="R20" s="99"/>
      <c r="S20" s="99"/>
      <c r="T20" s="99"/>
      <c r="U20" s="99"/>
      <c r="V20" s="99"/>
      <c r="W20" s="99"/>
      <c r="X20" s="99"/>
      <c r="Y20" s="99"/>
      <c r="Z20" s="99"/>
      <c r="AA20" s="99"/>
      <c r="AB20" s="99"/>
      <c r="AC20" s="99"/>
      <c r="AD20" s="103"/>
    </row>
    <row r="21" spans="1:30">
      <c r="A21" s="105" t="s">
        <v>84</v>
      </c>
      <c r="B21" s="106"/>
      <c r="C21" s="1307" t="e">
        <f>VLOOKUP(A$1,#REF!,#REF!)</f>
        <v>#REF!</v>
      </c>
      <c r="D21" s="1308"/>
      <c r="E21" s="1308"/>
      <c r="F21" s="1308"/>
      <c r="G21" s="1308"/>
      <c r="H21" s="1308"/>
      <c r="I21" s="1308"/>
      <c r="J21" s="1308"/>
      <c r="K21" s="1308"/>
      <c r="L21" s="1308"/>
      <c r="M21" s="1308"/>
      <c r="N21" s="1308"/>
      <c r="O21" s="1308"/>
      <c r="P21" s="1309"/>
      <c r="Q21" s="1310"/>
      <c r="R21" s="1311"/>
      <c r="S21" s="1311"/>
      <c r="T21" s="1311"/>
      <c r="U21" s="1311"/>
      <c r="V21" s="1311"/>
      <c r="W21" s="1311"/>
      <c r="X21" s="1311"/>
      <c r="Y21" s="1311"/>
      <c r="Z21" s="1311"/>
      <c r="AA21" s="1311"/>
      <c r="AB21" s="1311"/>
      <c r="AC21" s="1311"/>
      <c r="AD21" s="1312"/>
    </row>
    <row r="22" spans="1:30" ht="21.75" customHeight="1">
      <c r="A22" s="1318" t="s">
        <v>85</v>
      </c>
      <c r="B22" s="1319"/>
      <c r="C22" s="1307" t="e">
        <f>VLOOKUP(A$1,#REF!,#REF!)</f>
        <v>#REF!</v>
      </c>
      <c r="D22" s="1308"/>
      <c r="E22" s="1308"/>
      <c r="F22" s="1308"/>
      <c r="G22" s="1308"/>
      <c r="H22" s="1308"/>
      <c r="I22" s="1308"/>
      <c r="J22" s="1308"/>
      <c r="K22" s="1308"/>
      <c r="L22" s="1308"/>
      <c r="M22" s="1308"/>
      <c r="N22" s="1308"/>
      <c r="O22" s="1308"/>
      <c r="P22" s="1309"/>
      <c r="Q22" s="1310"/>
      <c r="R22" s="1311"/>
      <c r="S22" s="1311"/>
      <c r="T22" s="1311"/>
      <c r="U22" s="1311"/>
      <c r="V22" s="1311"/>
      <c r="W22" s="1311"/>
      <c r="X22" s="1311"/>
      <c r="Y22" s="1311"/>
      <c r="Z22" s="1311"/>
      <c r="AA22" s="1311"/>
      <c r="AB22" s="1311"/>
      <c r="AC22" s="1311"/>
      <c r="AD22" s="1312"/>
    </row>
    <row r="23" spans="1:30">
      <c r="A23" s="1318" t="s">
        <v>86</v>
      </c>
      <c r="B23" s="1319"/>
      <c r="C23" s="1307" t="e">
        <f>VLOOKUP(A$1,#REF!,#REF!)</f>
        <v>#REF!</v>
      </c>
      <c r="D23" s="1308"/>
      <c r="E23" s="1308"/>
      <c r="F23" s="1308"/>
      <c r="G23" s="1308"/>
      <c r="H23" s="1308"/>
      <c r="I23" s="1308"/>
      <c r="J23" s="1308"/>
      <c r="K23" s="1308"/>
      <c r="L23" s="1308"/>
      <c r="M23" s="1308"/>
      <c r="N23" s="1308"/>
      <c r="O23" s="1308"/>
      <c r="P23" s="1309"/>
      <c r="Q23" s="1310"/>
      <c r="R23" s="1311"/>
      <c r="S23" s="1311"/>
      <c r="T23" s="1311"/>
      <c r="U23" s="1311"/>
      <c r="V23" s="1311"/>
      <c r="W23" s="1311"/>
      <c r="X23" s="1311"/>
      <c r="Y23" s="1311"/>
      <c r="Z23" s="1311"/>
      <c r="AA23" s="1311"/>
      <c r="AB23" s="1311"/>
      <c r="AC23" s="1311"/>
      <c r="AD23" s="1312"/>
    </row>
    <row r="24" spans="1:30" ht="24" customHeight="1">
      <c r="A24" s="1318" t="s">
        <v>87</v>
      </c>
      <c r="B24" s="1319"/>
      <c r="C24" s="1307" t="e">
        <f>VLOOKUP(A$1,#REF!,#REF!)</f>
        <v>#REF!</v>
      </c>
      <c r="D24" s="1308"/>
      <c r="E24" s="1308"/>
      <c r="F24" s="1308"/>
      <c r="G24" s="1308"/>
      <c r="H24" s="1308"/>
      <c r="I24" s="1308"/>
      <c r="J24" s="1308"/>
      <c r="K24" s="1308"/>
      <c r="L24" s="1308"/>
      <c r="M24" s="1308"/>
      <c r="N24" s="1308"/>
      <c r="O24" s="1308"/>
      <c r="P24" s="1309"/>
      <c r="Q24" s="1310"/>
      <c r="R24" s="1311"/>
      <c r="S24" s="1311"/>
      <c r="T24" s="1311"/>
      <c r="U24" s="1311"/>
      <c r="V24" s="1311"/>
      <c r="W24" s="1311"/>
      <c r="X24" s="1311"/>
      <c r="Y24" s="1311"/>
      <c r="Z24" s="1311"/>
      <c r="AA24" s="1311"/>
      <c r="AB24" s="1311"/>
      <c r="AC24" s="1311"/>
      <c r="AD24" s="1312"/>
    </row>
    <row r="25" spans="1:30">
      <c r="A25" s="107" t="s">
        <v>88</v>
      </c>
      <c r="B25" s="108"/>
      <c r="C25" s="1328"/>
      <c r="D25" s="1328"/>
      <c r="E25" s="1328"/>
      <c r="F25" s="1328"/>
      <c r="G25" s="1328"/>
      <c r="H25" s="1328"/>
      <c r="I25" s="1328"/>
      <c r="J25" s="1328"/>
      <c r="K25" s="1328"/>
      <c r="L25" s="1328"/>
      <c r="M25" s="1328"/>
      <c r="N25" s="1328"/>
      <c r="O25" s="1328"/>
      <c r="P25" s="1328"/>
      <c r="Q25" s="1328"/>
      <c r="R25" s="1328"/>
      <c r="S25" s="1328"/>
      <c r="T25" s="1328"/>
      <c r="U25" s="1328"/>
      <c r="V25" s="1328"/>
      <c r="W25" s="1328"/>
      <c r="X25" s="1328"/>
      <c r="Y25" s="1328"/>
      <c r="Z25" s="1328"/>
      <c r="AA25" s="1328"/>
      <c r="AB25" s="1328"/>
      <c r="AC25" s="1328"/>
      <c r="AD25" s="103"/>
    </row>
    <row r="26" spans="1:30" ht="22.5" customHeight="1">
      <c r="A26" s="1305" t="s">
        <v>121</v>
      </c>
      <c r="B26" s="1306"/>
      <c r="C26" s="1307" t="e">
        <f>VLOOKUP(A$1,#REF!,#REF!)</f>
        <v>#REF!</v>
      </c>
      <c r="D26" s="1308"/>
      <c r="E26" s="1308"/>
      <c r="F26" s="1308"/>
      <c r="G26" s="1308"/>
      <c r="H26" s="1308"/>
      <c r="I26" s="1308"/>
      <c r="J26" s="1308"/>
      <c r="K26" s="1308"/>
      <c r="L26" s="1308"/>
      <c r="M26" s="1308"/>
      <c r="N26" s="1308"/>
      <c r="O26" s="1308"/>
      <c r="P26" s="1309"/>
      <c r="Q26" s="1310"/>
      <c r="R26" s="1311"/>
      <c r="S26" s="1311"/>
      <c r="T26" s="1311"/>
      <c r="U26" s="1311"/>
      <c r="V26" s="1311"/>
      <c r="W26" s="1311"/>
      <c r="X26" s="1311"/>
      <c r="Y26" s="1311"/>
      <c r="Z26" s="1311"/>
      <c r="AA26" s="1311"/>
      <c r="AB26" s="1311"/>
      <c r="AC26" s="1311"/>
      <c r="AD26" s="1312"/>
    </row>
    <row r="27" spans="1:30" ht="24" customHeight="1">
      <c r="A27" s="1305" t="s">
        <v>125</v>
      </c>
      <c r="B27" s="1306"/>
      <c r="C27" s="1307" t="e">
        <f>VLOOKUP(A$1,#REF!,#REF!)</f>
        <v>#REF!</v>
      </c>
      <c r="D27" s="1308"/>
      <c r="E27" s="1308"/>
      <c r="F27" s="1308"/>
      <c r="G27" s="1308"/>
      <c r="H27" s="1308"/>
      <c r="I27" s="1308"/>
      <c r="J27" s="1308"/>
      <c r="K27" s="1308"/>
      <c r="L27" s="1308"/>
      <c r="M27" s="1308"/>
      <c r="N27" s="1308"/>
      <c r="O27" s="1308"/>
      <c r="P27" s="1309"/>
      <c r="Q27" s="1307"/>
      <c r="R27" s="1308"/>
      <c r="S27" s="1308"/>
      <c r="T27" s="1308"/>
      <c r="U27" s="1308"/>
      <c r="V27" s="1308"/>
      <c r="W27" s="1308"/>
      <c r="X27" s="1308"/>
      <c r="Y27" s="1308"/>
      <c r="Z27" s="1308"/>
      <c r="AA27" s="1308"/>
      <c r="AB27" s="1308"/>
      <c r="AC27" s="1308"/>
      <c r="AD27" s="1317"/>
    </row>
    <row r="28" spans="1:30">
      <c r="A28" s="1305" t="s">
        <v>126</v>
      </c>
      <c r="B28" s="1306"/>
      <c r="C28" s="1314" t="e">
        <f>VLOOKUP(A$1,#REF!,#REF!)</f>
        <v>#REF!</v>
      </c>
      <c r="D28" s="1315"/>
      <c r="E28" s="1315"/>
      <c r="F28" s="1315"/>
      <c r="G28" s="1315"/>
      <c r="H28" s="1315"/>
      <c r="I28" s="1315"/>
      <c r="J28" s="1315"/>
      <c r="K28" s="1315"/>
      <c r="L28" s="1315"/>
      <c r="M28" s="1315"/>
      <c r="N28" s="1315"/>
      <c r="O28" s="1315"/>
      <c r="P28" s="1316"/>
      <c r="Q28" s="1307"/>
      <c r="R28" s="1308"/>
      <c r="S28" s="1308"/>
      <c r="T28" s="1308"/>
      <c r="U28" s="1308"/>
      <c r="V28" s="1308"/>
      <c r="W28" s="1308"/>
      <c r="X28" s="1308"/>
      <c r="Y28" s="1308"/>
      <c r="Z28" s="1308"/>
      <c r="AA28" s="1308"/>
      <c r="AB28" s="1308"/>
      <c r="AC28" s="1308"/>
      <c r="AD28" s="1317"/>
    </row>
    <row r="29" spans="1:30" ht="12.75" customHeight="1">
      <c r="A29" s="107" t="s">
        <v>93</v>
      </c>
      <c r="B29" s="109"/>
      <c r="C29" s="109"/>
      <c r="D29" s="109"/>
      <c r="E29" s="110"/>
      <c r="F29" s="99"/>
      <c r="G29" s="99"/>
      <c r="H29" s="99"/>
      <c r="I29" s="99"/>
      <c r="J29" s="99"/>
      <c r="K29" s="99"/>
      <c r="L29" s="99"/>
      <c r="M29" s="99"/>
      <c r="N29" s="99"/>
      <c r="O29" s="99"/>
      <c r="P29" s="99"/>
      <c r="Q29" s="99"/>
      <c r="R29" s="99"/>
      <c r="S29" s="99"/>
      <c r="T29" s="99"/>
      <c r="U29" s="99"/>
      <c r="V29" s="99"/>
      <c r="W29" s="99"/>
      <c r="X29" s="99"/>
      <c r="Y29" s="99"/>
      <c r="Z29" s="99"/>
      <c r="AA29" s="99"/>
      <c r="AB29" s="99"/>
      <c r="AC29" s="99"/>
      <c r="AD29" s="103"/>
    </row>
    <row r="30" spans="1:30" ht="19.5" customHeight="1">
      <c r="A30" s="1320" t="s">
        <v>94</v>
      </c>
      <c r="B30" s="1321"/>
      <c r="C30" s="1321"/>
      <c r="D30" s="1322" t="e">
        <f>VLOOKUP($A$1,#REF!,#REF!)</f>
        <v>#REF!</v>
      </c>
      <c r="E30" s="1323"/>
      <c r="F30" s="1323"/>
      <c r="G30" s="1323"/>
      <c r="H30" s="1323"/>
      <c r="I30" s="1323"/>
      <c r="J30" s="1323"/>
      <c r="K30" s="1323"/>
      <c r="L30" s="1323"/>
      <c r="M30" s="1323"/>
      <c r="N30" s="1323"/>
      <c r="O30" s="1323"/>
      <c r="P30" s="1324"/>
      <c r="Q30" s="1325"/>
      <c r="R30" s="1326"/>
      <c r="S30" s="1326"/>
      <c r="T30" s="1326"/>
      <c r="U30" s="1326"/>
      <c r="V30" s="1326"/>
      <c r="W30" s="1326"/>
      <c r="X30" s="1326"/>
      <c r="Y30" s="1326"/>
      <c r="Z30" s="1326"/>
      <c r="AA30" s="1326"/>
      <c r="AB30" s="1326"/>
      <c r="AC30" s="1326"/>
      <c r="AD30" s="1327"/>
    </row>
    <row r="31" spans="1:30">
      <c r="A31" s="1320" t="s">
        <v>95</v>
      </c>
      <c r="B31" s="1321"/>
      <c r="C31" s="1321"/>
      <c r="D31" s="1322" t="e">
        <f>VLOOKUP($A$1,#REF!,#REF!)</f>
        <v>#REF!</v>
      </c>
      <c r="E31" s="1323"/>
      <c r="F31" s="1323"/>
      <c r="G31" s="1323"/>
      <c r="H31" s="1323"/>
      <c r="I31" s="1323"/>
      <c r="J31" s="1323"/>
      <c r="K31" s="1323"/>
      <c r="L31" s="1323"/>
      <c r="M31" s="1323"/>
      <c r="N31" s="1323"/>
      <c r="O31" s="1323"/>
      <c r="P31" s="1324"/>
      <c r="Q31" s="1310"/>
      <c r="R31" s="1311"/>
      <c r="S31" s="1311"/>
      <c r="T31" s="1311"/>
      <c r="U31" s="1311"/>
      <c r="V31" s="1311"/>
      <c r="W31" s="1311"/>
      <c r="X31" s="1311"/>
      <c r="Y31" s="1311"/>
      <c r="Z31" s="1311"/>
      <c r="AA31" s="1311"/>
      <c r="AB31" s="1311"/>
      <c r="AC31" s="1311"/>
      <c r="AD31" s="1312"/>
    </row>
    <row r="32" spans="1:30">
      <c r="A32" s="1320" t="s">
        <v>96</v>
      </c>
      <c r="B32" s="1321"/>
      <c r="C32" s="1321"/>
      <c r="D32" s="1322" t="e">
        <f>VLOOKUP($A$1,#REF!,#REF!)</f>
        <v>#REF!</v>
      </c>
      <c r="E32" s="1323"/>
      <c r="F32" s="1323"/>
      <c r="G32" s="1323"/>
      <c r="H32" s="1323"/>
      <c r="I32" s="1323"/>
      <c r="J32" s="1323"/>
      <c r="K32" s="1323"/>
      <c r="L32" s="1323"/>
      <c r="M32" s="1323"/>
      <c r="N32" s="1323"/>
      <c r="O32" s="1323"/>
      <c r="P32" s="1324"/>
      <c r="Q32" s="1310"/>
      <c r="R32" s="1311"/>
      <c r="S32" s="1311"/>
      <c r="T32" s="1311"/>
      <c r="U32" s="1311"/>
      <c r="V32" s="1311"/>
      <c r="W32" s="1311"/>
      <c r="X32" s="1311"/>
      <c r="Y32" s="1311"/>
      <c r="Z32" s="1311"/>
      <c r="AA32" s="1311"/>
      <c r="AB32" s="1311"/>
      <c r="AC32" s="1311"/>
      <c r="AD32" s="1312"/>
    </row>
    <row r="33" spans="1:30">
      <c r="A33" s="1320" t="s">
        <v>97</v>
      </c>
      <c r="B33" s="1321"/>
      <c r="C33" s="1321"/>
      <c r="D33" s="1322" t="e">
        <f>VLOOKUP($A$1,#REF!,#REF!)</f>
        <v>#REF!</v>
      </c>
      <c r="E33" s="1323"/>
      <c r="F33" s="1323"/>
      <c r="G33" s="1323"/>
      <c r="H33" s="1323"/>
      <c r="I33" s="1323"/>
      <c r="J33" s="1323"/>
      <c r="K33" s="1323"/>
      <c r="L33" s="1323"/>
      <c r="M33" s="1323"/>
      <c r="N33" s="1323"/>
      <c r="O33" s="1323"/>
      <c r="P33" s="1324"/>
      <c r="Q33" s="1310"/>
      <c r="R33" s="1311"/>
      <c r="S33" s="1311"/>
      <c r="T33" s="1311"/>
      <c r="U33" s="1311"/>
      <c r="V33" s="1311"/>
      <c r="W33" s="1311"/>
      <c r="X33" s="1311"/>
      <c r="Y33" s="1311"/>
      <c r="Z33" s="1311"/>
      <c r="AA33" s="1311"/>
      <c r="AB33" s="1311"/>
      <c r="AC33" s="1311"/>
      <c r="AD33" s="1312"/>
    </row>
    <row r="34" spans="1:30" ht="19.5" customHeight="1">
      <c r="A34" s="1340" t="s">
        <v>98</v>
      </c>
      <c r="B34" s="1341"/>
      <c r="C34" s="1342"/>
      <c r="D34" s="1322" t="e">
        <f>VLOOKUP($A$1,#REF!,#REF!)</f>
        <v>#REF!</v>
      </c>
      <c r="E34" s="1323"/>
      <c r="F34" s="1323"/>
      <c r="G34" s="1323"/>
      <c r="H34" s="1323"/>
      <c r="I34" s="1323"/>
      <c r="J34" s="1323"/>
      <c r="K34" s="1323"/>
      <c r="L34" s="1323"/>
      <c r="M34" s="1323"/>
      <c r="N34" s="1323"/>
      <c r="O34" s="1323"/>
      <c r="P34" s="1324"/>
      <c r="Q34" s="1310"/>
      <c r="R34" s="1311"/>
      <c r="S34" s="1311"/>
      <c r="T34" s="1311"/>
      <c r="U34" s="1311"/>
      <c r="V34" s="1311"/>
      <c r="W34" s="1311"/>
      <c r="X34" s="1311"/>
      <c r="Y34" s="1311"/>
      <c r="Z34" s="1311"/>
      <c r="AA34" s="1311"/>
      <c r="AB34" s="1311"/>
      <c r="AC34" s="1311"/>
      <c r="AD34" s="1312"/>
    </row>
    <row r="35" spans="1:30" ht="23.25" customHeight="1">
      <c r="A35" s="1320" t="s">
        <v>99</v>
      </c>
      <c r="B35" s="1321"/>
      <c r="C35" s="1321"/>
      <c r="D35" s="1325" t="e">
        <f>VLOOKUP($A$1,#REF!,#REF!)</f>
        <v>#REF!</v>
      </c>
      <c r="E35" s="1326"/>
      <c r="F35" s="1326"/>
      <c r="G35" s="1326"/>
      <c r="H35" s="1326"/>
      <c r="I35" s="1326"/>
      <c r="J35" s="1326"/>
      <c r="K35" s="1326"/>
      <c r="L35" s="1326"/>
      <c r="M35" s="1326"/>
      <c r="N35" s="1326"/>
      <c r="O35" s="1326"/>
      <c r="P35" s="1330"/>
      <c r="Q35" s="1310"/>
      <c r="R35" s="1311"/>
      <c r="S35" s="1311"/>
      <c r="T35" s="1311"/>
      <c r="U35" s="1311"/>
      <c r="V35" s="1311"/>
      <c r="W35" s="1311"/>
      <c r="X35" s="1311"/>
      <c r="Y35" s="1311"/>
      <c r="Z35" s="1311"/>
      <c r="AA35" s="1311"/>
      <c r="AB35" s="1311"/>
      <c r="AC35" s="1311"/>
      <c r="AD35" s="1312"/>
    </row>
    <row r="36" spans="1:30" ht="13.5" customHeight="1">
      <c r="A36" s="1320" t="s">
        <v>100</v>
      </c>
      <c r="B36" s="1321"/>
      <c r="C36" s="1321"/>
      <c r="D36" s="1325" t="e">
        <f>VLOOKUP($A$1,#REF!,#REF!)</f>
        <v>#REF!</v>
      </c>
      <c r="E36" s="1326"/>
      <c r="F36" s="1326"/>
      <c r="G36" s="1326"/>
      <c r="H36" s="1326"/>
      <c r="I36" s="1326"/>
      <c r="J36" s="1326"/>
      <c r="K36" s="1326"/>
      <c r="L36" s="1326"/>
      <c r="M36" s="1326"/>
      <c r="N36" s="1326"/>
      <c r="O36" s="1326"/>
      <c r="P36" s="1330"/>
      <c r="Q36" s="1325"/>
      <c r="R36" s="1326"/>
      <c r="S36" s="1326"/>
      <c r="T36" s="1326"/>
      <c r="U36" s="1326"/>
      <c r="V36" s="1326"/>
      <c r="W36" s="1326"/>
      <c r="X36" s="1326"/>
      <c r="Y36" s="1326"/>
      <c r="Z36" s="1326"/>
      <c r="AA36" s="1326"/>
      <c r="AB36" s="1326"/>
      <c r="AC36" s="1326"/>
      <c r="AD36" s="1327"/>
    </row>
    <row r="37" spans="1:30" ht="19.5" customHeight="1">
      <c r="A37" s="1331" t="s">
        <v>127</v>
      </c>
      <c r="B37" s="1332"/>
      <c r="C37" s="1333"/>
      <c r="D37" s="1325" t="e">
        <f>VLOOKUP($A$1,#REF!,#REF!)</f>
        <v>#REF!</v>
      </c>
      <c r="E37" s="1326"/>
      <c r="F37" s="1326"/>
      <c r="G37" s="1326"/>
      <c r="H37" s="1326"/>
      <c r="I37" s="1326"/>
      <c r="J37" s="1326"/>
      <c r="K37" s="1326"/>
      <c r="L37" s="1326"/>
      <c r="M37" s="1326"/>
      <c r="N37" s="1326"/>
      <c r="O37" s="1326"/>
      <c r="P37" s="1330"/>
      <c r="Q37" s="1325"/>
      <c r="R37" s="1326"/>
      <c r="S37" s="1326"/>
      <c r="T37" s="1326"/>
      <c r="U37" s="1326"/>
      <c r="V37" s="1326"/>
      <c r="W37" s="1326"/>
      <c r="X37" s="1326"/>
      <c r="Y37" s="1326"/>
      <c r="Z37" s="1326"/>
      <c r="AA37" s="1326"/>
      <c r="AB37" s="1326"/>
      <c r="AC37" s="1326"/>
      <c r="AD37" s="1327"/>
    </row>
    <row r="38" spans="1:30" ht="13.5" customHeight="1" thickBot="1">
      <c r="A38" s="1334" t="s">
        <v>101</v>
      </c>
      <c r="B38" s="1335"/>
      <c r="C38" s="1335"/>
      <c r="D38" s="1336" t="e">
        <f>VLOOKUP($A$1,#REF!,#REF!)</f>
        <v>#REF!</v>
      </c>
      <c r="E38" s="1337"/>
      <c r="F38" s="1337"/>
      <c r="G38" s="1337"/>
      <c r="H38" s="1337"/>
      <c r="I38" s="1337"/>
      <c r="J38" s="1337"/>
      <c r="K38" s="1337"/>
      <c r="L38" s="1337"/>
      <c r="M38" s="1337"/>
      <c r="N38" s="1337"/>
      <c r="O38" s="1337"/>
      <c r="P38" s="1338"/>
      <c r="Q38" s="1336"/>
      <c r="R38" s="1337"/>
      <c r="S38" s="1337"/>
      <c r="T38" s="1337"/>
      <c r="U38" s="1337"/>
      <c r="V38" s="1337"/>
      <c r="W38" s="1337"/>
      <c r="X38" s="1337"/>
      <c r="Y38" s="1337"/>
      <c r="Z38" s="1337"/>
      <c r="AA38" s="1337"/>
      <c r="AB38" s="1337"/>
      <c r="AC38" s="1337"/>
      <c r="AD38" s="1339"/>
    </row>
    <row r="39" spans="1:30" ht="15.75" thickTop="1">
      <c r="Q39" s="1329"/>
      <c r="R39" s="1329"/>
      <c r="S39" s="1329"/>
      <c r="T39" s="1329"/>
      <c r="U39" s="1329"/>
      <c r="V39" s="1329"/>
      <c r="W39" s="1329"/>
      <c r="X39" s="1329"/>
      <c r="Y39" s="1329"/>
      <c r="Z39" s="1329"/>
      <c r="AA39" s="1329"/>
      <c r="AB39" s="1329"/>
      <c r="AC39" s="1329"/>
      <c r="AD39" s="1329"/>
    </row>
  </sheetData>
  <sheetProtection selectLockedCells="1"/>
  <mergeCells count="101">
    <mergeCell ref="A34:C34"/>
    <mergeCell ref="D34:P34"/>
    <mergeCell ref="Q34:AD34"/>
    <mergeCell ref="A31:C31"/>
    <mergeCell ref="D31:P31"/>
    <mergeCell ref="Q31:AD31"/>
    <mergeCell ref="A32:C32"/>
    <mergeCell ref="D32:P32"/>
    <mergeCell ref="Q32:AD32"/>
    <mergeCell ref="A30:C30"/>
    <mergeCell ref="D30:P30"/>
    <mergeCell ref="Q30:AD30"/>
    <mergeCell ref="C25:O25"/>
    <mergeCell ref="P25:AC25"/>
    <mergeCell ref="A27:B27"/>
    <mergeCell ref="C27:P27"/>
    <mergeCell ref="Q27:AD27"/>
    <mergeCell ref="Q39:AD39"/>
    <mergeCell ref="A36:C36"/>
    <mergeCell ref="D36:P36"/>
    <mergeCell ref="Q36:AD36"/>
    <mergeCell ref="A37:C37"/>
    <mergeCell ref="D37:P37"/>
    <mergeCell ref="Q37:AD37"/>
    <mergeCell ref="A35:C35"/>
    <mergeCell ref="D35:P35"/>
    <mergeCell ref="Q35:AD35"/>
    <mergeCell ref="A38:C38"/>
    <mergeCell ref="D38:P38"/>
    <mergeCell ref="Q38:AD38"/>
    <mergeCell ref="A33:C33"/>
    <mergeCell ref="D33:P33"/>
    <mergeCell ref="Q33:AD33"/>
    <mergeCell ref="A19:B19"/>
    <mergeCell ref="C19:P19"/>
    <mergeCell ref="Q19:AD19"/>
    <mergeCell ref="A28:B28"/>
    <mergeCell ref="C28:P28"/>
    <mergeCell ref="Q28:AD28"/>
    <mergeCell ref="A26:B26"/>
    <mergeCell ref="C26:P26"/>
    <mergeCell ref="Q26:AD26"/>
    <mergeCell ref="C21:P21"/>
    <mergeCell ref="Q21:AD21"/>
    <mergeCell ref="A22:B22"/>
    <mergeCell ref="C22:P22"/>
    <mergeCell ref="Q22:AD22"/>
    <mergeCell ref="A23:B23"/>
    <mergeCell ref="C23:P23"/>
    <mergeCell ref="Q23:AD23"/>
    <mergeCell ref="A24:B24"/>
    <mergeCell ref="C24:P24"/>
    <mergeCell ref="Q24:AD24"/>
    <mergeCell ref="C17:P17"/>
    <mergeCell ref="Q17:AD17"/>
    <mergeCell ref="C11:H11"/>
    <mergeCell ref="J11:O11"/>
    <mergeCell ref="Q11:T11"/>
    <mergeCell ref="V11:X11"/>
    <mergeCell ref="Z12:Z13"/>
    <mergeCell ref="A18:B18"/>
    <mergeCell ref="C18:P18"/>
    <mergeCell ref="Q18:AD18"/>
    <mergeCell ref="V14:X14"/>
    <mergeCell ref="Z14:Z15"/>
    <mergeCell ref="Q4:R7"/>
    <mergeCell ref="S4:S9"/>
    <mergeCell ref="AA2:AD2"/>
    <mergeCell ref="A3:B3"/>
    <mergeCell ref="C3:H3"/>
    <mergeCell ref="I3:I9"/>
    <mergeCell ref="J3:J9"/>
    <mergeCell ref="K3:O3"/>
    <mergeCell ref="P3:P9"/>
    <mergeCell ref="Q3:T3"/>
    <mergeCell ref="U3:U9"/>
    <mergeCell ref="V3:X4"/>
    <mergeCell ref="AC5:AC7"/>
    <mergeCell ref="Y3:Y9"/>
    <mergeCell ref="Z3:Z7"/>
    <mergeCell ref="AD3:AD7"/>
    <mergeCell ref="A4:B9"/>
    <mergeCell ref="E2:Z2"/>
    <mergeCell ref="T4:T9"/>
    <mergeCell ref="V5:V6"/>
    <mergeCell ref="W5:W6"/>
    <mergeCell ref="X5:X6"/>
    <mergeCell ref="AA5:AA7"/>
    <mergeCell ref="C4:C9"/>
    <mergeCell ref="D4:H7"/>
    <mergeCell ref="K4:O7"/>
    <mergeCell ref="C2:D2"/>
    <mergeCell ref="AB5:AB7"/>
    <mergeCell ref="Z8:Z9"/>
    <mergeCell ref="AD8:AD15"/>
    <mergeCell ref="A10:A12"/>
    <mergeCell ref="Z10:Z11"/>
    <mergeCell ref="A13:A15"/>
    <mergeCell ref="C14:H14"/>
    <mergeCell ref="J14:O14"/>
    <mergeCell ref="Q14:T14"/>
  </mergeCells>
  <pageMargins left="0.2" right="0.2" top="0.25" bottom="0.25" header="0.3" footer="0.3"/>
  <pageSetup paperSize="9" orientation="landscape" horizontalDpi="300" verticalDpi="30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tabColor rgb="FFFFFF00"/>
  </sheetPr>
  <dimension ref="A1:Z38"/>
  <sheetViews>
    <sheetView view="pageBreakPreview" zoomScaleSheetLayoutView="100" workbookViewId="0">
      <selection activeCell="C10" sqref="C10:D10"/>
    </sheetView>
  </sheetViews>
  <sheetFormatPr defaultRowHeight="12.75"/>
  <cols>
    <col min="1" max="1" width="1.42578125" style="15" customWidth="1"/>
    <col min="2" max="2" width="22.7109375" style="15" customWidth="1"/>
    <col min="3" max="3" width="6" style="15" customWidth="1"/>
    <col min="4" max="4" width="8.5703125" style="281" customWidth="1"/>
    <col min="5" max="5" width="5.140625" style="281" customWidth="1"/>
    <col min="6" max="6" width="4.5703125" style="281" customWidth="1"/>
    <col min="7" max="7" width="4.7109375" style="281" customWidth="1"/>
    <col min="8" max="8" width="5.7109375" style="281" customWidth="1"/>
    <col min="9" max="9" width="4.140625" style="281" customWidth="1"/>
    <col min="10" max="10" width="3.42578125" style="15" customWidth="1"/>
    <col min="11" max="11" width="10.28515625" style="15" customWidth="1"/>
    <col min="12" max="12" width="3.140625" style="291" customWidth="1"/>
    <col min="13" max="13" width="6.42578125" style="15" customWidth="1"/>
    <col min="14" max="14" width="15.42578125" style="15" customWidth="1"/>
    <col min="15" max="15" width="10.140625" style="15" bestFit="1" customWidth="1"/>
    <col min="16" max="16" width="6.140625" style="15" customWidth="1"/>
    <col min="17" max="17" width="4.42578125" style="15" customWidth="1"/>
    <col min="18" max="18" width="7" style="15" customWidth="1"/>
    <col min="19" max="19" width="7.28515625" style="15" customWidth="1"/>
    <col min="20" max="20" width="10.28515625" style="15" customWidth="1"/>
    <col min="21" max="21" width="6" style="15" customWidth="1"/>
    <col min="22" max="22" width="1.42578125" style="281" customWidth="1"/>
    <col min="23" max="16384" width="9.140625" style="15"/>
  </cols>
  <sheetData>
    <row r="1" spans="1:26" ht="12" customHeight="1" thickTop="1" thickBot="1">
      <c r="A1" s="1367"/>
      <c r="B1" s="594">
        <v>1</v>
      </c>
      <c r="C1" s="583"/>
      <c r="D1" s="584"/>
      <c r="E1" s="584"/>
      <c r="F1" s="584"/>
      <c r="G1" s="584"/>
      <c r="H1" s="584"/>
      <c r="I1" s="584"/>
      <c r="J1" s="584"/>
      <c r="K1" s="584"/>
      <c r="L1" s="585"/>
      <c r="M1" s="584"/>
      <c r="N1" s="584"/>
      <c r="O1" s="584"/>
      <c r="P1" s="586"/>
      <c r="Q1" s="584"/>
      <c r="R1" s="587"/>
      <c r="S1" s="584"/>
      <c r="T1" s="584"/>
      <c r="U1" s="588"/>
      <c r="V1" s="1415"/>
    </row>
    <row r="2" spans="1:26" ht="15.75" customHeight="1" thickBot="1">
      <c r="A2" s="1368"/>
      <c r="B2" s="589" t="s">
        <v>83</v>
      </c>
      <c r="C2" s="242"/>
      <c r="D2" s="242"/>
      <c r="E2" s="242"/>
      <c r="F2" s="242"/>
      <c r="G2" s="242"/>
      <c r="H2" s="242"/>
      <c r="I2" s="242"/>
      <c r="J2" s="242"/>
      <c r="K2" s="270"/>
      <c r="L2" s="1442"/>
      <c r="M2" s="279"/>
      <c r="O2" s="280"/>
      <c r="P2" s="280"/>
      <c r="Q2" s="280"/>
      <c r="R2" s="1422" t="s">
        <v>347</v>
      </c>
      <c r="S2" s="1422"/>
      <c r="T2" s="1426">
        <f>Home!G16</f>
        <v>100022</v>
      </c>
      <c r="U2" s="1427"/>
      <c r="V2" s="1416"/>
      <c r="W2" s="282" t="s">
        <v>282</v>
      </c>
      <c r="X2" s="282"/>
      <c r="Y2" s="282"/>
      <c r="Z2" s="283"/>
    </row>
    <row r="3" spans="1:26" ht="21.75" customHeight="1">
      <c r="A3" s="1368"/>
      <c r="B3" s="1383" t="s">
        <v>324</v>
      </c>
      <c r="C3" s="1371" t="str">
        <f>VLOOKUP($B$1,Comments!A$6:J$61,Comments!D5)</f>
        <v>tt</v>
      </c>
      <c r="D3" s="1372"/>
      <c r="E3" s="1372"/>
      <c r="F3" s="1372"/>
      <c r="G3" s="1372"/>
      <c r="H3" s="1372"/>
      <c r="I3" s="1372"/>
      <c r="J3" s="1372"/>
      <c r="K3" s="1373"/>
      <c r="L3" s="1443"/>
      <c r="M3" s="92">
        <v>2</v>
      </c>
      <c r="N3" s="1441" t="str">
        <f>Home!G8</f>
        <v>केंद्रीय विद्यालय नंबर 2  ,श्री विजयनगर</v>
      </c>
      <c r="O3" s="1441"/>
      <c r="P3" s="1441"/>
      <c r="Q3" s="1441"/>
      <c r="R3" s="1441"/>
      <c r="S3" s="1441"/>
      <c r="T3" s="1441"/>
      <c r="U3" s="475"/>
      <c r="V3" s="1416"/>
      <c r="W3" s="481">
        <v>5</v>
      </c>
    </row>
    <row r="4" spans="1:26" ht="15" customHeight="1" thickBot="1">
      <c r="A4" s="1368"/>
      <c r="B4" s="1383"/>
      <c r="C4" s="1374"/>
      <c r="D4" s="1375"/>
      <c r="E4" s="1375"/>
      <c r="F4" s="1375"/>
      <c r="G4" s="1375"/>
      <c r="H4" s="1375"/>
      <c r="I4" s="1375"/>
      <c r="J4" s="1375"/>
      <c r="K4" s="1376"/>
      <c r="L4" s="1443"/>
      <c r="M4" s="476"/>
      <c r="N4" s="1453" t="str">
        <f>Home!G6</f>
        <v>KENDRIYA VIDYALAYA No 2 , SRIVIJAYNAGAR</v>
      </c>
      <c r="O4" s="1453"/>
      <c r="P4" s="1453"/>
      <c r="Q4" s="1453"/>
      <c r="R4" s="1453"/>
      <c r="S4" s="1453"/>
      <c r="T4" s="1453"/>
      <c r="U4" s="1454"/>
      <c r="V4" s="1416"/>
    </row>
    <row r="5" spans="1:26" ht="12" customHeight="1">
      <c r="A5" s="1368"/>
      <c r="B5" s="1384" t="s">
        <v>106</v>
      </c>
      <c r="C5" s="1377"/>
      <c r="D5" s="1378"/>
      <c r="E5" s="1378"/>
      <c r="F5" s="1378"/>
      <c r="G5" s="1378"/>
      <c r="H5" s="1378"/>
      <c r="I5" s="1378"/>
      <c r="J5" s="1378"/>
      <c r="K5" s="1379"/>
      <c r="L5" s="1443"/>
      <c r="M5" s="476"/>
      <c r="N5" s="1453"/>
      <c r="O5" s="1453"/>
      <c r="P5" s="1453"/>
      <c r="Q5" s="1453"/>
      <c r="R5" s="1453"/>
      <c r="S5" s="1453"/>
      <c r="T5" s="1453"/>
      <c r="U5" s="1454"/>
      <c r="V5" s="1416"/>
    </row>
    <row r="6" spans="1:26" s="284" customFormat="1" ht="21.75" customHeight="1" thickBot="1">
      <c r="A6" s="1368"/>
      <c r="B6" s="1385"/>
      <c r="C6" s="1380"/>
      <c r="D6" s="1381"/>
      <c r="E6" s="1381"/>
      <c r="F6" s="1381"/>
      <c r="G6" s="1381"/>
      <c r="H6" s="1381"/>
      <c r="I6" s="1381"/>
      <c r="J6" s="1381"/>
      <c r="K6" s="1382"/>
      <c r="L6" s="1443"/>
      <c r="M6" s="477"/>
      <c r="N6" s="1425" t="str">
        <f>Home!G10</f>
        <v>NEAR INDUSTRIAL ESTATE,104 AREA ,VISAKHAPATNAM- 530007</v>
      </c>
      <c r="O6" s="1425"/>
      <c r="P6" s="1425"/>
      <c r="Q6" s="1425"/>
      <c r="R6" s="1425"/>
      <c r="S6" s="1425"/>
      <c r="T6" s="1425"/>
      <c r="U6" s="478"/>
      <c r="V6" s="1416"/>
    </row>
    <row r="7" spans="1:26" ht="20.25" customHeight="1" thickBot="1">
      <c r="A7" s="1368"/>
      <c r="B7" s="590" t="s">
        <v>325</v>
      </c>
      <c r="C7" s="1406" t="str">
        <f>IF(VLOOKUP($B$1,Comments!A$6:J$61,Comments!E5)="","",VLOOKUP($B$1,Comments!A$6:J$61,Comments!E5))</f>
        <v>100/140</v>
      </c>
      <c r="D7" s="1407"/>
      <c r="E7" s="1407"/>
      <c r="F7" s="1407"/>
      <c r="G7" s="1407"/>
      <c r="H7" s="1407"/>
      <c r="I7" s="1407"/>
      <c r="J7" s="1407"/>
      <c r="K7" s="1408"/>
      <c r="L7" s="1443"/>
      <c r="M7" s="476"/>
      <c r="N7" s="476"/>
      <c r="O7" s="479"/>
      <c r="P7" s="1423"/>
      <c r="Q7" s="1423"/>
      <c r="R7" s="1423"/>
      <c r="S7" s="1423"/>
      <c r="T7" s="1423"/>
      <c r="U7" s="1424"/>
      <c r="V7" s="1416"/>
    </row>
    <row r="8" spans="1:26" ht="11.25" customHeight="1">
      <c r="A8" s="1368"/>
      <c r="B8" s="241"/>
      <c r="C8" s="242"/>
      <c r="D8" s="242"/>
      <c r="E8" s="242"/>
      <c r="F8" s="242"/>
      <c r="G8" s="242"/>
      <c r="H8" s="242"/>
      <c r="I8" s="242"/>
      <c r="J8" s="242"/>
      <c r="K8" s="242"/>
      <c r="L8" s="1442"/>
      <c r="M8" s="476"/>
      <c r="N8" s="480" t="s">
        <v>407</v>
      </c>
      <c r="O8" s="1455" t="str">
        <f>Home!G12</f>
        <v>kvtwosvn@yahoo.com</v>
      </c>
      <c r="P8" s="1455"/>
      <c r="Q8" s="1455"/>
      <c r="R8" s="1430" t="s">
        <v>404</v>
      </c>
      <c r="S8" s="1430"/>
      <c r="T8" s="1456" t="str">
        <f>Home!G14</f>
        <v>0891 255085</v>
      </c>
      <c r="U8" s="1456"/>
      <c r="V8" s="1416"/>
    </row>
    <row r="9" spans="1:26" ht="40.5" customHeight="1">
      <c r="A9" s="1368"/>
      <c r="B9" s="243" t="s">
        <v>326</v>
      </c>
      <c r="C9" s="562" t="s">
        <v>109</v>
      </c>
      <c r="D9" s="562"/>
      <c r="E9" s="240"/>
      <c r="F9" s="562" t="s">
        <v>111</v>
      </c>
      <c r="G9" s="562"/>
      <c r="H9" s="240" t="s">
        <v>327</v>
      </c>
      <c r="I9" s="240"/>
      <c r="J9" s="240"/>
      <c r="K9" s="242"/>
      <c r="L9" s="1442"/>
      <c r="M9" s="1451" t="s">
        <v>486</v>
      </c>
      <c r="N9" s="1425"/>
      <c r="O9" s="1425"/>
      <c r="P9" s="1425"/>
      <c r="Q9" s="1425"/>
      <c r="R9" s="1425"/>
      <c r="S9" s="1425"/>
      <c r="T9" s="1425"/>
      <c r="U9" s="1452"/>
      <c r="V9" s="1416"/>
    </row>
    <row r="10" spans="1:26" ht="40.5" customHeight="1" thickBot="1">
      <c r="A10" s="1368"/>
      <c r="B10" s="689" t="str">
        <f>'Student Profile'!C55</f>
        <v>(G.Vani)</v>
      </c>
      <c r="C10" s="1343" t="str">
        <f>'Student Profile'!C56</f>
        <v>(Mr. N.C.Bastray)</v>
      </c>
      <c r="D10" s="1343"/>
      <c r="E10" s="1343" t="str">
        <f>'Student Profile'!C57</f>
        <v>(Mr.M.V.R.S.S.V.L.N.Sastry</v>
      </c>
      <c r="F10" s="1343"/>
      <c r="G10" s="1343"/>
      <c r="H10" s="240"/>
      <c r="I10" s="240"/>
      <c r="J10" s="240"/>
      <c r="K10" s="242"/>
      <c r="L10" s="1442"/>
      <c r="M10" s="687"/>
      <c r="N10" s="686"/>
      <c r="O10" s="686"/>
      <c r="P10" s="686"/>
      <c r="Q10" s="686"/>
      <c r="R10" s="686"/>
      <c r="S10" s="686"/>
      <c r="T10" s="686"/>
      <c r="U10" s="688"/>
      <c r="V10" s="1416"/>
    </row>
    <row r="11" spans="1:26" ht="17.25" customHeight="1" thickBot="1">
      <c r="A11" s="1368"/>
      <c r="B11" s="589" t="s">
        <v>137</v>
      </c>
      <c r="C11" s="242"/>
      <c r="D11" s="242"/>
      <c r="E11" s="242"/>
      <c r="F11" s="242"/>
      <c r="G11" s="242"/>
      <c r="H11" s="242"/>
      <c r="I11" s="242"/>
      <c r="J11" s="242"/>
      <c r="K11" s="242"/>
      <c r="L11" s="1442"/>
      <c r="M11" s="530"/>
      <c r="N11" s="564"/>
      <c r="O11" s="1344" t="str">
        <f>Home!G4</f>
        <v xml:space="preserve"> 2014-15</v>
      </c>
      <c r="P11" s="1344"/>
      <c r="Q11" s="1344"/>
      <c r="R11" s="564"/>
      <c r="S11" s="1431" t="s">
        <v>511</v>
      </c>
      <c r="T11" s="1432"/>
      <c r="U11" s="1433"/>
      <c r="V11" s="1416"/>
    </row>
    <row r="12" spans="1:26" ht="15" customHeight="1">
      <c r="A12" s="1368"/>
      <c r="B12" s="1386" t="s">
        <v>324</v>
      </c>
      <c r="C12" s="1388" t="str">
        <f>IF(VLOOKUP($B$1,Comments!A$6:J$61,Comments!G5)="","",VLOOKUP($B$1,Comments!A$6:J$61,Comments!G5))</f>
        <v>Participated in class room activities, CCA and assembly programme.</v>
      </c>
      <c r="D12" s="1389"/>
      <c r="E12" s="1389"/>
      <c r="F12" s="1389"/>
      <c r="G12" s="1389"/>
      <c r="H12" s="1389"/>
      <c r="I12" s="1389"/>
      <c r="J12" s="1389"/>
      <c r="K12" s="1390"/>
      <c r="L12" s="1442"/>
      <c r="M12" s="531"/>
      <c r="N12" s="531"/>
      <c r="O12" s="532"/>
      <c r="P12" s="532"/>
      <c r="Q12" s="532"/>
      <c r="R12" s="532"/>
      <c r="S12" s="1434"/>
      <c r="T12" s="1435"/>
      <c r="U12" s="1436"/>
      <c r="V12" s="1416"/>
    </row>
    <row r="13" spans="1:26" ht="18" customHeight="1" thickBot="1">
      <c r="A13" s="1368"/>
      <c r="B13" s="1387"/>
      <c r="C13" s="1391"/>
      <c r="D13" s="1392"/>
      <c r="E13" s="1392"/>
      <c r="F13" s="1392"/>
      <c r="G13" s="1392"/>
      <c r="H13" s="1392"/>
      <c r="I13" s="1392"/>
      <c r="J13" s="1392"/>
      <c r="K13" s="1393"/>
      <c r="L13" s="1442"/>
      <c r="M13" s="1418" t="s">
        <v>357</v>
      </c>
      <c r="N13" s="1419"/>
      <c r="O13" s="1428" t="str">
        <f>VLOOKUP($B$1,'Student Profile'!A$3:R$62,'Student Profile'!C4)</f>
        <v>S. Mounik</v>
      </c>
      <c r="P13" s="1428"/>
      <c r="Q13" s="1428"/>
      <c r="R13" s="1428"/>
      <c r="S13" s="1434"/>
      <c r="T13" s="1435"/>
      <c r="U13" s="1436"/>
      <c r="V13" s="1416"/>
    </row>
    <row r="14" spans="1:26" ht="11.25" customHeight="1">
      <c r="A14" s="1368"/>
      <c r="B14" s="1345" t="s">
        <v>106</v>
      </c>
      <c r="C14" s="1357"/>
      <c r="D14" s="1358"/>
      <c r="E14" s="1358"/>
      <c r="F14" s="1358"/>
      <c r="G14" s="1358"/>
      <c r="H14" s="1358"/>
      <c r="I14" s="1358"/>
      <c r="J14" s="1358"/>
      <c r="K14" s="1359"/>
      <c r="L14" s="1442"/>
      <c r="M14" s="560"/>
      <c r="N14" s="560"/>
      <c r="O14" s="561"/>
      <c r="P14" s="561"/>
      <c r="Q14" s="561"/>
      <c r="R14" s="561"/>
      <c r="S14" s="1434"/>
      <c r="T14" s="1435"/>
      <c r="U14" s="1436"/>
      <c r="V14" s="1416"/>
    </row>
    <row r="15" spans="1:26" ht="15.75" customHeight="1">
      <c r="A15" s="1368"/>
      <c r="B15" s="1346"/>
      <c r="C15" s="1360"/>
      <c r="D15" s="1361"/>
      <c r="E15" s="1361"/>
      <c r="F15" s="1361"/>
      <c r="G15" s="1361"/>
      <c r="H15" s="1361"/>
      <c r="I15" s="1361"/>
      <c r="J15" s="1361"/>
      <c r="K15" s="1362"/>
      <c r="L15" s="1442"/>
      <c r="M15" s="1419" t="s">
        <v>153</v>
      </c>
      <c r="N15" s="1419"/>
      <c r="O15" s="533">
        <f>VLOOKUP($B$1,'Student Profile'!A$3:R$62,'Student Profile'!A4)</f>
        <v>1</v>
      </c>
      <c r="P15" s="561"/>
      <c r="Q15" s="561"/>
      <c r="R15" s="561"/>
      <c r="S15" s="1434"/>
      <c r="T15" s="1435"/>
      <c r="U15" s="1436"/>
      <c r="V15" s="1416"/>
    </row>
    <row r="16" spans="1:26" ht="4.5" customHeight="1" thickBot="1">
      <c r="A16" s="1368"/>
      <c r="B16" s="1347"/>
      <c r="C16" s="1360"/>
      <c r="D16" s="1361"/>
      <c r="E16" s="1361"/>
      <c r="F16" s="1361"/>
      <c r="G16" s="1361"/>
      <c r="H16" s="1361"/>
      <c r="I16" s="1361"/>
      <c r="J16" s="1361"/>
      <c r="K16" s="1362"/>
      <c r="L16" s="1442"/>
      <c r="M16" s="560"/>
      <c r="N16" s="560"/>
      <c r="O16" s="533"/>
      <c r="P16" s="531"/>
      <c r="Q16" s="531"/>
      <c r="R16" s="531"/>
      <c r="S16" s="1434"/>
      <c r="T16" s="1435"/>
      <c r="U16" s="1436"/>
      <c r="V16" s="1416"/>
    </row>
    <row r="17" spans="1:22" ht="15" customHeight="1">
      <c r="A17" s="1368"/>
      <c r="B17" s="1363" t="s">
        <v>325</v>
      </c>
      <c r="C17" s="1409" t="str">
        <f>IF(VLOOKUP($B$1,Comments!A$6:J$61,Comments!H5)="","",VLOOKUP($B$1,Comments!A$6:J$61,Comments!H5))</f>
        <v>199/200</v>
      </c>
      <c r="D17" s="1410"/>
      <c r="E17" s="1410"/>
      <c r="F17" s="1410"/>
      <c r="G17" s="1410"/>
      <c r="H17" s="1410"/>
      <c r="I17" s="1410"/>
      <c r="J17" s="1410"/>
      <c r="K17" s="1411"/>
      <c r="L17" s="1443"/>
      <c r="M17" s="559" t="s">
        <v>154</v>
      </c>
      <c r="N17" s="559"/>
      <c r="O17" s="1429" t="str">
        <f>VLOOKUP($B$1,'Student Profile'!A$3:R$62,'Student Profile'!E4)</f>
        <v>12th Sept 2001</v>
      </c>
      <c r="P17" s="1429"/>
      <c r="Q17" s="1429"/>
      <c r="R17" s="531"/>
      <c r="S17" s="1434"/>
      <c r="T17" s="1435"/>
      <c r="U17" s="1436"/>
      <c r="V17" s="1416"/>
    </row>
    <row r="18" spans="1:22" ht="8.25" customHeight="1" thickBot="1">
      <c r="A18" s="1368"/>
      <c r="B18" s="1364"/>
      <c r="C18" s="1412"/>
      <c r="D18" s="1413"/>
      <c r="E18" s="1413"/>
      <c r="F18" s="1413"/>
      <c r="G18" s="1413"/>
      <c r="H18" s="1413"/>
      <c r="I18" s="1413"/>
      <c r="J18" s="1413"/>
      <c r="K18" s="1414"/>
      <c r="L18" s="1443"/>
      <c r="M18" s="559"/>
      <c r="N18" s="559"/>
      <c r="O18" s="534"/>
      <c r="P18" s="534"/>
      <c r="Q18" s="531"/>
      <c r="R18" s="531"/>
      <c r="S18" s="1434"/>
      <c r="T18" s="1435"/>
      <c r="U18" s="1436"/>
      <c r="V18" s="1416"/>
    </row>
    <row r="19" spans="1:22" ht="15" customHeight="1">
      <c r="A19" s="1368"/>
      <c r="L19" s="1442"/>
      <c r="M19" s="1420" t="s">
        <v>92</v>
      </c>
      <c r="N19" s="1420"/>
      <c r="O19" s="558">
        <f>VLOOKUP($B$1,'Student Profile'!A$3:R$62,'Student Profile'!B4)</f>
        <v>1234</v>
      </c>
      <c r="P19" s="534"/>
      <c r="Q19" s="531"/>
      <c r="R19" s="531"/>
      <c r="S19" s="1434"/>
      <c r="T19" s="1435"/>
      <c r="U19" s="1436"/>
      <c r="V19" s="1416"/>
    </row>
    <row r="20" spans="1:22" ht="13.5" customHeight="1" thickBot="1">
      <c r="A20" s="1368"/>
      <c r="B20" s="243" t="s">
        <v>326</v>
      </c>
      <c r="C20" s="562" t="s">
        <v>109</v>
      </c>
      <c r="D20" s="242"/>
      <c r="E20" s="1060" t="s">
        <v>111</v>
      </c>
      <c r="F20" s="1060"/>
      <c r="G20" s="1060"/>
      <c r="H20" s="1060" t="s">
        <v>327</v>
      </c>
      <c r="I20" s="1060"/>
      <c r="J20" s="1060"/>
      <c r="K20" s="1400"/>
      <c r="L20" s="1442"/>
      <c r="M20" s="558"/>
      <c r="N20" s="558"/>
      <c r="O20" s="533"/>
      <c r="P20" s="534"/>
      <c r="Q20" s="531"/>
      <c r="R20" s="531"/>
      <c r="S20" s="1437"/>
      <c r="T20" s="1438"/>
      <c r="U20" s="1439"/>
      <c r="V20" s="1416"/>
    </row>
    <row r="21" spans="1:22" ht="27.75" customHeight="1">
      <c r="A21" s="1368"/>
      <c r="B21" s="606" t="str">
        <f>'Student Profile'!C55</f>
        <v>(G.Vani)</v>
      </c>
      <c r="C21" s="1404" t="str">
        <f>'Student Profile'!C56</f>
        <v>(Mr. N.C.Bastray)</v>
      </c>
      <c r="D21" s="1404"/>
      <c r="E21" s="1405" t="str">
        <f>'Student Profile'!C57</f>
        <v>(Mr.M.V.R.S.S.V.L.N.Sastry</v>
      </c>
      <c r="F21" s="1405"/>
      <c r="G21" s="1405"/>
      <c r="L21" s="1442"/>
      <c r="M21" s="559" t="s">
        <v>152</v>
      </c>
      <c r="N21" s="535"/>
      <c r="O21" s="1419" t="str">
        <f>VLOOKUP($B$1,'Student Profile'!A$3:R$62,'Student Profile'!D4)</f>
        <v>V C</v>
      </c>
      <c r="P21" s="1419"/>
      <c r="Q21" s="531"/>
      <c r="R21" s="531"/>
      <c r="S21" s="531"/>
      <c r="T21" s="532"/>
      <c r="U21" s="536"/>
      <c r="V21" s="1416"/>
    </row>
    <row r="22" spans="1:22" ht="19.5" customHeight="1">
      <c r="A22" s="1368"/>
      <c r="B22" s="243" t="s">
        <v>351</v>
      </c>
      <c r="C22" s="240"/>
      <c r="D22" s="240"/>
      <c r="E22" s="240"/>
      <c r="F22" s="240"/>
      <c r="G22" s="1365" t="str">
        <f>VLOOKUP($B$1,Comments!A$6:J$61,Comments!I5)</f>
        <v>VI</v>
      </c>
      <c r="H22" s="1366"/>
      <c r="I22" s="563"/>
      <c r="J22" s="563"/>
      <c r="K22" s="563"/>
      <c r="L22" s="1442"/>
      <c r="M22" s="559"/>
      <c r="N22" s="535"/>
      <c r="O22" s="537"/>
      <c r="P22" s="534"/>
      <c r="Q22" s="531"/>
      <c r="R22" s="531"/>
      <c r="S22" s="531"/>
      <c r="T22" s="532"/>
      <c r="U22" s="536"/>
      <c r="V22" s="1416"/>
    </row>
    <row r="23" spans="1:22" ht="21" customHeight="1">
      <c r="A23" s="1368"/>
      <c r="B23" s="243" t="s">
        <v>350</v>
      </c>
      <c r="C23" s="1401" t="str">
        <f>VLOOKUP($B$1,Comments!A$6:J$61,Comments!J5)</f>
        <v>1st April 2013</v>
      </c>
      <c r="D23" s="1402"/>
      <c r="E23" s="1403"/>
      <c r="F23" s="363"/>
      <c r="G23" s="240"/>
      <c r="H23" s="240"/>
      <c r="I23" s="240"/>
      <c r="J23" s="277"/>
      <c r="K23" s="278"/>
      <c r="L23" s="1442"/>
      <c r="M23" s="1445" t="s">
        <v>355</v>
      </c>
      <c r="N23" s="1445"/>
      <c r="O23" s="1420" t="str">
        <f>VLOOKUP($B$1,'Student Profile'!A$3:R$62,'Student Profile'!F4)</f>
        <v>P. K.Rao</v>
      </c>
      <c r="P23" s="1420" t="e">
        <f>VLOOKUP('Report Card Front'!$B$1,'Student Profile'!#REF!,'Student Profile'!#REF!)</f>
        <v>#REF!</v>
      </c>
      <c r="Q23" s="1420" t="e">
        <f>VLOOKUP('Report Card Front'!$B$1,'Student Profile'!#REF!,'Student Profile'!O19)</f>
        <v>#REF!</v>
      </c>
      <c r="R23" s="1420" t="e">
        <f>VLOOKUP('Report Card Front'!$B$1,'Student Profile'!#REF!,'Student Profile'!P19)</f>
        <v>#REF!</v>
      </c>
      <c r="S23" s="1420" t="e">
        <f>VLOOKUP('Report Card Front'!$B$1,'Student Profile'!#REF!,'Student Profile'!Q19)</f>
        <v>#REF!</v>
      </c>
      <c r="T23" s="1420" t="e">
        <f>VLOOKUP('Report Card Front'!$B$1,'Student Profile'!O$2:AF$62,'Student Profile'!R19)</f>
        <v>#N/A</v>
      </c>
      <c r="U23" s="536"/>
      <c r="V23" s="1416"/>
    </row>
    <row r="24" spans="1:22" ht="12.75" customHeight="1">
      <c r="A24" s="1368"/>
      <c r="B24" s="244" t="s">
        <v>328</v>
      </c>
      <c r="C24" s="277"/>
      <c r="D24" s="277"/>
      <c r="E24" s="277"/>
      <c r="F24" s="277"/>
      <c r="G24" s="277"/>
      <c r="H24" s="277"/>
      <c r="I24" s="277"/>
      <c r="J24" s="277"/>
      <c r="K24" s="278"/>
      <c r="L24" s="1442"/>
      <c r="M24" s="559"/>
      <c r="N24" s="559"/>
      <c r="O24" s="538"/>
      <c r="P24" s="538"/>
      <c r="Q24" s="538"/>
      <c r="R24" s="538"/>
      <c r="S24" s="538"/>
      <c r="T24" s="538"/>
      <c r="U24" s="536"/>
      <c r="V24" s="1416"/>
    </row>
    <row r="25" spans="1:22" ht="43.5" customHeight="1">
      <c r="A25" s="1368"/>
      <c r="B25" s="1397" t="s">
        <v>329</v>
      </c>
      <c r="C25" s="1398"/>
      <c r="D25" s="1398"/>
      <c r="E25" s="1398"/>
      <c r="F25" s="1398"/>
      <c r="G25" s="1398"/>
      <c r="H25" s="1398"/>
      <c r="I25" s="1398"/>
      <c r="J25" s="1398"/>
      <c r="K25" s="1399"/>
      <c r="L25" s="1442"/>
      <c r="M25" s="1419" t="s">
        <v>356</v>
      </c>
      <c r="N25" s="1419"/>
      <c r="O25" s="1419" t="str">
        <f>VLOOKUP($B$1,'Student Profile'!A$3:R$62,'Student Profile'!G4)</f>
        <v>Padmavathi</v>
      </c>
      <c r="P25" s="1419" t="e">
        <f>VLOOKUP('Report Card Front'!$B$1,'Student Profile'!#REF!,'Student Profile'!#REF!)</f>
        <v>#REF!</v>
      </c>
      <c r="Q25" s="1419" t="e">
        <f>VLOOKUP('Report Card Front'!$B$1,'Student Profile'!#REF!,'Student Profile'!O17)</f>
        <v>#REF!</v>
      </c>
      <c r="R25" s="1419" t="e">
        <f>VLOOKUP('Report Card Front'!$B$1,'Student Profile'!#REF!,'Student Profile'!P17)</f>
        <v>#REF!</v>
      </c>
      <c r="S25" s="1419" t="e">
        <f>VLOOKUP('Report Card Front'!$B$1,'Student Profile'!#REF!,'Student Profile'!Q17)</f>
        <v>#REF!</v>
      </c>
      <c r="T25" s="1419" t="e">
        <f>VLOOKUP('Report Card Front'!$B$1,'Student Profile'!O$2:AF$62,'Student Profile'!R17)</f>
        <v>#N/A</v>
      </c>
      <c r="U25" s="536"/>
      <c r="V25" s="1416"/>
    </row>
    <row r="26" spans="1:22" ht="22.5" customHeight="1">
      <c r="A26" s="1368"/>
      <c r="B26" s="1394" t="s">
        <v>352</v>
      </c>
      <c r="C26" s="1395"/>
      <c r="D26" s="1395"/>
      <c r="E26" s="1395"/>
      <c r="F26" s="1395"/>
      <c r="G26" s="1395"/>
      <c r="H26" s="1395"/>
      <c r="I26" s="1395"/>
      <c r="J26" s="1395"/>
      <c r="K26" s="1396"/>
      <c r="L26" s="1442"/>
      <c r="M26" s="288"/>
      <c r="N26" s="288"/>
      <c r="O26" s="289"/>
      <c r="P26" s="289"/>
      <c r="Q26" s="285"/>
      <c r="R26" s="157"/>
      <c r="S26" s="157"/>
      <c r="T26" s="157"/>
      <c r="U26" s="286"/>
      <c r="V26" s="1416"/>
    </row>
    <row r="27" spans="1:22" ht="17.25" customHeight="1">
      <c r="A27" s="1368"/>
      <c r="B27" s="1394"/>
      <c r="C27" s="1395"/>
      <c r="D27" s="1395"/>
      <c r="E27" s="1395"/>
      <c r="F27" s="1395"/>
      <c r="G27" s="1395"/>
      <c r="H27" s="1395"/>
      <c r="I27" s="1395"/>
      <c r="J27" s="1395"/>
      <c r="K27" s="1396"/>
      <c r="L27" s="1442"/>
      <c r="M27" s="1420" t="s">
        <v>173</v>
      </c>
      <c r="N27" s="1420"/>
      <c r="O27" s="287">
        <f>VLOOKUP($B$1,'Student Profile'!A$3:R$62,'Student Profile'!J4)</f>
        <v>0</v>
      </c>
      <c r="P27" s="281"/>
      <c r="R27" s="1446"/>
      <c r="S27" s="1446"/>
      <c r="T27" s="1447"/>
      <c r="U27" s="1448"/>
      <c r="V27" s="1416"/>
    </row>
    <row r="28" spans="1:22" ht="17.25" customHeight="1">
      <c r="A28" s="1368"/>
      <c r="B28" s="581" t="s">
        <v>330</v>
      </c>
      <c r="C28" s="582"/>
      <c r="D28" s="582"/>
      <c r="E28" s="582"/>
      <c r="F28" s="582"/>
      <c r="G28" s="582"/>
      <c r="H28" s="582"/>
      <c r="I28" s="582"/>
      <c r="J28" s="582"/>
      <c r="K28" s="582"/>
      <c r="L28" s="1442"/>
      <c r="M28" s="290"/>
      <c r="N28" s="290"/>
      <c r="O28" s="1440" t="str">
        <f>VLOOKUP($B$1,'Student Profile'!A$3:R$62,'Student Profile'!H4)</f>
        <v>H.No. 3-48, sss colony, Gollapudi BBBBBBBBBBBBBBBBBBBBBBBBBBBBBBBBBBBBBBBBBB</v>
      </c>
      <c r="P28" s="1440"/>
      <c r="Q28" s="1440"/>
      <c r="R28" s="1440"/>
      <c r="S28" s="1440"/>
      <c r="T28" s="1440"/>
      <c r="U28" s="1440"/>
      <c r="V28" s="1416"/>
    </row>
    <row r="29" spans="1:22" ht="19.5" customHeight="1">
      <c r="A29" s="1368"/>
      <c r="B29" s="1354" t="s">
        <v>353</v>
      </c>
      <c r="C29" s="1355"/>
      <c r="D29" s="1355"/>
      <c r="E29" s="1355"/>
      <c r="F29" s="1355"/>
      <c r="G29" s="1355"/>
      <c r="H29" s="1355"/>
      <c r="I29" s="1355"/>
      <c r="J29" s="1355"/>
      <c r="K29" s="1356"/>
      <c r="L29" s="1442"/>
      <c r="M29" s="1419" t="s">
        <v>155</v>
      </c>
      <c r="N29" s="1419"/>
      <c r="O29" s="1440"/>
      <c r="P29" s="1440"/>
      <c r="Q29" s="1440"/>
      <c r="R29" s="1440"/>
      <c r="S29" s="1440"/>
      <c r="T29" s="1440"/>
      <c r="U29" s="1440"/>
      <c r="V29" s="1416"/>
    </row>
    <row r="30" spans="1:22" ht="18.75" customHeight="1">
      <c r="A30" s="1368"/>
      <c r="B30" s="1354"/>
      <c r="C30" s="1355"/>
      <c r="D30" s="1355"/>
      <c r="E30" s="1355"/>
      <c r="F30" s="1355"/>
      <c r="G30" s="1355"/>
      <c r="H30" s="1355"/>
      <c r="I30" s="1355"/>
      <c r="J30" s="1355"/>
      <c r="K30" s="1356"/>
      <c r="L30" s="1442"/>
      <c r="M30" s="560"/>
      <c r="N30" s="560"/>
      <c r="O30" s="1440"/>
      <c r="P30" s="1440"/>
      <c r="Q30" s="1440"/>
      <c r="R30" s="1440"/>
      <c r="S30" s="1440"/>
      <c r="T30" s="1440"/>
      <c r="U30" s="1440"/>
      <c r="V30" s="1416"/>
    </row>
    <row r="31" spans="1:22" ht="17.25" customHeight="1">
      <c r="A31" s="1368"/>
      <c r="B31" s="1354" t="s">
        <v>331</v>
      </c>
      <c r="C31" s="1355"/>
      <c r="D31" s="1355"/>
      <c r="E31" s="1355"/>
      <c r="F31" s="1355"/>
      <c r="G31" s="1355"/>
      <c r="H31" s="1355"/>
      <c r="I31" s="1355"/>
      <c r="J31" s="1355"/>
      <c r="K31" s="1356"/>
      <c r="L31" s="1442"/>
      <c r="M31" s="535"/>
      <c r="N31" s="535"/>
      <c r="O31" s="1440"/>
      <c r="P31" s="1440"/>
      <c r="Q31" s="1440"/>
      <c r="R31" s="1440"/>
      <c r="S31" s="1440"/>
      <c r="T31" s="1440"/>
      <c r="U31" s="1440"/>
      <c r="V31" s="1416"/>
    </row>
    <row r="32" spans="1:22" ht="19.5" customHeight="1">
      <c r="A32" s="1368"/>
      <c r="B32" s="1351" t="s">
        <v>354</v>
      </c>
      <c r="C32" s="1352"/>
      <c r="D32" s="1352"/>
      <c r="E32" s="1352"/>
      <c r="F32" s="1352"/>
      <c r="G32" s="1352"/>
      <c r="H32" s="1352"/>
      <c r="I32" s="1352"/>
      <c r="J32" s="1352"/>
      <c r="K32" s="1353"/>
      <c r="L32" s="1442"/>
      <c r="M32" s="559" t="s">
        <v>156</v>
      </c>
      <c r="N32" s="559"/>
      <c r="O32" s="1420">
        <f>VLOOKUP($B$1,'Student Profile'!A$3:R$62,'Student Profile'!I4)</f>
        <v>9492940290</v>
      </c>
      <c r="P32" s="1420" t="e">
        <f>VLOOKUP('Report Card Front'!$B$1,'Student Profile'!P$2:AG$62,'Student Profile'!P22)</f>
        <v>#N/A</v>
      </c>
      <c r="Q32" s="1420" t="e">
        <f>VLOOKUP('Report Card Front'!$B$1,'Student Profile'!Q$2:AH$62,'Student Profile'!Q22)</f>
        <v>#N/A</v>
      </c>
      <c r="R32" s="1420" t="e">
        <f>VLOOKUP('Report Card Front'!$B$1,'Student Profile'!R$2:AI$62,'Student Profile'!R22)</f>
        <v>#N/A</v>
      </c>
      <c r="S32" s="535"/>
      <c r="T32" s="535"/>
      <c r="U32" s="539"/>
      <c r="V32" s="1416"/>
    </row>
    <row r="33" spans="1:22" ht="15" customHeight="1">
      <c r="A33" s="1368"/>
      <c r="B33" s="356"/>
      <c r="C33" s="357"/>
      <c r="D33" s="357"/>
      <c r="E33" s="357"/>
      <c r="F33" s="357"/>
      <c r="G33" s="357"/>
      <c r="H33" s="357"/>
      <c r="I33" s="358" t="s">
        <v>332</v>
      </c>
      <c r="J33" s="359"/>
      <c r="K33" s="357"/>
      <c r="L33" s="1442"/>
      <c r="M33" s="1449" t="s">
        <v>487</v>
      </c>
      <c r="N33" s="1450"/>
      <c r="O33" s="1421"/>
      <c r="P33" s="1421"/>
      <c r="Q33" s="1421"/>
      <c r="R33" s="1421"/>
      <c r="S33" s="1421"/>
      <c r="T33" s="531"/>
      <c r="U33" s="540"/>
      <c r="V33" s="1416"/>
    </row>
    <row r="34" spans="1:22" ht="12" customHeight="1">
      <c r="A34" s="1368"/>
      <c r="B34" s="1348"/>
      <c r="C34" s="1349"/>
      <c r="D34" s="1349"/>
      <c r="E34" s="1349"/>
      <c r="F34" s="1349"/>
      <c r="G34" s="1349"/>
      <c r="H34" s="1349"/>
      <c r="I34" s="1349"/>
      <c r="J34" s="1349"/>
      <c r="K34" s="1350"/>
      <c r="L34" s="1442"/>
      <c r="M34" s="1449"/>
      <c r="N34" s="1450"/>
      <c r="O34" s="1421"/>
      <c r="P34" s="1421"/>
      <c r="Q34" s="1421"/>
      <c r="R34" s="1421"/>
      <c r="S34" s="1421"/>
      <c r="T34" s="531"/>
      <c r="U34" s="540"/>
      <c r="V34" s="1416"/>
    </row>
    <row r="35" spans="1:22" ht="12" customHeight="1" thickBot="1">
      <c r="A35" s="1369"/>
      <c r="B35" s="1370"/>
      <c r="C35" s="1370"/>
      <c r="D35" s="1370"/>
      <c r="E35" s="1370"/>
      <c r="F35" s="1370"/>
      <c r="G35" s="1370"/>
      <c r="H35" s="1370"/>
      <c r="I35" s="1370"/>
      <c r="J35" s="1370"/>
      <c r="K35" s="1370"/>
      <c r="L35" s="1444"/>
      <c r="M35" s="1370"/>
      <c r="N35" s="1370"/>
      <c r="O35" s="1370"/>
      <c r="P35" s="1370"/>
      <c r="Q35" s="1370"/>
      <c r="R35" s="1370"/>
      <c r="S35" s="1370"/>
      <c r="T35" s="1370"/>
      <c r="U35" s="1370"/>
      <c r="V35" s="1417"/>
    </row>
    <row r="36" spans="1:22" ht="13.5" thickTop="1">
      <c r="O36" s="281"/>
      <c r="P36" s="281"/>
      <c r="Q36" s="281"/>
      <c r="R36" s="281"/>
      <c r="S36" s="281"/>
      <c r="T36" s="281"/>
      <c r="U36" s="281"/>
      <c r="V36" s="15"/>
    </row>
    <row r="37" spans="1:22">
      <c r="O37" s="281"/>
      <c r="P37" s="281"/>
      <c r="Q37" s="281"/>
      <c r="R37" s="281"/>
      <c r="S37" s="281"/>
      <c r="T37" s="281"/>
      <c r="U37" s="281"/>
      <c r="V37" s="15"/>
    </row>
    <row r="38" spans="1:22">
      <c r="O38" s="281"/>
      <c r="P38" s="281"/>
      <c r="Q38" s="281"/>
      <c r="R38" s="281"/>
      <c r="S38" s="281"/>
      <c r="T38" s="281"/>
      <c r="U38" s="281"/>
      <c r="V38" s="15"/>
    </row>
  </sheetData>
  <sheetProtection selectLockedCells="1"/>
  <mergeCells count="60">
    <mergeCell ref="N3:T3"/>
    <mergeCell ref="L2:L35"/>
    <mergeCell ref="M19:N19"/>
    <mergeCell ref="M23:N23"/>
    <mergeCell ref="M35:U35"/>
    <mergeCell ref="R27:S27"/>
    <mergeCell ref="T27:U27"/>
    <mergeCell ref="M33:N34"/>
    <mergeCell ref="M9:U9"/>
    <mergeCell ref="N4:U5"/>
    <mergeCell ref="O25:T25"/>
    <mergeCell ref="M29:N29"/>
    <mergeCell ref="O23:T23"/>
    <mergeCell ref="M15:N15"/>
    <mergeCell ref="O8:Q8"/>
    <mergeCell ref="T8:U8"/>
    <mergeCell ref="V1:V35"/>
    <mergeCell ref="M13:N13"/>
    <mergeCell ref="M27:N27"/>
    <mergeCell ref="O33:S34"/>
    <mergeCell ref="R2:S2"/>
    <mergeCell ref="P7:U7"/>
    <mergeCell ref="N6:T6"/>
    <mergeCell ref="T2:U2"/>
    <mergeCell ref="O32:R32"/>
    <mergeCell ref="M25:N25"/>
    <mergeCell ref="O13:R13"/>
    <mergeCell ref="O17:Q17"/>
    <mergeCell ref="O21:P21"/>
    <mergeCell ref="R8:S8"/>
    <mergeCell ref="S11:U20"/>
    <mergeCell ref="O28:U31"/>
    <mergeCell ref="A1:A35"/>
    <mergeCell ref="B35:K35"/>
    <mergeCell ref="C3:K4"/>
    <mergeCell ref="C5:K6"/>
    <mergeCell ref="B3:B4"/>
    <mergeCell ref="B5:B6"/>
    <mergeCell ref="B12:B13"/>
    <mergeCell ref="C12:K13"/>
    <mergeCell ref="B26:K27"/>
    <mergeCell ref="B25:K25"/>
    <mergeCell ref="H20:K20"/>
    <mergeCell ref="C23:E23"/>
    <mergeCell ref="C21:D21"/>
    <mergeCell ref="E21:G21"/>
    <mergeCell ref="C7:K7"/>
    <mergeCell ref="C17:K18"/>
    <mergeCell ref="C10:D10"/>
    <mergeCell ref="E10:G10"/>
    <mergeCell ref="O11:Q11"/>
    <mergeCell ref="B14:B16"/>
    <mergeCell ref="B34:K34"/>
    <mergeCell ref="B32:K32"/>
    <mergeCell ref="E20:G20"/>
    <mergeCell ref="B29:K30"/>
    <mergeCell ref="C14:K16"/>
    <mergeCell ref="B17:B18"/>
    <mergeCell ref="G22:H22"/>
    <mergeCell ref="B31:K31"/>
  </mergeCells>
  <dataValidations disablePrompts="1" count="1">
    <dataValidation type="list" allowBlank="1" showInputMessage="1" showErrorMessage="1" sqref="R1 JN1 TJ1 ADF1 ANB1 AWX1 BGT1 BQP1 CAL1 CKH1 CUD1 DDZ1 DNV1 DXR1 EHN1 ERJ1 FBF1 FLB1 FUX1 GET1 GOP1 GYL1 HIH1 HSD1 IBZ1 ILV1 IVR1 JFN1 JPJ1 JZF1 KJB1 KSX1 LCT1 LMP1 LWL1 MGH1 MQD1 MZZ1 NJV1 NTR1 ODN1 ONJ1 OXF1 PHB1 PQX1 QAT1 QKP1 QUL1 REH1 ROD1 RXZ1 SHV1 SRR1 TBN1 TLJ1 TVF1 UFB1 UOX1 UYT1 VIP1 VSL1 WCH1 WMD1 WVZ1 R65530 JN65530 TJ65530 ADF65530 ANB65530 AWX65530 BGT65530 BQP65530 CAL65530 CKH65530 CUD65530 DDZ65530 DNV65530 DXR65530 EHN65530 ERJ65530 FBF65530 FLB65530 FUX65530 GET65530 GOP65530 GYL65530 HIH65530 HSD65530 IBZ65530 ILV65530 IVR65530 JFN65530 JPJ65530 JZF65530 KJB65530 KSX65530 LCT65530 LMP65530 LWL65530 MGH65530 MQD65530 MZZ65530 NJV65530 NTR65530 ODN65530 ONJ65530 OXF65530 PHB65530 PQX65530 QAT65530 QKP65530 QUL65530 REH65530 ROD65530 RXZ65530 SHV65530 SRR65530 TBN65530 TLJ65530 TVF65530 UFB65530 UOX65530 UYT65530 VIP65530 VSL65530 WCH65530 WMD65530 WVZ65530 R131066 JN131066 TJ131066 ADF131066 ANB131066 AWX131066 BGT131066 BQP131066 CAL131066 CKH131066 CUD131066 DDZ131066 DNV131066 DXR131066 EHN131066 ERJ131066 FBF131066 FLB131066 FUX131066 GET131066 GOP131066 GYL131066 HIH131066 HSD131066 IBZ131066 ILV131066 IVR131066 JFN131066 JPJ131066 JZF131066 KJB131066 KSX131066 LCT131066 LMP131066 LWL131066 MGH131066 MQD131066 MZZ131066 NJV131066 NTR131066 ODN131066 ONJ131066 OXF131066 PHB131066 PQX131066 QAT131066 QKP131066 QUL131066 REH131066 ROD131066 RXZ131066 SHV131066 SRR131066 TBN131066 TLJ131066 TVF131066 UFB131066 UOX131066 UYT131066 VIP131066 VSL131066 WCH131066 WMD131066 WVZ131066 R196602 JN196602 TJ196602 ADF196602 ANB196602 AWX196602 BGT196602 BQP196602 CAL196602 CKH196602 CUD196602 DDZ196602 DNV196602 DXR196602 EHN196602 ERJ196602 FBF196602 FLB196602 FUX196602 GET196602 GOP196602 GYL196602 HIH196602 HSD196602 IBZ196602 ILV196602 IVR196602 JFN196602 JPJ196602 JZF196602 KJB196602 KSX196602 LCT196602 LMP196602 LWL196602 MGH196602 MQD196602 MZZ196602 NJV196602 NTR196602 ODN196602 ONJ196602 OXF196602 PHB196602 PQX196602 QAT196602 QKP196602 QUL196602 REH196602 ROD196602 RXZ196602 SHV196602 SRR196602 TBN196602 TLJ196602 TVF196602 UFB196602 UOX196602 UYT196602 VIP196602 VSL196602 WCH196602 WMD196602 WVZ196602 R262138 JN262138 TJ262138 ADF262138 ANB262138 AWX262138 BGT262138 BQP262138 CAL262138 CKH262138 CUD262138 DDZ262138 DNV262138 DXR262138 EHN262138 ERJ262138 FBF262138 FLB262138 FUX262138 GET262138 GOP262138 GYL262138 HIH262138 HSD262138 IBZ262138 ILV262138 IVR262138 JFN262138 JPJ262138 JZF262138 KJB262138 KSX262138 LCT262138 LMP262138 LWL262138 MGH262138 MQD262138 MZZ262138 NJV262138 NTR262138 ODN262138 ONJ262138 OXF262138 PHB262138 PQX262138 QAT262138 QKP262138 QUL262138 REH262138 ROD262138 RXZ262138 SHV262138 SRR262138 TBN262138 TLJ262138 TVF262138 UFB262138 UOX262138 UYT262138 VIP262138 VSL262138 WCH262138 WMD262138 WVZ262138 R327674 JN327674 TJ327674 ADF327674 ANB327674 AWX327674 BGT327674 BQP327674 CAL327674 CKH327674 CUD327674 DDZ327674 DNV327674 DXR327674 EHN327674 ERJ327674 FBF327674 FLB327674 FUX327674 GET327674 GOP327674 GYL327674 HIH327674 HSD327674 IBZ327674 ILV327674 IVR327674 JFN327674 JPJ327674 JZF327674 KJB327674 KSX327674 LCT327674 LMP327674 LWL327674 MGH327674 MQD327674 MZZ327674 NJV327674 NTR327674 ODN327674 ONJ327674 OXF327674 PHB327674 PQX327674 QAT327674 QKP327674 QUL327674 REH327674 ROD327674 RXZ327674 SHV327674 SRR327674 TBN327674 TLJ327674 TVF327674 UFB327674 UOX327674 UYT327674 VIP327674 VSL327674 WCH327674 WMD327674 WVZ327674 R393210 JN393210 TJ393210 ADF393210 ANB393210 AWX393210 BGT393210 BQP393210 CAL393210 CKH393210 CUD393210 DDZ393210 DNV393210 DXR393210 EHN393210 ERJ393210 FBF393210 FLB393210 FUX393210 GET393210 GOP393210 GYL393210 HIH393210 HSD393210 IBZ393210 ILV393210 IVR393210 JFN393210 JPJ393210 JZF393210 KJB393210 KSX393210 LCT393210 LMP393210 LWL393210 MGH393210 MQD393210 MZZ393210 NJV393210 NTR393210 ODN393210 ONJ393210 OXF393210 PHB393210 PQX393210 QAT393210 QKP393210 QUL393210 REH393210 ROD393210 RXZ393210 SHV393210 SRR393210 TBN393210 TLJ393210 TVF393210 UFB393210 UOX393210 UYT393210 VIP393210 VSL393210 WCH393210 WMD393210 WVZ393210 R458746 JN458746 TJ458746 ADF458746 ANB458746 AWX458746 BGT458746 BQP458746 CAL458746 CKH458746 CUD458746 DDZ458746 DNV458746 DXR458746 EHN458746 ERJ458746 FBF458746 FLB458746 FUX458746 GET458746 GOP458746 GYL458746 HIH458746 HSD458746 IBZ458746 ILV458746 IVR458746 JFN458746 JPJ458746 JZF458746 KJB458746 KSX458746 LCT458746 LMP458746 LWL458746 MGH458746 MQD458746 MZZ458746 NJV458746 NTR458746 ODN458746 ONJ458746 OXF458746 PHB458746 PQX458746 QAT458746 QKP458746 QUL458746 REH458746 ROD458746 RXZ458746 SHV458746 SRR458746 TBN458746 TLJ458746 TVF458746 UFB458746 UOX458746 UYT458746 VIP458746 VSL458746 WCH458746 WMD458746 WVZ458746 R524282 JN524282 TJ524282 ADF524282 ANB524282 AWX524282 BGT524282 BQP524282 CAL524282 CKH524282 CUD524282 DDZ524282 DNV524282 DXR524282 EHN524282 ERJ524282 FBF524282 FLB524282 FUX524282 GET524282 GOP524282 GYL524282 HIH524282 HSD524282 IBZ524282 ILV524282 IVR524282 JFN524282 JPJ524282 JZF524282 KJB524282 KSX524282 LCT524282 LMP524282 LWL524282 MGH524282 MQD524282 MZZ524282 NJV524282 NTR524282 ODN524282 ONJ524282 OXF524282 PHB524282 PQX524282 QAT524282 QKP524282 QUL524282 REH524282 ROD524282 RXZ524282 SHV524282 SRR524282 TBN524282 TLJ524282 TVF524282 UFB524282 UOX524282 UYT524282 VIP524282 VSL524282 WCH524282 WMD524282 WVZ524282 R589818 JN589818 TJ589818 ADF589818 ANB589818 AWX589818 BGT589818 BQP589818 CAL589818 CKH589818 CUD589818 DDZ589818 DNV589818 DXR589818 EHN589818 ERJ589818 FBF589818 FLB589818 FUX589818 GET589818 GOP589818 GYL589818 HIH589818 HSD589818 IBZ589818 ILV589818 IVR589818 JFN589818 JPJ589818 JZF589818 KJB589818 KSX589818 LCT589818 LMP589818 LWL589818 MGH589818 MQD589818 MZZ589818 NJV589818 NTR589818 ODN589818 ONJ589818 OXF589818 PHB589818 PQX589818 QAT589818 QKP589818 QUL589818 REH589818 ROD589818 RXZ589818 SHV589818 SRR589818 TBN589818 TLJ589818 TVF589818 UFB589818 UOX589818 UYT589818 VIP589818 VSL589818 WCH589818 WMD589818 WVZ589818 R655354 JN655354 TJ655354 ADF655354 ANB655354 AWX655354 BGT655354 BQP655354 CAL655354 CKH655354 CUD655354 DDZ655354 DNV655354 DXR655354 EHN655354 ERJ655354 FBF655354 FLB655354 FUX655354 GET655354 GOP655354 GYL655354 HIH655354 HSD655354 IBZ655354 ILV655354 IVR655354 JFN655354 JPJ655354 JZF655354 KJB655354 KSX655354 LCT655354 LMP655354 LWL655354 MGH655354 MQD655354 MZZ655354 NJV655354 NTR655354 ODN655354 ONJ655354 OXF655354 PHB655354 PQX655354 QAT655354 QKP655354 QUL655354 REH655354 ROD655354 RXZ655354 SHV655354 SRR655354 TBN655354 TLJ655354 TVF655354 UFB655354 UOX655354 UYT655354 VIP655354 VSL655354 WCH655354 WMD655354 WVZ655354 R720890 JN720890 TJ720890 ADF720890 ANB720890 AWX720890 BGT720890 BQP720890 CAL720890 CKH720890 CUD720890 DDZ720890 DNV720890 DXR720890 EHN720890 ERJ720890 FBF720890 FLB720890 FUX720890 GET720890 GOP720890 GYL720890 HIH720890 HSD720890 IBZ720890 ILV720890 IVR720890 JFN720890 JPJ720890 JZF720890 KJB720890 KSX720890 LCT720890 LMP720890 LWL720890 MGH720890 MQD720890 MZZ720890 NJV720890 NTR720890 ODN720890 ONJ720890 OXF720890 PHB720890 PQX720890 QAT720890 QKP720890 QUL720890 REH720890 ROD720890 RXZ720890 SHV720890 SRR720890 TBN720890 TLJ720890 TVF720890 UFB720890 UOX720890 UYT720890 VIP720890 VSL720890 WCH720890 WMD720890 WVZ720890 R786426 JN786426 TJ786426 ADF786426 ANB786426 AWX786426 BGT786426 BQP786426 CAL786426 CKH786426 CUD786426 DDZ786426 DNV786426 DXR786426 EHN786426 ERJ786426 FBF786426 FLB786426 FUX786426 GET786426 GOP786426 GYL786426 HIH786426 HSD786426 IBZ786426 ILV786426 IVR786426 JFN786426 JPJ786426 JZF786426 KJB786426 KSX786426 LCT786426 LMP786426 LWL786426 MGH786426 MQD786426 MZZ786426 NJV786426 NTR786426 ODN786426 ONJ786426 OXF786426 PHB786426 PQX786426 QAT786426 QKP786426 QUL786426 REH786426 ROD786426 RXZ786426 SHV786426 SRR786426 TBN786426 TLJ786426 TVF786426 UFB786426 UOX786426 UYT786426 VIP786426 VSL786426 WCH786426 WMD786426 WVZ786426 R851962 JN851962 TJ851962 ADF851962 ANB851962 AWX851962 BGT851962 BQP851962 CAL851962 CKH851962 CUD851962 DDZ851962 DNV851962 DXR851962 EHN851962 ERJ851962 FBF851962 FLB851962 FUX851962 GET851962 GOP851962 GYL851962 HIH851962 HSD851962 IBZ851962 ILV851962 IVR851962 JFN851962 JPJ851962 JZF851962 KJB851962 KSX851962 LCT851962 LMP851962 LWL851962 MGH851962 MQD851962 MZZ851962 NJV851962 NTR851962 ODN851962 ONJ851962 OXF851962 PHB851962 PQX851962 QAT851962 QKP851962 QUL851962 REH851962 ROD851962 RXZ851962 SHV851962 SRR851962 TBN851962 TLJ851962 TVF851962 UFB851962 UOX851962 UYT851962 VIP851962 VSL851962 WCH851962 WMD851962 WVZ851962 R917498 JN917498 TJ917498 ADF917498 ANB917498 AWX917498 BGT917498 BQP917498 CAL917498 CKH917498 CUD917498 DDZ917498 DNV917498 DXR917498 EHN917498 ERJ917498 FBF917498 FLB917498 FUX917498 GET917498 GOP917498 GYL917498 HIH917498 HSD917498 IBZ917498 ILV917498 IVR917498 JFN917498 JPJ917498 JZF917498 KJB917498 KSX917498 LCT917498 LMP917498 LWL917498 MGH917498 MQD917498 MZZ917498 NJV917498 NTR917498 ODN917498 ONJ917498 OXF917498 PHB917498 PQX917498 QAT917498 QKP917498 QUL917498 REH917498 ROD917498 RXZ917498 SHV917498 SRR917498 TBN917498 TLJ917498 TVF917498 UFB917498 UOX917498 UYT917498 VIP917498 VSL917498 WCH917498 WMD917498 WVZ917498 R983034 JN983034 TJ983034 ADF983034 ANB983034 AWX983034 BGT983034 BQP983034 CAL983034 CKH983034 CUD983034 DDZ983034 DNV983034 DXR983034 EHN983034 ERJ983034 FBF983034 FLB983034 FUX983034 GET983034 GOP983034 GYL983034 HIH983034 HSD983034 IBZ983034 ILV983034 IVR983034 JFN983034 JPJ983034 JZF983034 KJB983034 KSX983034 LCT983034 LMP983034 LWL983034 MGH983034 MQD983034 MZZ983034 NJV983034 NTR983034 ODN983034 ONJ983034 OXF983034 PHB983034 PQX983034 QAT983034 QKP983034 QUL983034 REH983034 ROD983034 RXZ983034 SHV983034 SRR983034 TBN983034 TLJ983034 TVF983034 UFB983034 UOX983034 UYT983034 VIP983034 VSL983034 WCH983034 WMD983034 WVZ983034">
      <formula1>$X$3:$X$4</formula1>
    </dataValidation>
  </dataValidations>
  <pageMargins left="0.25" right="0.25" top="0.5" bottom="0.25" header="0" footer="0"/>
  <pageSetup paperSize="9" scale="89" orientation="landscape" horizontalDpi="1200" verticalDpi="1200" r:id="rId1"/>
  <drawing r:id="rId2"/>
  <legacy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rgb="FFFFFF00"/>
  </sheetPr>
  <dimension ref="A1:AF41"/>
  <sheetViews>
    <sheetView view="pageBreakPreview" topLeftCell="A18" zoomScaleNormal="130" zoomScaleSheetLayoutView="100" workbookViewId="0">
      <selection activeCell="Q14" sqref="Q14"/>
    </sheetView>
  </sheetViews>
  <sheetFormatPr defaultRowHeight="15"/>
  <cols>
    <col min="1" max="1" width="3" style="249" customWidth="1"/>
    <col min="2" max="2" width="7.140625" style="99" customWidth="1"/>
    <col min="3" max="3" width="7.42578125" style="99" customWidth="1"/>
    <col min="4" max="4" width="3.85546875" style="99" customWidth="1"/>
    <col min="5" max="5" width="3.28515625" style="99" customWidth="1"/>
    <col min="6" max="6" width="4" style="99" customWidth="1"/>
    <col min="7" max="7" width="5" style="99" customWidth="1"/>
    <col min="8" max="8" width="3.140625" style="99" customWidth="1"/>
    <col min="9" max="9" width="5.140625" style="99" customWidth="1"/>
    <col min="10" max="10" width="3.5703125" style="99" customWidth="1"/>
    <col min="11" max="11" width="3.28515625" style="99" customWidth="1"/>
    <col min="12" max="12" width="3.140625" style="99" customWidth="1"/>
    <col min="13" max="13" width="3.5703125" style="99" customWidth="1"/>
    <col min="14" max="14" width="5.28515625" style="99" customWidth="1"/>
    <col min="15" max="15" width="4.42578125" style="99" customWidth="1"/>
    <col min="16" max="16" width="5.140625" style="99" customWidth="1"/>
    <col min="17" max="17" width="3.7109375" style="99" customWidth="1"/>
    <col min="18" max="19" width="4.7109375" style="99" customWidth="1"/>
    <col min="20" max="20" width="5.5703125" style="99" customWidth="1"/>
    <col min="21" max="21" width="5.7109375" style="99" customWidth="1"/>
    <col min="22" max="22" width="4" style="99" customWidth="1"/>
    <col min="23" max="23" width="3.85546875" style="99" customWidth="1"/>
    <col min="24" max="24" width="3.7109375" style="99" customWidth="1"/>
    <col min="25" max="26" width="5.140625" style="99" customWidth="1"/>
    <col min="27" max="27" width="9.140625" style="99" customWidth="1"/>
    <col min="28" max="28" width="9.28515625" style="99" customWidth="1"/>
    <col min="29" max="29" width="6" style="99" customWidth="1"/>
    <col min="30" max="30" width="6.5703125" style="99" customWidth="1"/>
    <col min="31" max="31" width="5.140625" style="99" customWidth="1"/>
    <col min="32" max="32" width="2.85546875" style="1638" customWidth="1"/>
    <col min="33" max="38" width="9.140625" style="93" customWidth="1"/>
    <col min="39" max="16384" width="9.140625" style="93"/>
  </cols>
  <sheetData>
    <row r="1" spans="1:32" ht="15.75" customHeight="1">
      <c r="A1" s="245"/>
      <c r="B1" s="246">
        <f>'Report Card Front'!B1</f>
        <v>1</v>
      </c>
      <c r="C1" s="247"/>
      <c r="D1" s="247"/>
      <c r="E1" s="247"/>
      <c r="F1" s="247"/>
      <c r="G1" s="247"/>
      <c r="H1" s="247"/>
      <c r="I1" s="247"/>
      <c r="J1" s="247"/>
      <c r="K1" s="247"/>
      <c r="L1" s="247"/>
      <c r="M1" s="247"/>
      <c r="N1" s="247"/>
      <c r="O1" s="247"/>
      <c r="P1" s="247"/>
      <c r="Q1" s="247"/>
      <c r="R1" s="247"/>
      <c r="S1" s="247"/>
      <c r="T1" s="247"/>
      <c r="U1" s="247"/>
      <c r="V1" s="247"/>
      <c r="W1" s="247"/>
      <c r="X1" s="247"/>
      <c r="Y1" s="247"/>
      <c r="Z1" s="247"/>
      <c r="AA1" s="247"/>
      <c r="AB1" s="247"/>
      <c r="AC1" s="247"/>
      <c r="AD1" s="247"/>
      <c r="AE1" s="247"/>
      <c r="AF1" s="1637"/>
    </row>
    <row r="2" spans="1:32" ht="15.75" thickBot="1">
      <c r="A2" s="1636"/>
      <c r="B2" s="1635"/>
      <c r="C2" s="1635"/>
      <c r="D2" s="1635"/>
      <c r="E2" s="1635"/>
      <c r="F2" s="1635"/>
      <c r="G2" s="1635"/>
      <c r="H2" s="1635"/>
      <c r="I2" s="1635"/>
      <c r="J2" s="1635"/>
      <c r="K2" s="1635"/>
      <c r="L2" s="1635"/>
      <c r="M2" s="1635"/>
      <c r="N2" s="1635"/>
      <c r="O2" s="1635"/>
      <c r="P2" s="1635"/>
      <c r="Q2" s="1635"/>
      <c r="R2" s="1635"/>
      <c r="S2" s="1635"/>
      <c r="T2" s="1635"/>
      <c r="U2" s="1635"/>
      <c r="V2" s="1635"/>
      <c r="W2" s="1635"/>
      <c r="X2" s="1635"/>
      <c r="Y2" s="1635"/>
      <c r="Z2" s="1635"/>
      <c r="AA2" s="1635"/>
      <c r="AB2" s="1635"/>
      <c r="AC2" s="1635"/>
      <c r="AD2" s="1635"/>
      <c r="AE2" s="1635"/>
    </row>
    <row r="3" spans="1:32" ht="18.75" customHeight="1" thickTop="1" thickBot="1">
      <c r="A3" s="1636"/>
      <c r="B3" s="681">
        <f>B1</f>
        <v>1</v>
      </c>
      <c r="C3" s="482" t="s">
        <v>119</v>
      </c>
      <c r="D3" s="1580">
        <f>'Report Card Front'!O19</f>
        <v>1234</v>
      </c>
      <c r="E3" s="1581"/>
      <c r="F3" s="1580" t="s">
        <v>133</v>
      </c>
      <c r="G3" s="1580"/>
      <c r="H3" s="1580"/>
      <c r="I3" s="1580"/>
      <c r="J3" s="1580"/>
      <c r="K3" s="1580"/>
      <c r="L3" s="1580"/>
      <c r="M3" s="1580"/>
      <c r="N3" s="1580"/>
      <c r="O3" s="1580"/>
      <c r="P3" s="1580"/>
      <c r="Q3" s="1580"/>
      <c r="R3" s="1580"/>
      <c r="S3" s="1580"/>
      <c r="T3" s="1580"/>
      <c r="U3" s="1580"/>
      <c r="V3" s="1580"/>
      <c r="W3" s="1580"/>
      <c r="X3" s="1580"/>
      <c r="Y3" s="1580"/>
      <c r="Z3" s="1580"/>
      <c r="AA3" s="1580"/>
      <c r="AB3" s="1580" t="str">
        <f>'Report Card Front'!O13</f>
        <v>S. Mounik</v>
      </c>
      <c r="AC3" s="1580"/>
      <c r="AD3" s="1580"/>
      <c r="AE3" s="1585"/>
    </row>
    <row r="4" spans="1:32" ht="14.25" customHeight="1" thickBot="1">
      <c r="A4" s="1636"/>
      <c r="B4" s="1572" t="s">
        <v>38</v>
      </c>
      <c r="C4" s="1573"/>
      <c r="D4" s="1540" t="s">
        <v>39</v>
      </c>
      <c r="E4" s="1540"/>
      <c r="F4" s="1540"/>
      <c r="G4" s="1540"/>
      <c r="H4" s="1540"/>
      <c r="I4" s="1540"/>
      <c r="J4" s="1538" t="s">
        <v>287</v>
      </c>
      <c r="K4" s="1553" t="s">
        <v>285</v>
      </c>
      <c r="L4" s="1540" t="s">
        <v>41</v>
      </c>
      <c r="M4" s="1540"/>
      <c r="N4" s="1540"/>
      <c r="O4" s="1540"/>
      <c r="P4" s="1541"/>
      <c r="Q4" s="1538" t="s">
        <v>287</v>
      </c>
      <c r="R4" s="1540" t="s">
        <v>42</v>
      </c>
      <c r="S4" s="1540"/>
      <c r="T4" s="1540"/>
      <c r="U4" s="1541"/>
      <c r="V4" s="1542" t="s">
        <v>287</v>
      </c>
      <c r="W4" s="1557" t="s">
        <v>69</v>
      </c>
      <c r="X4" s="1557"/>
      <c r="Y4" s="1558"/>
      <c r="Z4" s="1559" t="s">
        <v>287</v>
      </c>
      <c r="AA4" s="1589" t="s">
        <v>38</v>
      </c>
      <c r="AB4" s="1603" t="s">
        <v>283</v>
      </c>
      <c r="AC4" s="1606" t="s">
        <v>72</v>
      </c>
      <c r="AD4" s="1608" t="s">
        <v>54</v>
      </c>
      <c r="AE4" s="1582" t="s">
        <v>296</v>
      </c>
    </row>
    <row r="5" spans="1:32" ht="6" hidden="1" customHeight="1">
      <c r="A5" s="1636"/>
      <c r="B5" s="1518" t="s">
        <v>159</v>
      </c>
      <c r="C5" s="1519"/>
      <c r="D5" s="1586" t="s">
        <v>285</v>
      </c>
      <c r="E5" s="1591" t="s">
        <v>23</v>
      </c>
      <c r="F5" s="1591"/>
      <c r="G5" s="1591"/>
      <c r="H5" s="1591"/>
      <c r="I5" s="1591"/>
      <c r="J5" s="1538"/>
      <c r="K5" s="1553"/>
      <c r="L5" s="1591" t="s">
        <v>23</v>
      </c>
      <c r="M5" s="1591"/>
      <c r="N5" s="1591"/>
      <c r="O5" s="1591"/>
      <c r="P5" s="1521"/>
      <c r="Q5" s="1538"/>
      <c r="R5" s="1545" t="s">
        <v>288</v>
      </c>
      <c r="S5" s="1546"/>
      <c r="T5" s="223"/>
      <c r="U5" s="1574"/>
      <c r="V5" s="1542"/>
      <c r="W5" s="1557"/>
      <c r="X5" s="1557"/>
      <c r="Y5" s="1558"/>
      <c r="Z5" s="1559"/>
      <c r="AA5" s="1589"/>
      <c r="AB5" s="1604"/>
      <c r="AC5" s="1607"/>
      <c r="AD5" s="1609"/>
      <c r="AE5" s="1583"/>
    </row>
    <row r="6" spans="1:32" ht="10.5" customHeight="1" thickBot="1">
      <c r="A6" s="1636"/>
      <c r="B6" s="1520"/>
      <c r="C6" s="1521"/>
      <c r="D6" s="1586"/>
      <c r="E6" s="1591"/>
      <c r="F6" s="1591"/>
      <c r="G6" s="1591"/>
      <c r="H6" s="1591"/>
      <c r="I6" s="1591"/>
      <c r="J6" s="1538"/>
      <c r="K6" s="1553"/>
      <c r="L6" s="1591"/>
      <c r="M6" s="1591"/>
      <c r="N6" s="1591"/>
      <c r="O6" s="1591"/>
      <c r="P6" s="1521"/>
      <c r="Q6" s="1538"/>
      <c r="R6" s="1547"/>
      <c r="S6" s="1548"/>
      <c r="T6" s="1560" t="s">
        <v>289</v>
      </c>
      <c r="U6" s="1575"/>
      <c r="V6" s="1543"/>
      <c r="W6" s="1563" t="s">
        <v>293</v>
      </c>
      <c r="X6" s="1566" t="s">
        <v>294</v>
      </c>
      <c r="Y6" s="1569" t="s">
        <v>295</v>
      </c>
      <c r="Z6" s="1559"/>
      <c r="AA6" s="1589"/>
      <c r="AB6" s="1605"/>
      <c r="AC6" s="1607"/>
      <c r="AD6" s="1609"/>
      <c r="AE6" s="1583"/>
    </row>
    <row r="7" spans="1:32" ht="9" hidden="1" customHeight="1">
      <c r="A7" s="1636"/>
      <c r="B7" s="1520"/>
      <c r="C7" s="1521"/>
      <c r="D7" s="1586"/>
      <c r="E7" s="1591"/>
      <c r="F7" s="1591"/>
      <c r="G7" s="1591"/>
      <c r="H7" s="1591"/>
      <c r="I7" s="1591"/>
      <c r="J7" s="1538"/>
      <c r="K7" s="1553"/>
      <c r="L7" s="1591"/>
      <c r="M7" s="1591"/>
      <c r="N7" s="1591"/>
      <c r="O7" s="1591"/>
      <c r="P7" s="1521"/>
      <c r="Q7" s="1538"/>
      <c r="R7" s="1547"/>
      <c r="S7" s="1548"/>
      <c r="T7" s="1561"/>
      <c r="U7" s="1576"/>
      <c r="V7" s="1543"/>
      <c r="W7" s="1564"/>
      <c r="X7" s="1567"/>
      <c r="Y7" s="1570"/>
      <c r="Z7" s="1559"/>
      <c r="AA7" s="1589"/>
      <c r="AB7" s="224"/>
      <c r="AC7" s="225"/>
      <c r="AD7" s="1609"/>
      <c r="AE7" s="1583"/>
    </row>
    <row r="8" spans="1:32" ht="9" hidden="1" customHeight="1">
      <c r="A8" s="1636"/>
      <c r="B8" s="1520"/>
      <c r="C8" s="1521"/>
      <c r="D8" s="1586"/>
      <c r="E8" s="1591"/>
      <c r="F8" s="1591"/>
      <c r="G8" s="1591"/>
      <c r="H8" s="1591"/>
      <c r="I8" s="1591"/>
      <c r="J8" s="1538"/>
      <c r="K8" s="1553"/>
      <c r="L8" s="1591"/>
      <c r="M8" s="1591"/>
      <c r="N8" s="1591"/>
      <c r="O8" s="1591"/>
      <c r="P8" s="1521"/>
      <c r="Q8" s="1538"/>
      <c r="R8" s="1549"/>
      <c r="S8" s="1550"/>
      <c r="T8" s="1561"/>
      <c r="U8" s="1574" t="s">
        <v>290</v>
      </c>
      <c r="V8" s="1543"/>
      <c r="W8" s="1564"/>
      <c r="X8" s="1567"/>
      <c r="Y8" s="1570"/>
      <c r="Z8" s="1559"/>
      <c r="AA8" s="1590"/>
      <c r="AB8" s="226"/>
      <c r="AC8" s="227"/>
      <c r="AD8" s="1610"/>
      <c r="AE8" s="1583"/>
    </row>
    <row r="9" spans="1:32" s="98" customFormat="1" ht="17.25" customHeight="1" thickBot="1">
      <c r="A9" s="1636"/>
      <c r="B9" s="1520"/>
      <c r="C9" s="1521"/>
      <c r="D9" s="1586"/>
      <c r="E9" s="1525" t="s">
        <v>284</v>
      </c>
      <c r="F9" s="1525" t="s">
        <v>16</v>
      </c>
      <c r="G9" s="1592" t="s">
        <v>17</v>
      </c>
      <c r="H9" s="1525" t="s">
        <v>18</v>
      </c>
      <c r="I9" s="1592" t="s">
        <v>286</v>
      </c>
      <c r="J9" s="1538"/>
      <c r="K9" s="1553"/>
      <c r="L9" s="1593" t="s">
        <v>284</v>
      </c>
      <c r="M9" s="1593" t="s">
        <v>16</v>
      </c>
      <c r="N9" s="1595" t="s">
        <v>17</v>
      </c>
      <c r="O9" s="1593" t="s">
        <v>18</v>
      </c>
      <c r="P9" s="1551" t="s">
        <v>286</v>
      </c>
      <c r="Q9" s="1538"/>
      <c r="R9" s="1577" t="s">
        <v>291</v>
      </c>
      <c r="S9" s="1574" t="s">
        <v>292</v>
      </c>
      <c r="T9" s="1561"/>
      <c r="U9" s="1575"/>
      <c r="V9" s="1543"/>
      <c r="W9" s="1564"/>
      <c r="X9" s="1567"/>
      <c r="Y9" s="1570"/>
      <c r="Z9" s="1538"/>
      <c r="AA9" s="1587" t="s">
        <v>39</v>
      </c>
      <c r="AB9" s="1597" t="str">
        <f>VLOOKUP($B$1,English!$A$3:HF$62,English!DU7)</f>
        <v>A</v>
      </c>
      <c r="AC9" s="1597" t="str">
        <f>VLOOKUP($B$1,English!$A$3:HG$62,English!DW7)</f>
        <v>B</v>
      </c>
      <c r="AD9" s="1599" t="str">
        <f>VLOOKUP($B$1,English!$A$3:HH$62,English!DY7)</f>
        <v>B</v>
      </c>
      <c r="AE9" s="1584"/>
      <c r="AF9" s="1638"/>
    </row>
    <row r="10" spans="1:32" ht="33" customHeight="1" thickBot="1">
      <c r="A10" s="1636"/>
      <c r="B10" s="1520"/>
      <c r="C10" s="1521"/>
      <c r="D10" s="1586"/>
      <c r="E10" s="1525"/>
      <c r="F10" s="1525"/>
      <c r="G10" s="1592"/>
      <c r="H10" s="1525"/>
      <c r="I10" s="1592"/>
      <c r="J10" s="1539"/>
      <c r="K10" s="1554"/>
      <c r="L10" s="1594"/>
      <c r="M10" s="1594"/>
      <c r="N10" s="1596"/>
      <c r="O10" s="1594"/>
      <c r="P10" s="1552"/>
      <c r="Q10" s="1539"/>
      <c r="R10" s="1578"/>
      <c r="S10" s="1579"/>
      <c r="T10" s="1562"/>
      <c r="U10" s="1576"/>
      <c r="V10" s="1544"/>
      <c r="W10" s="1565"/>
      <c r="X10" s="1568"/>
      <c r="Y10" s="1571"/>
      <c r="Z10" s="1539"/>
      <c r="AA10" s="1588"/>
      <c r="AB10" s="1598"/>
      <c r="AC10" s="1598"/>
      <c r="AD10" s="1600"/>
      <c r="AE10" s="1611" t="str">
        <f ca="1">VLOOKUP(B$1,Overall!A$1:BD$63,Overall!BD7)</f>
        <v>B</v>
      </c>
    </row>
    <row r="11" spans="1:32" ht="26.25" customHeight="1">
      <c r="A11" s="1636"/>
      <c r="B11" s="1520" t="s">
        <v>61</v>
      </c>
      <c r="C11" s="237" t="s">
        <v>62</v>
      </c>
      <c r="D11" s="386" t="str">
        <f>VLOOKUP(B$1,English!A$3:GH$62,English!E7)</f>
        <v>A</v>
      </c>
      <c r="E11" s="386" t="str">
        <f>VLOOKUP($B$1,English!A$3:GI$62,English!G7)</f>
        <v>B</v>
      </c>
      <c r="F11" s="386" t="str">
        <f>VLOOKUP($B$1,English!A$3:GJ$62,English!I7)</f>
        <v>C</v>
      </c>
      <c r="G11" s="386" t="str">
        <f>VLOOKUP($B$1,English!A$3:GK$62,English!K7)</f>
        <v>A+</v>
      </c>
      <c r="H11" s="386" t="str">
        <f>VLOOKUP($B$1,English!$A$3:GL$62,English!M7)</f>
        <v>C</v>
      </c>
      <c r="I11" s="386" t="str">
        <f>VLOOKUP($B$1,English!$A$3:GM$62,English!O7)</f>
        <v>A</v>
      </c>
      <c r="J11" s="395" t="str">
        <f>VLOOKUP($B$1,English!$A$3:GN$62,English!R7)</f>
        <v>B</v>
      </c>
      <c r="K11" s="388" t="str">
        <f>VLOOKUP(B$1,Hindi!A$3:GH$62,Hindi!E7)</f>
        <v>A+</v>
      </c>
      <c r="L11" s="388" t="str">
        <f>VLOOKUP($B$1,Hindi!$A$1:FU$60,Hindi!G7)</f>
        <v>B</v>
      </c>
      <c r="M11" s="388" t="str">
        <f>VLOOKUP($B$1,Hindi!$A$1:FV$60,Hindi!I7)</f>
        <v>B</v>
      </c>
      <c r="N11" s="388" t="str">
        <f>VLOOKUP($B$1,Hindi!$A$1:FW$60,Hindi!K7)</f>
        <v>A+</v>
      </c>
      <c r="O11" s="388" t="str">
        <f>VLOOKUP($B$1,Hindi!$A$1:FX$60,Hindi!M7)</f>
        <v>C</v>
      </c>
      <c r="P11" s="388" t="str">
        <f>VLOOKUP($B$1,Hindi!$A$1:FY$60,Hindi!O7)</f>
        <v>D</v>
      </c>
      <c r="Q11" s="388" t="str">
        <f>VLOOKUP($B$1,Hindi!$A$1:FZ$60,Hindi!R7)</f>
        <v>B</v>
      </c>
      <c r="R11" s="388" t="str">
        <f>VLOOKUP($B$1,Maths!$A$3:HC$62,Maths!E7)</f>
        <v>A+</v>
      </c>
      <c r="S11" s="388" t="str">
        <f>VLOOKUP($B$1,Maths!$A$3:HD$62,Maths!G7)</f>
        <v>B</v>
      </c>
      <c r="T11" s="388" t="str">
        <f>VLOOKUP($B$1,Maths!$A$1:ZZ$62,Maths!I7)</f>
        <v>B</v>
      </c>
      <c r="U11" s="388" t="str">
        <f>VLOOKUP($B$1,Maths!$A$3:ZZ$62,Maths!K7)</f>
        <v>C</v>
      </c>
      <c r="V11" s="396" t="str">
        <f>VLOOKUP($B$1,Maths!$A$3:HG$62,Maths!N7)</f>
        <v>B</v>
      </c>
      <c r="W11" s="396" t="str">
        <f ca="1">VLOOKUP($B$1,EVS!$A$3:GR$62,EVS!E7)</f>
        <v>C</v>
      </c>
      <c r="X11" s="396" t="str">
        <f>VLOOKUP($B$1,EVS!$A$3:GS$62,EVS!G7)</f>
        <v>D</v>
      </c>
      <c r="Y11" s="396" t="str">
        <f>VLOOKUP($B$1,EVS!$A$3:GT$62,EVS!I7)</f>
        <v>D</v>
      </c>
      <c r="Z11" s="388" t="str">
        <f ca="1">VLOOKUP($B$1,EVS!$A$3:GU$62,EVS!L7)</f>
        <v>D</v>
      </c>
      <c r="AA11" s="1555" t="s">
        <v>41</v>
      </c>
      <c r="AB11" s="1601" t="str">
        <f>VLOOKUP($B$1,Hindi!$A$3:HF$62,Hindi!DU7)</f>
        <v>B</v>
      </c>
      <c r="AC11" s="1601" t="str">
        <f>VLOOKUP($B$1,Hindi!$A$3:HG$62,Hindi!DW7)</f>
        <v>B</v>
      </c>
      <c r="AD11" s="1602" t="str">
        <f>VLOOKUP($B$1,Hindi!$A$3:HH$62,Hindi!DY7)</f>
        <v>B</v>
      </c>
      <c r="AE11" s="1612"/>
    </row>
    <row r="12" spans="1:32" ht="19.5" customHeight="1">
      <c r="A12" s="1636"/>
      <c r="B12" s="1520"/>
      <c r="C12" s="237" t="s">
        <v>63</v>
      </c>
      <c r="D12" s="1523"/>
      <c r="E12" s="1523"/>
      <c r="F12" s="1523"/>
      <c r="G12" s="1523"/>
      <c r="H12" s="1523"/>
      <c r="I12" s="1524"/>
      <c r="J12" s="395" t="str">
        <f>VLOOKUP($B$1,English!$A$1:$ZZ$69,English!AN7)</f>
        <v>A</v>
      </c>
      <c r="K12" s="1522"/>
      <c r="L12" s="1523"/>
      <c r="M12" s="1523"/>
      <c r="N12" s="1523"/>
      <c r="O12" s="1523"/>
      <c r="P12" s="1524"/>
      <c r="Q12" s="388" t="str">
        <f>VLOOKUP($B$1,Hindi!$A$1:FZ$60,Hindi!AN7)</f>
        <v>A</v>
      </c>
      <c r="R12" s="1522"/>
      <c r="S12" s="1523"/>
      <c r="T12" s="1523"/>
      <c r="U12" s="1524"/>
      <c r="V12" s="388" t="str">
        <f>VLOOKUP($B$1,Maths!$A$3:HG$62,Maths!AK7)</f>
        <v>B</v>
      </c>
      <c r="W12" s="1522"/>
      <c r="X12" s="1523"/>
      <c r="Y12" s="1524"/>
      <c r="Z12" s="388" t="str">
        <f ca="1">VLOOKUP($B$1,EVS!$A$3:GU$62,EVS!AI7)</f>
        <v>A</v>
      </c>
      <c r="AA12" s="1556"/>
      <c r="AB12" s="1598"/>
      <c r="AC12" s="1598"/>
      <c r="AD12" s="1600"/>
      <c r="AE12" s="1612"/>
    </row>
    <row r="13" spans="1:32" ht="22.5" customHeight="1">
      <c r="A13" s="1636"/>
      <c r="B13" s="1520"/>
      <c r="C13" s="237" t="s">
        <v>64</v>
      </c>
      <c r="D13" s="395" t="str">
        <f>VLOOKUP(B$1,English!A$1:BO$62,English!AT7)</f>
        <v>A</v>
      </c>
      <c r="E13" s="395" t="str">
        <f>VLOOKUP(B$1,English!A$3:GI$62,English!AV7)</f>
        <v>C</v>
      </c>
      <c r="F13" s="395" t="str">
        <f>VLOOKUP(B$1,English!A$3:GJ$62,English!AX7)</f>
        <v>A</v>
      </c>
      <c r="G13" s="395" t="str">
        <f>VLOOKUP(B$1,English!A$3:GK$62,English!AZ7)</f>
        <v>B</v>
      </c>
      <c r="H13" s="395" t="str">
        <f>VLOOKUP(B$1,English!A$3:GL$62,English!BB7)</f>
        <v>A</v>
      </c>
      <c r="I13" s="395" t="str">
        <f>VLOOKUP(B$1,English!A$3:GM$62,English!BD7)</f>
        <v>D</v>
      </c>
      <c r="J13" s="395" t="str">
        <f>VLOOKUP(B$1,English!A$3:GN$62,English!BG7)</f>
        <v>B</v>
      </c>
      <c r="K13" s="388" t="str">
        <f>VLOOKUP(B$1,Hindi!A$1:FT$60,Hindi!AT7)</f>
        <v>A</v>
      </c>
      <c r="L13" s="388" t="str">
        <f>VLOOKUP(B$1,Hindi!A$1:FU$60,Hindi!AV7)</f>
        <v>A</v>
      </c>
      <c r="M13" s="388" t="str">
        <f>VLOOKUP(B$1,Hindi!A$1:FV$60,Hindi!AX7)</f>
        <v>A+</v>
      </c>
      <c r="N13" s="388" t="str">
        <f>VLOOKUP(B$1,Hindi!A$1:FW$60,Hindi!AZ7)</f>
        <v>D</v>
      </c>
      <c r="O13" s="388" t="str">
        <f>VLOOKUP(B$1,Hindi!A$1:FX$60,Hindi!BB7)</f>
        <v>A</v>
      </c>
      <c r="P13" s="388" t="str">
        <f>VLOOKUP(B$1,Hindi!A$1:FY$60,Hindi!BD7)</f>
        <v>C</v>
      </c>
      <c r="Q13" s="388" t="str">
        <f>VLOOKUP(B$1,Hindi!A$1:FZ$60,Hindi!BG7)</f>
        <v>B</v>
      </c>
      <c r="R13" s="388" t="str">
        <f>VLOOKUP($B$1,Maths!$A$3:HC$62,Maths!AQ7)</f>
        <v>A+</v>
      </c>
      <c r="S13" s="388" t="str">
        <f>VLOOKUP($B$1,Maths!$A$3:HD$62,Maths!AS7)</f>
        <v>A</v>
      </c>
      <c r="T13" s="388" t="str">
        <f>VLOOKUP($B$1,Maths!$A$3:HE$62,Maths!AU7)</f>
        <v>A</v>
      </c>
      <c r="U13" s="388" t="str">
        <f>VLOOKUP($B$1,Maths!$A$3:HF$62,Maths!AW7)</f>
        <v>A</v>
      </c>
      <c r="V13" s="388" t="str">
        <f>VLOOKUP($B$1,Maths!$A$3:HG$62,Maths!AZ7)</f>
        <v>A</v>
      </c>
      <c r="W13" s="388" t="str">
        <f ca="1">VLOOKUP($B$1,EVS!$A$3:GR$62,EVS!AO7)</f>
        <v>A</v>
      </c>
      <c r="X13" s="388" t="str">
        <f ca="1">VLOOKUP($B$1,EVS!$A$3:GS$62,EVS!AQ7)</f>
        <v>A+</v>
      </c>
      <c r="Y13" s="388" t="str">
        <f ca="1">VLOOKUP($B$1,EVS!$A$3:GT$62,EVS!AS7)</f>
        <v>A</v>
      </c>
      <c r="Z13" s="388" t="str">
        <f>VLOOKUP($B$1,EVS!$A$3:GU$62,EVS!AV7)</f>
        <v>A</v>
      </c>
      <c r="AA13" s="1555" t="s">
        <v>65</v>
      </c>
      <c r="AB13" s="1601" t="str">
        <f>VLOOKUP($B$1,Maths!$A$3:HM$62,Maths!DE7)</f>
        <v>B</v>
      </c>
      <c r="AC13" s="1601" t="str">
        <f>VLOOKUP($B$1,Maths!$A$3:HN$62,Maths!DG7)</f>
        <v>B</v>
      </c>
      <c r="AD13" s="1602" t="str">
        <f>VLOOKUP($B$1,Maths!$A$3:HO$62,Maths!DI7)</f>
        <v>B</v>
      </c>
      <c r="AE13" s="1612"/>
    </row>
    <row r="14" spans="1:32" ht="15.75" customHeight="1">
      <c r="A14" s="1636"/>
      <c r="B14" s="1530" t="s">
        <v>66</v>
      </c>
      <c r="C14" s="237" t="s">
        <v>67</v>
      </c>
      <c r="D14" s="509" t="str">
        <f>VLOOKUP(B$1,English!A$3:GH$62,English!BL7)</f>
        <v>A</v>
      </c>
      <c r="E14" s="509" t="str">
        <f>VLOOKUP(B$1,English!A$3:GI$62,English!BN7)</f>
        <v>C</v>
      </c>
      <c r="F14" s="509" t="str">
        <f>VLOOKUP(B$1,English!A$3:GJ$62,English!BP7)</f>
        <v>B</v>
      </c>
      <c r="G14" s="509" t="str">
        <f>VLOOKUP(B$1,English!A$3:GK$62,English!BR7)</f>
        <v>B</v>
      </c>
      <c r="H14" s="509" t="str">
        <f>VLOOKUP(B$1,English!A$3:GL$62,English!BT7)</f>
        <v>A</v>
      </c>
      <c r="I14" s="509" t="str">
        <f>VLOOKUP(B$1,English!A$3:GM$62,English!BV7)</f>
        <v>A+</v>
      </c>
      <c r="J14" s="509" t="str">
        <f>VLOOKUP(B$1,English!A$3:GN$62,English!BY7)</f>
        <v>B</v>
      </c>
      <c r="K14" s="510" t="str">
        <f>VLOOKUP(B$1,Hindi!A$1:FT$60,Hindi!BL7)</f>
        <v>A</v>
      </c>
      <c r="L14" s="510" t="str">
        <f>VLOOKUP($B$1,Hindi!$A$1:FU$60,Hindi!BN7)</f>
        <v>B</v>
      </c>
      <c r="M14" s="510" t="str">
        <f>VLOOKUP($B$1,Hindi!$A$1:FV$60,Hindi!BP7)</f>
        <v>B</v>
      </c>
      <c r="N14" s="510" t="str">
        <f>VLOOKUP($B$1,Hindi!$A$1:FW$60,Hindi!BR7)</f>
        <v>B</v>
      </c>
      <c r="O14" s="510" t="str">
        <f>VLOOKUP($B$1,Hindi!$A$1:FX$60,Hindi!BT7)</f>
        <v>A</v>
      </c>
      <c r="P14" s="510" t="str">
        <f>VLOOKUP($B$1,Hindi!$A$1:FY$60,Hindi!BV7)</f>
        <v>A+</v>
      </c>
      <c r="Q14" s="510" t="str">
        <f>VLOOKUP($B$1,Hindi!$A$1:FZ$60,Hindi!BY7)</f>
        <v>B</v>
      </c>
      <c r="R14" s="510" t="str">
        <f>VLOOKUP($B$1,Maths!$A$3:HC$62,Maths!BF7)</f>
        <v>C</v>
      </c>
      <c r="S14" s="510" t="str">
        <f>VLOOKUP($B$1,Maths!$A$3:HD$62,Maths!BH7)</f>
        <v>B</v>
      </c>
      <c r="T14" s="510" t="str">
        <f>VLOOKUP($B$1,Maths!$A$3:HE$62,Maths!BJ7)</f>
        <v>A</v>
      </c>
      <c r="U14" s="510" t="str">
        <f>VLOOKUP($B$1,Maths!$A$3:HF$62,Maths!BL7)</f>
        <v>B</v>
      </c>
      <c r="V14" s="510" t="str">
        <f>VLOOKUP($B$1,Maths!$A$3:HG$62,Maths!BO7)</f>
        <v>B</v>
      </c>
      <c r="W14" s="510" t="str">
        <f ca="1">VLOOKUP($B$1,EVS!$A$3:GR$62,EVS!BB7)</f>
        <v>B</v>
      </c>
      <c r="X14" s="510" t="str">
        <f>VLOOKUP($B$1,EVS!$A$3:GS$62,EVS!BD7)</f>
        <v>A</v>
      </c>
      <c r="Y14" s="510" t="str">
        <f>VLOOKUP($B$1,EVS!$A$3:GT$62,EVS!BF7)</f>
        <v>A+</v>
      </c>
      <c r="Z14" s="510" t="str">
        <f ca="1">VLOOKUP($B$1,EVS!$A$3:GU$62,EVS!BI7)</f>
        <v>A</v>
      </c>
      <c r="AA14" s="1556"/>
      <c r="AB14" s="1598"/>
      <c r="AC14" s="1598"/>
      <c r="AD14" s="1600"/>
      <c r="AE14" s="1612"/>
    </row>
    <row r="15" spans="1:32" ht="20.25" customHeight="1">
      <c r="A15" s="1636"/>
      <c r="B15" s="1531"/>
      <c r="C15" s="237" t="s">
        <v>68</v>
      </c>
      <c r="D15" s="1536"/>
      <c r="E15" s="1536"/>
      <c r="F15" s="1536"/>
      <c r="G15" s="1536"/>
      <c r="H15" s="1536"/>
      <c r="I15" s="1537"/>
      <c r="J15" s="510" t="str">
        <f>VLOOKUP($B$1,English!$A$3:GN$62,English!CV7)</f>
        <v>A</v>
      </c>
      <c r="K15" s="1535"/>
      <c r="L15" s="1536"/>
      <c r="M15" s="1536"/>
      <c r="N15" s="1536"/>
      <c r="O15" s="1536"/>
      <c r="P15" s="1537"/>
      <c r="Q15" s="510" t="str">
        <f>VLOOKUP($B$1,Hindi!$A$1:FZ$60,Hindi!CV7)</f>
        <v>B</v>
      </c>
      <c r="R15" s="1535"/>
      <c r="S15" s="1536"/>
      <c r="T15" s="1536"/>
      <c r="U15" s="1537"/>
      <c r="V15" s="510" t="str">
        <f>VLOOKUP($B$1,Maths!$A$3:HG$62,Maths!CL7)</f>
        <v>A</v>
      </c>
      <c r="W15" s="1535"/>
      <c r="X15" s="1536"/>
      <c r="Y15" s="1537"/>
      <c r="Z15" s="510" t="str">
        <f ca="1">VLOOKUP($B$1,EVS!A1:GU$62,EVS!CF7)</f>
        <v>A+</v>
      </c>
      <c r="AA15" s="1533" t="s">
        <v>69</v>
      </c>
      <c r="AB15" s="1601" t="str">
        <f ca="1">VLOOKUP($B$1,EVS!$A$3:GW$62,English!CW7)</f>
        <v>B</v>
      </c>
      <c r="AC15" s="1601" t="str">
        <f>VLOOKUP($B$1,EVS!$A$3:GX$62,English!CY7)</f>
        <v>A</v>
      </c>
      <c r="AD15" s="1602" t="str">
        <f ca="1">VLOOKUP($B$1,EVS!$A$3:GY$62,EVS!DA7)</f>
        <v>A</v>
      </c>
      <c r="AE15" s="1612"/>
    </row>
    <row r="16" spans="1:32" ht="23.25" customHeight="1" thickBot="1">
      <c r="A16" s="1636"/>
      <c r="B16" s="1532"/>
      <c r="C16" s="238" t="s">
        <v>70</v>
      </c>
      <c r="D16" s="511" t="str">
        <f>VLOOKUP(B$1,English!A$3:GH$62,English!DB7)</f>
        <v>A</v>
      </c>
      <c r="E16" s="512" t="str">
        <f>VLOOKUP(B$1,English!A$3:GI$62,English!DD7)</f>
        <v>B</v>
      </c>
      <c r="F16" s="512" t="str">
        <f>VLOOKUP(B$1,English!A$3:GJ$62,English!DF7)</f>
        <v>C</v>
      </c>
      <c r="G16" s="512" t="str">
        <f>VLOOKUP(B$1,English!A$3:GK$62,English!DH7)</f>
        <v>A</v>
      </c>
      <c r="H16" s="512" t="str">
        <f>VLOOKUP(B$1,English!A$3:GL$62,English!DJ7)</f>
        <v>D</v>
      </c>
      <c r="I16" s="512" t="str">
        <f>VLOOKUP(B$1,English!A$3:GM$62,English!DL7)</f>
        <v>A+</v>
      </c>
      <c r="J16" s="512" t="str">
        <f>VLOOKUP(B$1,English!A$3:GN$62,English!DO7)</f>
        <v>B</v>
      </c>
      <c r="K16" s="512" t="str">
        <f>VLOOKUP($B$1,Hindi!$A$1:$FT$60,Hindi!DB7)</f>
        <v>A</v>
      </c>
      <c r="L16" s="512" t="str">
        <f>VLOOKUP($B$1,Hindi!$A$1:$FT$60,Hindi!DD7)</f>
        <v>C</v>
      </c>
      <c r="M16" s="512" t="str">
        <f>VLOOKUP($B$1,Hindi!$A$1:$FT$60,Hindi!DF7)</f>
        <v>B</v>
      </c>
      <c r="N16" s="512" t="str">
        <f>VLOOKUP($B$1,Hindi!$A$1:$FT$60,Hindi!DH7)</f>
        <v>B</v>
      </c>
      <c r="O16" s="512" t="str">
        <f>VLOOKUP($B$1,Hindi!$A$1:$FT$60,Hindi!DJ7)</f>
        <v>B</v>
      </c>
      <c r="P16" s="512" t="str">
        <f>VLOOKUP($B$1,Hindi!$A$1:$FT$60,Hindi!DL7)</f>
        <v>C</v>
      </c>
      <c r="Q16" s="512" t="str">
        <f>VLOOKUP($B$1,Hindi!$A$1:$FT$60,Hindi!DO7)</f>
        <v>B</v>
      </c>
      <c r="R16" s="512" t="str">
        <f>VLOOKUP($B$1,Maths!$A$3:HC$62,Maths!CQ7)</f>
        <v>A</v>
      </c>
      <c r="S16" s="512" t="str">
        <f>VLOOKUP($B$1,Maths!$A$3:HD$62,Maths!CS7)</f>
        <v>A</v>
      </c>
      <c r="T16" s="512" t="str">
        <f>VLOOKUP($B$1,Maths!$A$3:HE$62,Maths!CU7)</f>
        <v>B</v>
      </c>
      <c r="U16" s="512" t="str">
        <f>VLOOKUP($B$1,Maths!$A$3:HF$62,Maths!CW7)</f>
        <v>B</v>
      </c>
      <c r="V16" s="512" t="str">
        <f>VLOOKUP($B$1,Maths!$A$3:HG$62,Maths!CZ7)</f>
        <v>B</v>
      </c>
      <c r="W16" s="512" t="str">
        <f ca="1">VLOOKUP($B$1,EVS!$A$3:GR$62,EVS!CK7)</f>
        <v>B</v>
      </c>
      <c r="X16" s="512" t="str">
        <f ca="1">VLOOKUP($B$1,EVS!$A$3:GS$62,EVS!CM7)</f>
        <v>A</v>
      </c>
      <c r="Y16" s="512" t="str">
        <f ca="1">VLOOKUP($B$1,EVS!$A$3:GT$62,EVS!CO7)</f>
        <v>A</v>
      </c>
      <c r="Z16" s="512" t="str">
        <f>VLOOKUP($B$1,EVS!$A$3:GU$62,EVS!CR7)</f>
        <v>A</v>
      </c>
      <c r="AA16" s="1534"/>
      <c r="AB16" s="1644"/>
      <c r="AC16" s="1644"/>
      <c r="AD16" s="1645"/>
      <c r="AE16" s="1613"/>
    </row>
    <row r="17" spans="1:31" ht="15" customHeight="1">
      <c r="A17" s="1636"/>
      <c r="B17" s="1529" t="s">
        <v>297</v>
      </c>
      <c r="C17" s="1060"/>
      <c r="D17" s="1060"/>
      <c r="E17" s="1060"/>
      <c r="F17" s="1060"/>
      <c r="G17" s="1060"/>
      <c r="H17" s="1060"/>
      <c r="I17" s="1060"/>
      <c r="J17" s="1060"/>
      <c r="K17" s="1060"/>
      <c r="L17" s="1060"/>
      <c r="M17" s="1060"/>
      <c r="N17" s="157"/>
      <c r="O17" s="1060" t="s">
        <v>298</v>
      </c>
      <c r="P17" s="1060"/>
      <c r="Q17" s="1060"/>
      <c r="R17" s="1060"/>
      <c r="S17" s="1060"/>
      <c r="T17" s="1060"/>
      <c r="U17" s="1060"/>
      <c r="V17" s="1060"/>
      <c r="W17" s="1060"/>
      <c r="X17" s="1060"/>
      <c r="Y17" s="1060"/>
      <c r="Z17" s="1060"/>
      <c r="AA17" s="1060"/>
      <c r="AB17" s="379"/>
      <c r="AC17" s="379"/>
      <c r="AD17" s="379"/>
      <c r="AE17" s="228"/>
    </row>
    <row r="18" spans="1:31" ht="14.25" customHeight="1" thickBot="1">
      <c r="A18" s="1636"/>
      <c r="B18" s="398"/>
      <c r="C18" s="248"/>
      <c r="D18" s="248"/>
      <c r="E18" s="157"/>
      <c r="F18" s="157"/>
      <c r="G18" s="157"/>
      <c r="H18" s="157"/>
      <c r="I18" s="157"/>
      <c r="J18" s="157"/>
      <c r="K18" s="157"/>
      <c r="L18" s="157"/>
      <c r="M18" s="157"/>
      <c r="N18" s="157"/>
      <c r="AA18" s="157"/>
      <c r="AE18" s="103"/>
    </row>
    <row r="19" spans="1:31" ht="12.75" customHeight="1" thickBot="1">
      <c r="A19" s="1636"/>
      <c r="B19" s="399"/>
      <c r="C19" s="381"/>
      <c r="D19" s="381"/>
      <c r="E19" s="292"/>
      <c r="F19" s="1465" t="s">
        <v>83</v>
      </c>
      <c r="G19" s="1465"/>
      <c r="H19" s="1465"/>
      <c r="I19" s="1465"/>
      <c r="J19" s="1463" t="s">
        <v>137</v>
      </c>
      <c r="K19" s="1463"/>
      <c r="L19" s="1463"/>
      <c r="M19" s="1464"/>
      <c r="O19" s="229"/>
      <c r="P19" s="230"/>
      <c r="Q19" s="230"/>
      <c r="R19" s="230"/>
      <c r="S19" s="230"/>
      <c r="T19" s="230"/>
      <c r="U19" s="230"/>
      <c r="V19" s="230"/>
      <c r="W19" s="230"/>
      <c r="X19" s="230"/>
      <c r="Y19" s="230"/>
      <c r="Z19" s="233"/>
      <c r="AA19" s="380"/>
      <c r="AE19" s="103"/>
    </row>
    <row r="20" spans="1:31" ht="21" customHeight="1" thickBot="1">
      <c r="A20" s="1636"/>
      <c r="B20" s="1457" t="s">
        <v>82</v>
      </c>
      <c r="C20" s="1458"/>
      <c r="D20" s="1458"/>
      <c r="E20" s="1459"/>
      <c r="F20" s="1466" t="str">
        <f>VLOOKUP(B$1,'Co Scholastic'!A$1:ZZ$70,'Co Scholastic'!D6)</f>
        <v>B</v>
      </c>
      <c r="G20" s="1458"/>
      <c r="H20" s="1458"/>
      <c r="I20" s="1459"/>
      <c r="J20" s="1468">
        <f>VLOOKUP(B$1,'Co Scholastic'!A$1:ZZ$70,'Co Scholastic'!AD6)</f>
        <v>0</v>
      </c>
      <c r="K20" s="1469"/>
      <c r="L20" s="1469"/>
      <c r="M20" s="1470"/>
      <c r="O20" s="1526" t="s">
        <v>205</v>
      </c>
      <c r="P20" s="1527"/>
      <c r="Q20" s="1527"/>
      <c r="R20" s="1527"/>
      <c r="S20" s="1527"/>
      <c r="T20" s="1528"/>
      <c r="U20" s="232"/>
      <c r="V20" s="389" t="s">
        <v>299</v>
      </c>
      <c r="W20" s="389"/>
      <c r="X20" s="389"/>
      <c r="Y20" s="389" t="s">
        <v>300</v>
      </c>
      <c r="Z20" s="389"/>
      <c r="AA20" s="380"/>
      <c r="AE20" s="103"/>
    </row>
    <row r="21" spans="1:31" ht="22.5" customHeight="1" thickBot="1">
      <c r="A21" s="1636"/>
      <c r="B21" s="1460"/>
      <c r="C21" s="1461"/>
      <c r="D21" s="1461"/>
      <c r="E21" s="1462"/>
      <c r="F21" s="1467"/>
      <c r="G21" s="1461"/>
      <c r="H21" s="1461"/>
      <c r="I21" s="1462"/>
      <c r="J21" s="1471"/>
      <c r="K21" s="1472"/>
      <c r="L21" s="1472"/>
      <c r="M21" s="1473"/>
      <c r="O21" s="1496" t="s">
        <v>301</v>
      </c>
      <c r="P21" s="1497"/>
      <c r="Q21" s="1497"/>
      <c r="R21" s="1497"/>
      <c r="S21" s="1497"/>
      <c r="T21" s="1497"/>
      <c r="U21" s="1402" t="str">
        <f>VLOOKUP(B$1,'Co Scholastic'!A$1:ZZ$70,'Co Scholastic'!O6)</f>
        <v>A</v>
      </c>
      <c r="V21" s="1402"/>
      <c r="W21" s="1403"/>
      <c r="X21" s="1493">
        <f>VLOOKUP(B$1,'Co Scholastic'!A$1:ZZ$70,'Co Scholastic'!AO6)</f>
        <v>0</v>
      </c>
      <c r="Y21" s="1494"/>
      <c r="Z21" s="1495"/>
      <c r="AA21" s="380"/>
      <c r="AB21" s="1490" t="s">
        <v>314</v>
      </c>
      <c r="AC21" s="1491"/>
      <c r="AD21" s="1491"/>
      <c r="AE21" s="1492"/>
    </row>
    <row r="22" spans="1:31" ht="21" customHeight="1" thickBot="1">
      <c r="A22" s="1636"/>
      <c r="B22" s="398"/>
      <c r="C22" s="380" t="s">
        <v>303</v>
      </c>
      <c r="D22" s="380"/>
      <c r="E22" s="380"/>
      <c r="F22" s="380"/>
      <c r="G22" s="380"/>
      <c r="H22" s="380"/>
      <c r="I22" s="380"/>
      <c r="J22" s="380"/>
      <c r="K22" s="380"/>
      <c r="L22" s="380"/>
      <c r="M22" s="380"/>
      <c r="O22" s="1496" t="s">
        <v>214</v>
      </c>
      <c r="P22" s="1497"/>
      <c r="Q22" s="1497"/>
      <c r="R22" s="1497"/>
      <c r="S22" s="1497"/>
      <c r="T22" s="1498"/>
      <c r="U22" s="1401" t="str">
        <f>VLOOKUP(B$1,'Co Scholastic'!A$1:ZZ$70,'Co Scholastic'!P6)</f>
        <v>A</v>
      </c>
      <c r="V22" s="1402"/>
      <c r="W22" s="1403"/>
      <c r="X22" s="1493">
        <f>VLOOKUP(B$1,'Co Scholastic'!A$1:ZZ$70,'Co Scholastic'!AP6)</f>
        <v>0</v>
      </c>
      <c r="Y22" s="1494"/>
      <c r="Z22" s="1495"/>
      <c r="AA22" s="380"/>
      <c r="AB22" s="1488" t="s">
        <v>348</v>
      </c>
      <c r="AC22" s="1476" t="s">
        <v>11</v>
      </c>
      <c r="AD22" s="1477"/>
      <c r="AE22" s="1474" t="s">
        <v>313</v>
      </c>
    </row>
    <row r="23" spans="1:31" ht="14.25" customHeight="1">
      <c r="A23" s="1636"/>
      <c r="B23" s="399" t="s">
        <v>305</v>
      </c>
      <c r="C23" s="381"/>
      <c r="D23" s="381"/>
      <c r="E23" s="1463" t="s">
        <v>83</v>
      </c>
      <c r="F23" s="1463"/>
      <c r="G23" s="1463"/>
      <c r="H23" s="1463"/>
      <c r="I23" s="1463" t="s">
        <v>137</v>
      </c>
      <c r="J23" s="1463"/>
      <c r="K23" s="1463"/>
      <c r="L23" s="1463"/>
      <c r="M23" s="1464"/>
      <c r="O23" s="1496" t="s">
        <v>302</v>
      </c>
      <c r="P23" s="1497"/>
      <c r="Q23" s="1497"/>
      <c r="R23" s="1497"/>
      <c r="S23" s="1497"/>
      <c r="T23" s="1498"/>
      <c r="U23" s="1401" t="str">
        <f>VLOOKUP(B$1,'Co Scholastic'!A$1:ZZ$70,'Co Scholastic'!Q6)</f>
        <v>A</v>
      </c>
      <c r="V23" s="1402"/>
      <c r="W23" s="1403"/>
      <c r="X23" s="1493">
        <f>VLOOKUP(B$1,'Co Scholastic'!A$1:ZZ$70,'Co Scholastic'!AQ6)</f>
        <v>0</v>
      </c>
      <c r="Y23" s="1494"/>
      <c r="Z23" s="1495"/>
      <c r="AA23" s="380"/>
      <c r="AB23" s="1489"/>
      <c r="AC23" s="1478"/>
      <c r="AD23" s="1479"/>
      <c r="AE23" s="1475"/>
    </row>
    <row r="24" spans="1:31" ht="17.25" customHeight="1">
      <c r="A24" s="1636"/>
      <c r="B24" s="400" t="s">
        <v>208</v>
      </c>
      <c r="C24" s="382"/>
      <c r="D24" s="382"/>
      <c r="E24" s="234"/>
      <c r="F24" s="1499" t="str">
        <f>VLOOKUP(B$1,'Co Scholastic'!A$1:ZZ$70,'Co Scholastic'!E6)</f>
        <v>B</v>
      </c>
      <c r="G24" s="1402"/>
      <c r="H24" s="1402"/>
      <c r="I24" s="1403"/>
      <c r="J24" s="1500">
        <f>VLOOKUP(B$1,'Co Scholastic'!A$1:ZZ$70,'Co Scholastic'!AE6)</f>
        <v>0</v>
      </c>
      <c r="K24" s="1501"/>
      <c r="L24" s="1501"/>
      <c r="M24" s="1502"/>
      <c r="O24" s="1496" t="s">
        <v>216</v>
      </c>
      <c r="P24" s="1497"/>
      <c r="Q24" s="1497"/>
      <c r="R24" s="1497"/>
      <c r="S24" s="1497"/>
      <c r="T24" s="1498"/>
      <c r="U24" s="1401" t="str">
        <f>VLOOKUP(B$1,'Co Scholastic'!A$1:ZZ$70,'Co Scholastic'!R6)</f>
        <v>A</v>
      </c>
      <c r="V24" s="1402"/>
      <c r="W24" s="1403"/>
      <c r="X24" s="1493">
        <f>VLOOKUP(B$1,'Co Scholastic'!A$1:ZZ$70,'Co Scholastic'!AR6)</f>
        <v>0</v>
      </c>
      <c r="Y24" s="1494"/>
      <c r="Z24" s="1495"/>
      <c r="AA24" s="380"/>
      <c r="AB24" s="385" t="s">
        <v>315</v>
      </c>
      <c r="AC24" s="271" t="s">
        <v>333</v>
      </c>
      <c r="AD24" s="272"/>
      <c r="AE24" s="401">
        <v>5</v>
      </c>
    </row>
    <row r="25" spans="1:31" ht="18.75" customHeight="1">
      <c r="A25" s="1636"/>
      <c r="B25" s="400" t="s">
        <v>209</v>
      </c>
      <c r="C25" s="382"/>
      <c r="D25" s="382"/>
      <c r="E25" s="234"/>
      <c r="F25" s="1499" t="str">
        <f>VLOOKUP(B$1,'Co Scholastic'!A$1:ZZ$70,'Co Scholastic'!F6)</f>
        <v>B</v>
      </c>
      <c r="G25" s="1402"/>
      <c r="H25" s="1402"/>
      <c r="I25" s="1403"/>
      <c r="J25" s="1500">
        <f>VLOOKUP(B$1,'Co Scholastic'!A$1:ZZ$70,'Co Scholastic'!AF6)</f>
        <v>0</v>
      </c>
      <c r="K25" s="1501"/>
      <c r="L25" s="1501"/>
      <c r="M25" s="1503"/>
      <c r="O25" s="1496" t="s">
        <v>304</v>
      </c>
      <c r="P25" s="1497"/>
      <c r="Q25" s="1497"/>
      <c r="R25" s="1497"/>
      <c r="S25" s="1497"/>
      <c r="T25" s="1498"/>
      <c r="U25" s="1401" t="str">
        <f>VLOOKUP(B$1,'Co Scholastic'!A$1:ZZ$70,'Co Scholastic'!S6)</f>
        <v>A</v>
      </c>
      <c r="V25" s="1402"/>
      <c r="W25" s="1403"/>
      <c r="X25" s="1493">
        <f>VLOOKUP(B$1,'Co Scholastic'!A$1:ZZ$70,'Co Scholastic'!AS6)</f>
        <v>0</v>
      </c>
      <c r="Y25" s="1494"/>
      <c r="Z25" s="1495"/>
      <c r="AA25" s="380"/>
      <c r="AB25" s="385" t="s">
        <v>316</v>
      </c>
      <c r="AC25" s="271" t="s">
        <v>320</v>
      </c>
      <c r="AD25" s="272"/>
      <c r="AE25" s="401">
        <v>4</v>
      </c>
    </row>
    <row r="26" spans="1:31" ht="24" customHeight="1">
      <c r="A26" s="1636"/>
      <c r="B26" s="402" t="s">
        <v>210</v>
      </c>
      <c r="C26" s="231"/>
      <c r="D26" s="231"/>
      <c r="E26" s="235"/>
      <c r="F26" s="1499" t="str">
        <f>VLOOKUP(B$1,'Co Scholastic'!A$1:ZZ$70,'Co Scholastic'!G6)</f>
        <v>B</v>
      </c>
      <c r="G26" s="1402"/>
      <c r="H26" s="1402"/>
      <c r="I26" s="1403"/>
      <c r="J26" s="1500">
        <f>VLOOKUP(B$1,'Co Scholastic'!A$1:ZZ$70,'Co Scholastic'!AG6)</f>
        <v>0</v>
      </c>
      <c r="K26" s="1501"/>
      <c r="L26" s="1501"/>
      <c r="M26" s="1503"/>
      <c r="O26" s="1496" t="s">
        <v>218</v>
      </c>
      <c r="P26" s="1497"/>
      <c r="Q26" s="1497"/>
      <c r="R26" s="1497"/>
      <c r="S26" s="1497"/>
      <c r="T26" s="1498"/>
      <c r="U26" s="1401" t="str">
        <f>VLOOKUP(B$1,'Co Scholastic'!A$1:ZZ$70,'Co Scholastic'!T6)</f>
        <v>A</v>
      </c>
      <c r="V26" s="1402"/>
      <c r="W26" s="1403"/>
      <c r="X26" s="1493">
        <f>VLOOKUP(B$1,'Co Scholastic'!A$1:ZZ$70,'Co Scholastic'!AT6)</f>
        <v>0</v>
      </c>
      <c r="Y26" s="1494"/>
      <c r="Z26" s="1495"/>
      <c r="AA26" s="380"/>
      <c r="AB26" s="385" t="s">
        <v>317</v>
      </c>
      <c r="AC26" s="271" t="s">
        <v>321</v>
      </c>
      <c r="AD26" s="272"/>
      <c r="AE26" s="401">
        <v>3</v>
      </c>
    </row>
    <row r="27" spans="1:31" ht="15.75" thickBot="1">
      <c r="A27" s="1636"/>
      <c r="B27" s="403" t="s">
        <v>211</v>
      </c>
      <c r="C27" s="383"/>
      <c r="D27" s="383"/>
      <c r="E27" s="236"/>
      <c r="F27" s="1504" t="str">
        <f>VLOOKUP(B$1,'Co Scholastic'!A$1:ZZ$70,'Co Scholastic'!H6)</f>
        <v>B</v>
      </c>
      <c r="G27" s="1505"/>
      <c r="H27" s="1505"/>
      <c r="I27" s="1506"/>
      <c r="J27" s="1515">
        <f>VLOOKUP(B$1,'Co Scholastic'!A$1:ZZ$70,'Co Scholastic'!AH6)</f>
        <v>0</v>
      </c>
      <c r="K27" s="1516"/>
      <c r="L27" s="1516"/>
      <c r="M27" s="1517"/>
      <c r="O27" s="1496" t="s">
        <v>219</v>
      </c>
      <c r="P27" s="1497"/>
      <c r="Q27" s="1497"/>
      <c r="R27" s="1497"/>
      <c r="S27" s="1497"/>
      <c r="T27" s="1498"/>
      <c r="U27" s="1401" t="str">
        <f>VLOOKUP(B$1,'Co Scholastic'!A$1:ZZ$70,'Co Scholastic'!U6)</f>
        <v>A</v>
      </c>
      <c r="V27" s="1402"/>
      <c r="W27" s="1403"/>
      <c r="X27" s="1493">
        <f>VLOOKUP(B$1,'Co Scholastic'!A$1:ZZ$70,'Co Scholastic'!AU6)</f>
        <v>0</v>
      </c>
      <c r="Y27" s="1494"/>
      <c r="Z27" s="1495"/>
      <c r="AA27" s="380"/>
      <c r="AB27" s="385" t="s">
        <v>318</v>
      </c>
      <c r="AC27" s="273" t="s">
        <v>322</v>
      </c>
      <c r="AD27" s="273"/>
      <c r="AE27" s="401">
        <v>2</v>
      </c>
    </row>
    <row r="28" spans="1:31" ht="12.75" customHeight="1" thickBot="1">
      <c r="A28" s="1636"/>
      <c r="B28" s="102"/>
      <c r="O28" s="390" t="s">
        <v>306</v>
      </c>
      <c r="P28" s="391"/>
      <c r="Q28" s="391"/>
      <c r="R28" s="391"/>
      <c r="S28" s="391"/>
      <c r="T28" s="391"/>
      <c r="U28" s="1401" t="str">
        <f>VLOOKUP(B$1,'Co Scholastic'!A$1:ZZ$70,'Co Scholastic'!V6)</f>
        <v>A</v>
      </c>
      <c r="V28" s="1402"/>
      <c r="W28" s="1403"/>
      <c r="X28" s="1493">
        <f>VLOOKUP(B$1,'Co Scholastic'!A$1:ZZ$70,'Co Scholastic'!AV6)</f>
        <v>0</v>
      </c>
      <c r="Y28" s="1494"/>
      <c r="Z28" s="1495"/>
      <c r="AA28" s="380"/>
      <c r="AB28" s="1484" t="s">
        <v>319</v>
      </c>
      <c r="AC28" s="1480" t="s">
        <v>323</v>
      </c>
      <c r="AD28" s="1481"/>
      <c r="AE28" s="1486">
        <v>1</v>
      </c>
    </row>
    <row r="29" spans="1:31" ht="16.5" customHeight="1" thickBot="1">
      <c r="A29" s="1636"/>
      <c r="B29" s="404" t="s">
        <v>308</v>
      </c>
      <c r="C29" s="251"/>
      <c r="D29" s="384"/>
      <c r="E29" s="1402" t="s">
        <v>83</v>
      </c>
      <c r="F29" s="1402"/>
      <c r="G29" s="1402"/>
      <c r="H29" s="1402"/>
      <c r="I29" s="1463" t="s">
        <v>137</v>
      </c>
      <c r="J29" s="1463"/>
      <c r="K29" s="1463"/>
      <c r="L29" s="1463"/>
      <c r="M29" s="1464"/>
      <c r="O29" s="1510" t="s">
        <v>307</v>
      </c>
      <c r="P29" s="1511"/>
      <c r="Q29" s="1511"/>
      <c r="R29" s="1511"/>
      <c r="S29" s="1511"/>
      <c r="T29" s="1512"/>
      <c r="U29" s="1514" t="str">
        <f>VLOOKUP(B$1,'Co Scholastic'!A$1:ZZ$70,'Co Scholastic'!W6)</f>
        <v>A</v>
      </c>
      <c r="V29" s="1505"/>
      <c r="W29" s="1506"/>
      <c r="X29" s="1513">
        <f>VLOOKUP(B$1,'Co Scholastic'!A$1:AZ$70,'Co Scholastic'!AW6)</f>
        <v>0</v>
      </c>
      <c r="Y29" s="1513"/>
      <c r="Z29" s="1513"/>
      <c r="AA29" s="380"/>
      <c r="AB29" s="1485"/>
      <c r="AC29" s="1482"/>
      <c r="AD29" s="1483"/>
      <c r="AE29" s="1487"/>
    </row>
    <row r="30" spans="1:31" ht="20.100000000000001" customHeight="1">
      <c r="A30" s="1636"/>
      <c r="B30" s="1614" t="s">
        <v>121</v>
      </c>
      <c r="C30" s="1497"/>
      <c r="D30" s="1497"/>
      <c r="E30" s="1615"/>
      <c r="F30" s="1616" t="str">
        <f>VLOOKUP(B$1,'Co Scholastic'!A$1:ZZ$70,'Co Scholastic'!I6)</f>
        <v>A</v>
      </c>
      <c r="G30" s="1617"/>
      <c r="H30" s="1617"/>
      <c r="I30" s="1403"/>
      <c r="J30" s="1493">
        <f>VLOOKUP(B$1,'Co Scholastic'!A$1:ZZ$70,'Co Scholastic'!AI6)</f>
        <v>0</v>
      </c>
      <c r="K30" s="1494"/>
      <c r="L30" s="1494"/>
      <c r="M30" s="1618"/>
      <c r="N30" s="157"/>
      <c r="O30" s="157"/>
      <c r="P30" s="157"/>
      <c r="Q30" s="157"/>
      <c r="R30" s="157"/>
      <c r="S30" s="157"/>
      <c r="T30" s="157"/>
      <c r="U30" s="157"/>
      <c r="V30" s="157"/>
      <c r="W30" s="157"/>
      <c r="X30" s="157"/>
      <c r="Y30" s="157"/>
      <c r="Z30" s="157"/>
      <c r="AA30" s="157"/>
      <c r="AB30" s="379"/>
      <c r="AC30" s="379"/>
      <c r="AD30" s="379"/>
      <c r="AE30" s="228"/>
    </row>
    <row r="31" spans="1:31" ht="20.100000000000001" customHeight="1">
      <c r="A31" s="1636"/>
      <c r="B31" s="1654" t="s">
        <v>125</v>
      </c>
      <c r="C31" s="1655"/>
      <c r="D31" s="1655"/>
      <c r="E31" s="1655"/>
      <c r="F31" s="1629" t="str">
        <f>VLOOKUP(B$1,'Co Scholastic'!A$1:ZZ$70,'Co Scholastic'!J6)</f>
        <v>A</v>
      </c>
      <c r="G31" s="1629"/>
      <c r="H31" s="1629"/>
      <c r="I31" s="1629"/>
      <c r="J31" s="1630">
        <f>VLOOKUP(B$1,'Co Scholastic'!A$1:ZZ$70,'Co Scholastic'!AJ6)</f>
        <v>0</v>
      </c>
      <c r="K31" s="1630"/>
      <c r="L31" s="1630"/>
      <c r="M31" s="1631"/>
      <c r="N31" s="157"/>
      <c r="AA31" s="157"/>
      <c r="AB31" s="379"/>
      <c r="AC31" s="379"/>
      <c r="AD31" s="379"/>
      <c r="AE31" s="228"/>
    </row>
    <row r="32" spans="1:31" ht="20.100000000000001" customHeight="1" thickBot="1">
      <c r="A32" s="1636"/>
      <c r="B32" s="1646" t="s">
        <v>212</v>
      </c>
      <c r="C32" s="1647"/>
      <c r="D32" s="1647"/>
      <c r="E32" s="1647"/>
      <c r="F32" s="1648" t="str">
        <f>VLOOKUP(B$1,'Co Scholastic'!A$1:ZZ$70,'Co Scholastic'!K6)</f>
        <v>A</v>
      </c>
      <c r="G32" s="1648"/>
      <c r="H32" s="1648"/>
      <c r="I32" s="1648"/>
      <c r="J32" s="1649">
        <f>VLOOKUP(B$1,'Co Scholastic'!A$1:ZZ$70,'Co Scholastic'!AK6)</f>
        <v>0</v>
      </c>
      <c r="K32" s="1649"/>
      <c r="L32" s="1649"/>
      <c r="M32" s="1650"/>
      <c r="N32" s="157"/>
      <c r="AA32" s="157"/>
      <c r="AB32" s="379"/>
      <c r="AC32" s="379"/>
      <c r="AD32" s="379"/>
      <c r="AE32" s="228"/>
    </row>
    <row r="33" spans="1:31" ht="22.5" customHeight="1">
      <c r="A33" s="1636"/>
      <c r="B33" s="1641" t="s">
        <v>312</v>
      </c>
      <c r="C33" s="1463"/>
      <c r="D33" s="1463"/>
      <c r="E33" s="1625"/>
      <c r="F33" s="1624" t="s">
        <v>83</v>
      </c>
      <c r="G33" s="1463"/>
      <c r="H33" s="1463"/>
      <c r="I33" s="1625"/>
      <c r="J33" s="1624" t="s">
        <v>137</v>
      </c>
      <c r="K33" s="1463"/>
      <c r="L33" s="1463"/>
      <c r="M33" s="1464"/>
      <c r="N33" s="157"/>
      <c r="O33" s="1632" t="s">
        <v>309</v>
      </c>
      <c r="P33" s="1633"/>
      <c r="Q33" s="1633"/>
      <c r="R33" s="1633"/>
      <c r="S33" s="1633" t="s">
        <v>83</v>
      </c>
      <c r="T33" s="1633"/>
      <c r="U33" s="1633"/>
      <c r="V33" s="1633"/>
      <c r="W33" s="1633" t="s">
        <v>137</v>
      </c>
      <c r="X33" s="1633"/>
      <c r="Y33" s="1633"/>
      <c r="Z33" s="1634"/>
      <c r="AA33" s="157"/>
      <c r="AB33" s="379"/>
      <c r="AC33" s="379"/>
      <c r="AD33" s="379"/>
      <c r="AE33" s="228"/>
    </row>
    <row r="34" spans="1:31" ht="20.100000000000001" customHeight="1">
      <c r="A34" s="1636"/>
      <c r="B34" s="1305" t="s">
        <v>121</v>
      </c>
      <c r="C34" s="1306"/>
      <c r="D34" s="1306"/>
      <c r="E34" s="1306"/>
      <c r="F34" s="1628" t="str">
        <f>VLOOKUP(B$1,'Co Scholastic'!A$1:ZZ$70,'Co Scholastic'!L6)</f>
        <v>A</v>
      </c>
      <c r="G34" s="1629"/>
      <c r="H34" s="1629"/>
      <c r="I34" s="1629"/>
      <c r="J34" s="1630">
        <f>VLOOKUP(B$1,'Co Scholastic'!A$1:ZZ$70,'Co Scholastic'!AL6)</f>
        <v>0</v>
      </c>
      <c r="K34" s="1630"/>
      <c r="L34" s="1630"/>
      <c r="M34" s="1631"/>
      <c r="N34" s="157"/>
      <c r="O34" s="1651" t="s">
        <v>310</v>
      </c>
      <c r="P34" s="1652"/>
      <c r="Q34" s="1652"/>
      <c r="R34" s="1652"/>
      <c r="S34" s="1465" t="str">
        <f>VLOOKUP(B$1,'Co Scholastic'!A$1:ZZ$70,'Co Scholastic'!X6)</f>
        <v>138cm</v>
      </c>
      <c r="T34" s="1465"/>
      <c r="U34" s="1465"/>
      <c r="V34" s="1465"/>
      <c r="W34" s="1513">
        <f>VLOOKUP(B$1,'Co Scholastic'!A$1:ZZ$70,'Co Scholastic'!AX6)</f>
        <v>0</v>
      </c>
      <c r="X34" s="1513"/>
      <c r="Y34" s="1513"/>
      <c r="Z34" s="1653"/>
      <c r="AA34" s="157"/>
      <c r="AB34" s="379"/>
      <c r="AC34" s="379"/>
      <c r="AD34" s="379"/>
      <c r="AE34" s="228"/>
    </row>
    <row r="35" spans="1:31" ht="20.100000000000001" customHeight="1" thickBot="1">
      <c r="A35" s="1636"/>
      <c r="B35" s="1626" t="s">
        <v>122</v>
      </c>
      <c r="C35" s="1627"/>
      <c r="D35" s="1627"/>
      <c r="E35" s="1627"/>
      <c r="F35" s="1628" t="str">
        <f>VLOOKUP(B$1,'Co Scholastic'!A$1:ZZ$70,'Co Scholastic'!M6)</f>
        <v>A</v>
      </c>
      <c r="G35" s="1629"/>
      <c r="H35" s="1629"/>
      <c r="I35" s="1629"/>
      <c r="J35" s="1630">
        <f>VLOOKUP(B$1,'Co Scholastic'!A$1:ZZ$70,'Co Scholastic'!AM6)</f>
        <v>0</v>
      </c>
      <c r="K35" s="1630"/>
      <c r="L35" s="1630"/>
      <c r="M35" s="1631"/>
      <c r="N35" s="157"/>
      <c r="O35" s="1510" t="s">
        <v>311</v>
      </c>
      <c r="P35" s="1511"/>
      <c r="Q35" s="1511"/>
      <c r="R35" s="1512"/>
      <c r="S35" s="1514" t="str">
        <f>VLOOKUP(B$1,'Co Scholastic'!A$1:ZZ$70,'Co Scholastic'!Y6)</f>
        <v>30kg</v>
      </c>
      <c r="T35" s="1505"/>
      <c r="U35" s="1505"/>
      <c r="V35" s="1506"/>
      <c r="W35" s="1507">
        <f>VLOOKUP(B$1,'Co Scholastic'!A$1:ZZ$70,'Co Scholastic'!AY6)</f>
        <v>0</v>
      </c>
      <c r="X35" s="1508"/>
      <c r="Y35" s="1508"/>
      <c r="Z35" s="1509"/>
      <c r="AA35" s="157"/>
      <c r="AB35" s="379"/>
      <c r="AC35" s="379"/>
      <c r="AD35" s="379"/>
      <c r="AE35" s="228"/>
    </row>
    <row r="36" spans="1:31" ht="20.100000000000001" customHeight="1" thickBot="1">
      <c r="A36" s="1636"/>
      <c r="B36" s="1642" t="s">
        <v>123</v>
      </c>
      <c r="C36" s="1643"/>
      <c r="D36" s="1643"/>
      <c r="E36" s="1643"/>
      <c r="F36" s="1619" t="str">
        <f>VLOOKUP(B$1,'Co Scholastic'!A$1:ZZ$70,'Co Scholastic'!N6)</f>
        <v>A</v>
      </c>
      <c r="G36" s="1619"/>
      <c r="H36" s="1619"/>
      <c r="I36" s="1620"/>
      <c r="J36" s="1621">
        <f>VLOOKUP(B$1,'Co Scholastic'!A$1:ZZ$70,'Co Scholastic'!AN6)</f>
        <v>0</v>
      </c>
      <c r="K36" s="1622"/>
      <c r="L36" s="1622"/>
      <c r="M36" s="1623"/>
      <c r="N36" s="405"/>
      <c r="O36" s="406"/>
      <c r="P36" s="406"/>
      <c r="Q36" s="406"/>
      <c r="R36" s="406"/>
      <c r="S36" s="406"/>
      <c r="T36" s="406"/>
      <c r="U36" s="406"/>
      <c r="V36" s="406"/>
      <c r="W36" s="406"/>
      <c r="X36" s="406"/>
      <c r="Y36" s="406"/>
      <c r="Z36" s="406"/>
      <c r="AA36" s="405"/>
      <c r="AB36" s="407"/>
      <c r="AC36" s="407"/>
      <c r="AD36" s="407"/>
      <c r="AE36" s="408"/>
    </row>
    <row r="37" spans="1:31" ht="15.75" thickTop="1">
      <c r="A37" s="1636"/>
      <c r="B37" s="1639"/>
      <c r="C37" s="1639"/>
      <c r="D37" s="1639"/>
      <c r="E37" s="1639"/>
      <c r="F37" s="1639"/>
      <c r="G37" s="1639"/>
      <c r="H37" s="1639"/>
      <c r="I37" s="1639"/>
      <c r="J37" s="1639"/>
      <c r="K37" s="1639"/>
      <c r="L37" s="1639"/>
      <c r="M37" s="1639"/>
      <c r="N37" s="1639"/>
      <c r="O37" s="1639"/>
      <c r="P37" s="1639"/>
      <c r="Q37" s="1639"/>
      <c r="R37" s="1639"/>
      <c r="S37" s="1639"/>
      <c r="T37" s="1639"/>
      <c r="U37" s="1639"/>
      <c r="V37" s="1639"/>
      <c r="W37" s="1639"/>
      <c r="X37" s="1639"/>
      <c r="Y37" s="1639"/>
      <c r="Z37" s="1639"/>
      <c r="AA37" s="1639"/>
      <c r="AB37" s="1639"/>
      <c r="AC37" s="1639"/>
      <c r="AD37" s="1639"/>
      <c r="AE37" s="1640"/>
    </row>
    <row r="38" spans="1:31">
      <c r="N38" s="157"/>
      <c r="AA38" s="157"/>
      <c r="AB38" s="222"/>
      <c r="AC38" s="222"/>
      <c r="AD38" s="222"/>
      <c r="AE38" s="222"/>
    </row>
    <row r="39" spans="1:31">
      <c r="N39" s="157"/>
      <c r="AA39" s="157"/>
    </row>
    <row r="40" spans="1:31">
      <c r="B40" s="239"/>
      <c r="C40" s="250"/>
      <c r="D40" s="250"/>
      <c r="E40" s="239"/>
      <c r="F40" s="239"/>
      <c r="G40" s="239"/>
      <c r="H40" s="239"/>
      <c r="I40" s="239"/>
      <c r="J40" s="239"/>
      <c r="K40" s="239"/>
      <c r="L40" s="239"/>
      <c r="M40" s="239"/>
      <c r="N40" s="157"/>
      <c r="AA40" s="157"/>
    </row>
    <row r="41" spans="1:31">
      <c r="B41" s="239"/>
      <c r="C41" s="250"/>
      <c r="D41" s="250"/>
      <c r="E41" s="239"/>
      <c r="F41" s="239"/>
      <c r="G41" s="239"/>
      <c r="H41" s="239"/>
      <c r="I41" s="239"/>
      <c r="J41" s="239"/>
      <c r="K41" s="239"/>
      <c r="L41" s="239"/>
      <c r="M41" s="239"/>
      <c r="N41" s="157"/>
      <c r="AA41" s="157"/>
    </row>
  </sheetData>
  <sheetProtection selectLockedCells="1" selectUnlockedCells="1"/>
  <mergeCells count="155">
    <mergeCell ref="B2:AE2"/>
    <mergeCell ref="A2:A37"/>
    <mergeCell ref="AF1:AF1048576"/>
    <mergeCell ref="B37:AE37"/>
    <mergeCell ref="B33:E33"/>
    <mergeCell ref="AA13:AA14"/>
    <mergeCell ref="B36:E36"/>
    <mergeCell ref="AB13:AB14"/>
    <mergeCell ref="AC13:AC14"/>
    <mergeCell ref="AD13:AD14"/>
    <mergeCell ref="AB15:AB16"/>
    <mergeCell ref="AC15:AC16"/>
    <mergeCell ref="AD15:AD16"/>
    <mergeCell ref="B34:E34"/>
    <mergeCell ref="F31:I31"/>
    <mergeCell ref="J31:M31"/>
    <mergeCell ref="B32:E32"/>
    <mergeCell ref="F32:I32"/>
    <mergeCell ref="J32:M32"/>
    <mergeCell ref="O34:R34"/>
    <mergeCell ref="S34:V34"/>
    <mergeCell ref="W34:Z34"/>
    <mergeCell ref="B31:E31"/>
    <mergeCell ref="E29:H29"/>
    <mergeCell ref="B30:E30"/>
    <mergeCell ref="F30:I30"/>
    <mergeCell ref="J30:M30"/>
    <mergeCell ref="I29:M29"/>
    <mergeCell ref="O25:T25"/>
    <mergeCell ref="O26:T26"/>
    <mergeCell ref="O27:T27"/>
    <mergeCell ref="F36:I36"/>
    <mergeCell ref="J36:M36"/>
    <mergeCell ref="F33:I33"/>
    <mergeCell ref="J33:M33"/>
    <mergeCell ref="B35:E35"/>
    <mergeCell ref="F34:I34"/>
    <mergeCell ref="J34:M34"/>
    <mergeCell ref="F35:I35"/>
    <mergeCell ref="J35:M35"/>
    <mergeCell ref="S35:V35"/>
    <mergeCell ref="U25:W25"/>
    <mergeCell ref="U26:W26"/>
    <mergeCell ref="U27:W27"/>
    <mergeCell ref="U28:W28"/>
    <mergeCell ref="O33:R33"/>
    <mergeCell ref="S33:V33"/>
    <mergeCell ref="W33:Z33"/>
    <mergeCell ref="AC9:AC10"/>
    <mergeCell ref="AD9:AD10"/>
    <mergeCell ref="AB11:AB12"/>
    <mergeCell ref="AC11:AC12"/>
    <mergeCell ref="AD11:AD12"/>
    <mergeCell ref="AB4:AB6"/>
    <mergeCell ref="AC4:AC6"/>
    <mergeCell ref="AD4:AD8"/>
    <mergeCell ref="AE10:AE16"/>
    <mergeCell ref="B4:C4"/>
    <mergeCell ref="U8:U10"/>
    <mergeCell ref="R9:R10"/>
    <mergeCell ref="S9:S10"/>
    <mergeCell ref="F3:AA3"/>
    <mergeCell ref="D3:E3"/>
    <mergeCell ref="U5:U7"/>
    <mergeCell ref="D4:I4"/>
    <mergeCell ref="AE4:AE9"/>
    <mergeCell ref="AB3:AE3"/>
    <mergeCell ref="D5:D10"/>
    <mergeCell ref="AA9:AA10"/>
    <mergeCell ref="AA4:AA8"/>
    <mergeCell ref="L4:P4"/>
    <mergeCell ref="E5:I8"/>
    <mergeCell ref="L5:P8"/>
    <mergeCell ref="G9:G10"/>
    <mergeCell ref="H9:H10"/>
    <mergeCell ref="I9:I10"/>
    <mergeCell ref="L9:L10"/>
    <mergeCell ref="M9:M10"/>
    <mergeCell ref="N9:N10"/>
    <mergeCell ref="O9:O10"/>
    <mergeCell ref="AB9:AB10"/>
    <mergeCell ref="J4:J10"/>
    <mergeCell ref="K4:K10"/>
    <mergeCell ref="AA11:AA12"/>
    <mergeCell ref="W12:Y12"/>
    <mergeCell ref="R12:U12"/>
    <mergeCell ref="W4:Y5"/>
    <mergeCell ref="Z4:Z10"/>
    <mergeCell ref="T6:T10"/>
    <mergeCell ref="W6:W10"/>
    <mergeCell ref="X6:X10"/>
    <mergeCell ref="Y6:Y10"/>
    <mergeCell ref="B5:C10"/>
    <mergeCell ref="K12:P12"/>
    <mergeCell ref="B11:B13"/>
    <mergeCell ref="E9:E10"/>
    <mergeCell ref="F9:F10"/>
    <mergeCell ref="D12:I12"/>
    <mergeCell ref="E23:H23"/>
    <mergeCell ref="O20:T20"/>
    <mergeCell ref="O22:T22"/>
    <mergeCell ref="O23:T23"/>
    <mergeCell ref="O21:T21"/>
    <mergeCell ref="B17:M17"/>
    <mergeCell ref="O17:AA17"/>
    <mergeCell ref="B14:B16"/>
    <mergeCell ref="AA15:AA16"/>
    <mergeCell ref="W15:Y15"/>
    <mergeCell ref="D15:I15"/>
    <mergeCell ref="K15:P15"/>
    <mergeCell ref="R15:U15"/>
    <mergeCell ref="Q4:Q10"/>
    <mergeCell ref="R4:U4"/>
    <mergeCell ref="V4:V10"/>
    <mergeCell ref="R5:S8"/>
    <mergeCell ref="P9:P10"/>
    <mergeCell ref="F25:I25"/>
    <mergeCell ref="J25:M25"/>
    <mergeCell ref="F26:I26"/>
    <mergeCell ref="J26:M26"/>
    <mergeCell ref="F27:I27"/>
    <mergeCell ref="W35:Z35"/>
    <mergeCell ref="O35:R35"/>
    <mergeCell ref="X25:Z25"/>
    <mergeCell ref="X26:Z26"/>
    <mergeCell ref="X27:Z27"/>
    <mergeCell ref="X28:Z28"/>
    <mergeCell ref="X29:Z29"/>
    <mergeCell ref="U29:W29"/>
    <mergeCell ref="O29:T29"/>
    <mergeCell ref="J27:M27"/>
    <mergeCell ref="B20:E21"/>
    <mergeCell ref="J19:M19"/>
    <mergeCell ref="F19:I19"/>
    <mergeCell ref="F20:I21"/>
    <mergeCell ref="J20:M21"/>
    <mergeCell ref="AE22:AE23"/>
    <mergeCell ref="AC22:AD23"/>
    <mergeCell ref="AC28:AD29"/>
    <mergeCell ref="AB28:AB29"/>
    <mergeCell ref="AE28:AE29"/>
    <mergeCell ref="AB22:AB23"/>
    <mergeCell ref="AB21:AE21"/>
    <mergeCell ref="I23:M23"/>
    <mergeCell ref="U23:W23"/>
    <mergeCell ref="U21:W21"/>
    <mergeCell ref="U22:W22"/>
    <mergeCell ref="X21:Z21"/>
    <mergeCell ref="X22:Z22"/>
    <mergeCell ref="X23:Z23"/>
    <mergeCell ref="X24:Z24"/>
    <mergeCell ref="U24:W24"/>
    <mergeCell ref="O24:T24"/>
    <mergeCell ref="F24:I24"/>
    <mergeCell ref="J24:M24"/>
  </mergeCells>
  <pageMargins left="0.25" right="0.51" top="0.25" bottom="0.25" header="0" footer="0"/>
  <pageSetup paperSize="9" scale="90" orientation="landscape" horizontalDpi="1200" verticalDpi="1200"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G7:O15"/>
  <sheetViews>
    <sheetView workbookViewId="0">
      <selection activeCell="M17" sqref="M17"/>
    </sheetView>
  </sheetViews>
  <sheetFormatPr defaultRowHeight="15.75"/>
  <cols>
    <col min="1" max="12" width="9.140625" style="299"/>
    <col min="13" max="13" width="15.85546875" style="299" customWidth="1"/>
    <col min="14" max="16384" width="9.140625" style="299"/>
  </cols>
  <sheetData>
    <row r="7" spans="7:15">
      <c r="G7" s="300"/>
      <c r="I7" s="300"/>
      <c r="K7" s="300"/>
      <c r="M7" s="300"/>
      <c r="O7" s="300"/>
    </row>
    <row r="8" spans="7:15" ht="18.75">
      <c r="G8" s="300" t="s">
        <v>358</v>
      </c>
      <c r="I8" s="301" t="s">
        <v>261</v>
      </c>
      <c r="K8" s="300" t="s">
        <v>265</v>
      </c>
      <c r="M8" s="302" t="s">
        <v>275</v>
      </c>
      <c r="O8" s="300" t="s">
        <v>367</v>
      </c>
    </row>
    <row r="9" spans="7:15" ht="18.75">
      <c r="G9" s="300" t="s">
        <v>359</v>
      </c>
      <c r="I9" s="301" t="s">
        <v>262</v>
      </c>
      <c r="K9" s="300" t="s">
        <v>266</v>
      </c>
      <c r="M9" s="302" t="s">
        <v>276</v>
      </c>
      <c r="O9" s="300" t="s">
        <v>368</v>
      </c>
    </row>
    <row r="10" spans="7:15" ht="18.75">
      <c r="G10" s="300" t="s">
        <v>360</v>
      </c>
      <c r="I10" s="301" t="s">
        <v>264</v>
      </c>
      <c r="K10" s="300" t="s">
        <v>267</v>
      </c>
      <c r="M10" s="302" t="s">
        <v>277</v>
      </c>
    </row>
    <row r="11" spans="7:15" ht="18.75">
      <c r="G11" s="300" t="s">
        <v>361</v>
      </c>
      <c r="I11" s="301" t="s">
        <v>263</v>
      </c>
      <c r="K11" s="300" t="s">
        <v>268</v>
      </c>
      <c r="M11" s="302" t="s">
        <v>278</v>
      </c>
    </row>
    <row r="12" spans="7:15" ht="18.75">
      <c r="G12" s="300" t="s">
        <v>362</v>
      </c>
      <c r="I12" s="301" t="s">
        <v>6</v>
      </c>
      <c r="M12" s="302" t="s">
        <v>279</v>
      </c>
    </row>
    <row r="13" spans="7:15" ht="18.75">
      <c r="G13" s="300" t="s">
        <v>363</v>
      </c>
      <c r="I13" s="301" t="s">
        <v>366</v>
      </c>
      <c r="M13" s="302" t="s">
        <v>369</v>
      </c>
    </row>
    <row r="14" spans="7:15">
      <c r="G14" s="300" t="s">
        <v>364</v>
      </c>
    </row>
    <row r="15" spans="7:15">
      <c r="G15" s="300" t="s">
        <v>365</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FFFF00"/>
  </sheetPr>
  <dimension ref="A1:H73"/>
  <sheetViews>
    <sheetView workbookViewId="0">
      <selection activeCell="D6" sqref="D6"/>
    </sheetView>
  </sheetViews>
  <sheetFormatPr defaultRowHeight="15"/>
  <cols>
    <col min="1" max="1" width="8.42578125" style="663" customWidth="1"/>
    <col min="2" max="2" width="10.28515625" style="663" customWidth="1"/>
    <col min="3" max="3" width="10.5703125" style="663" customWidth="1"/>
    <col min="4" max="4" width="39.42578125" style="663" customWidth="1"/>
    <col min="5" max="5" width="19" style="663" customWidth="1"/>
    <col min="6" max="6" width="19.42578125" style="663" customWidth="1"/>
    <col min="7" max="7" width="16.7109375" style="663" customWidth="1"/>
    <col min="8" max="8" width="15.28515625" style="663" hidden="1" customWidth="1"/>
    <col min="9" max="16384" width="9.140625" style="663"/>
  </cols>
  <sheetData>
    <row r="1" spans="1:8" ht="33" customHeight="1" thickBot="1">
      <c r="A1" s="1661" t="str">
        <f>Home!G6</f>
        <v>KENDRIYA VIDYALAYA No 2 , SRIVIJAYNAGAR</v>
      </c>
      <c r="B1" s="1662"/>
      <c r="C1" s="1662"/>
      <c r="D1" s="1662"/>
      <c r="E1" s="1662"/>
      <c r="F1" s="1662"/>
      <c r="G1" s="1662"/>
      <c r="H1" s="1663"/>
    </row>
    <row r="2" spans="1:8" ht="26.25" customHeight="1" thickBot="1">
      <c r="A2" s="1658"/>
      <c r="B2" s="1659"/>
      <c r="C2" s="1659"/>
      <c r="D2" s="1659"/>
      <c r="E2" s="1659"/>
      <c r="F2" s="1659"/>
      <c r="G2" s="1659"/>
      <c r="H2" s="1660"/>
    </row>
    <row r="3" spans="1:8" ht="26.25" customHeight="1" thickBot="1">
      <c r="A3" s="1658"/>
      <c r="B3" s="1659"/>
      <c r="C3" s="1659"/>
      <c r="D3" s="1659"/>
      <c r="E3" s="1659"/>
      <c r="F3" s="1659"/>
      <c r="G3" s="1660"/>
      <c r="H3" s="677"/>
    </row>
    <row r="4" spans="1:8">
      <c r="A4" s="1664" t="s">
        <v>505</v>
      </c>
      <c r="B4" s="1664" t="s">
        <v>506</v>
      </c>
      <c r="C4" s="1664" t="s">
        <v>199</v>
      </c>
      <c r="D4" s="1664" t="s">
        <v>507</v>
      </c>
      <c r="E4" s="1656" t="s">
        <v>514</v>
      </c>
      <c r="F4" s="1656" t="s">
        <v>514</v>
      </c>
      <c r="G4" s="1656" t="s">
        <v>514</v>
      </c>
    </row>
    <row r="5" spans="1:8">
      <c r="A5" s="1665"/>
      <c r="B5" s="1665"/>
      <c r="C5" s="1665"/>
      <c r="D5" s="1665"/>
      <c r="E5" s="1657"/>
      <c r="F5" s="1657"/>
      <c r="G5" s="1657"/>
    </row>
    <row r="6" spans="1:8" ht="24.95" customHeight="1">
      <c r="A6" s="668">
        <v>1</v>
      </c>
      <c r="B6" s="668">
        <f>'Student Profile'!B5</f>
        <v>1234</v>
      </c>
      <c r="C6" s="668">
        <f>'Student Profile'!A5</f>
        <v>1</v>
      </c>
      <c r="D6" s="667" t="str">
        <f>'Student Profile'!C5</f>
        <v>S. Mounik</v>
      </c>
      <c r="E6" s="664"/>
      <c r="F6" s="664"/>
      <c r="G6" s="664"/>
    </row>
    <row r="7" spans="1:8" ht="24.95" customHeight="1">
      <c r="A7" s="668">
        <v>2</v>
      </c>
      <c r="B7" s="668">
        <f>'Student Profile'!B6</f>
        <v>1111</v>
      </c>
      <c r="C7" s="668">
        <f>'Student Profile'!A6</f>
        <v>2</v>
      </c>
      <c r="D7" s="667" t="str">
        <f>'Student Profile'!C6</f>
        <v>K. Lakshmi</v>
      </c>
      <c r="E7" s="664"/>
      <c r="F7" s="664"/>
      <c r="G7" s="664"/>
    </row>
    <row r="8" spans="1:8" ht="24.95" customHeight="1">
      <c r="A8" s="668">
        <v>3</v>
      </c>
      <c r="B8" s="668">
        <f>'Student Profile'!B7</f>
        <v>222</v>
      </c>
      <c r="C8" s="668">
        <f>'Student Profile'!A7</f>
        <v>3</v>
      </c>
      <c r="D8" s="667" t="str">
        <f>'Student Profile'!C7</f>
        <v>Ramesh</v>
      </c>
      <c r="E8" s="664"/>
      <c r="F8" s="664"/>
      <c r="G8" s="664"/>
    </row>
    <row r="9" spans="1:8" ht="24.95" customHeight="1">
      <c r="A9" s="668">
        <v>4</v>
      </c>
      <c r="B9" s="668">
        <f>'Student Profile'!B8</f>
        <v>2223</v>
      </c>
      <c r="C9" s="668">
        <f>'Student Profile'!A8</f>
        <v>4</v>
      </c>
      <c r="D9" s="667" t="str">
        <f>'Student Profile'!C8</f>
        <v>Krishna</v>
      </c>
      <c r="E9" s="664"/>
      <c r="F9" s="664"/>
      <c r="G9" s="664"/>
    </row>
    <row r="10" spans="1:8" ht="24.95" customHeight="1">
      <c r="A10" s="668">
        <v>5</v>
      </c>
      <c r="B10" s="668">
        <f>'Student Profile'!B9</f>
        <v>3333</v>
      </c>
      <c r="C10" s="668">
        <f>'Student Profile'!A9</f>
        <v>5</v>
      </c>
      <c r="D10" s="667" t="str">
        <f>'Student Profile'!C9</f>
        <v>S. Mounika</v>
      </c>
      <c r="E10" s="664"/>
      <c r="F10" s="664"/>
      <c r="G10" s="664"/>
    </row>
    <row r="11" spans="1:8" ht="24.95" customHeight="1">
      <c r="A11" s="668">
        <v>6</v>
      </c>
      <c r="B11" s="668">
        <f>'Student Profile'!B10</f>
        <v>4444</v>
      </c>
      <c r="C11" s="668">
        <f>'Student Profile'!A10</f>
        <v>6</v>
      </c>
      <c r="D11" s="667" t="str">
        <f>'Student Profile'!C10</f>
        <v>Sera</v>
      </c>
      <c r="E11" s="664"/>
      <c r="F11" s="664"/>
      <c r="G11" s="664"/>
    </row>
    <row r="12" spans="1:8" ht="24.95" customHeight="1">
      <c r="A12" s="668">
        <v>7</v>
      </c>
      <c r="B12" s="668">
        <f>'Student Profile'!B11</f>
        <v>0</v>
      </c>
      <c r="C12" s="668">
        <f>'Student Profile'!A11</f>
        <v>7</v>
      </c>
      <c r="D12" s="667" t="str">
        <f>'Student Profile'!C11</f>
        <v>Meena</v>
      </c>
      <c r="E12" s="664"/>
      <c r="F12" s="664"/>
      <c r="G12" s="664"/>
    </row>
    <row r="13" spans="1:8" ht="24.95" customHeight="1">
      <c r="A13" s="668">
        <v>8</v>
      </c>
      <c r="B13" s="668">
        <f>'Student Profile'!B12</f>
        <v>0</v>
      </c>
      <c r="C13" s="668">
        <f>'Student Profile'!A12</f>
        <v>8</v>
      </c>
      <c r="D13" s="667" t="str">
        <f>'Student Profile'!C12</f>
        <v>Adi</v>
      </c>
      <c r="E13" s="664"/>
      <c r="F13" s="664"/>
      <c r="G13" s="664"/>
    </row>
    <row r="14" spans="1:8" ht="24.95" customHeight="1">
      <c r="A14" s="668">
        <v>9</v>
      </c>
      <c r="B14" s="668">
        <f>'Student Profile'!B13</f>
        <v>0</v>
      </c>
      <c r="C14" s="668">
        <f>'Student Profile'!A13</f>
        <v>9</v>
      </c>
      <c r="D14" s="667" t="str">
        <f>'Student Profile'!C13</f>
        <v>S. Mounika</v>
      </c>
      <c r="E14" s="664"/>
      <c r="F14" s="664"/>
      <c r="G14" s="664"/>
    </row>
    <row r="15" spans="1:8" ht="24.95" customHeight="1">
      <c r="A15" s="668">
        <v>10</v>
      </c>
      <c r="B15" s="668">
        <f>'Student Profile'!B14</f>
        <v>0</v>
      </c>
      <c r="C15" s="668">
        <f>'Student Profile'!A14</f>
        <v>10</v>
      </c>
      <c r="D15" s="667" t="str">
        <f>'Student Profile'!C14</f>
        <v>S. Mounika</v>
      </c>
      <c r="E15" s="664"/>
      <c r="F15" s="664"/>
      <c r="G15" s="664"/>
    </row>
    <row r="16" spans="1:8" ht="24.95" customHeight="1">
      <c r="A16" s="668">
        <v>11</v>
      </c>
      <c r="B16" s="668">
        <f>'Student Profile'!B15</f>
        <v>0</v>
      </c>
      <c r="C16" s="668">
        <f>'Student Profile'!A15</f>
        <v>11</v>
      </c>
      <c r="D16" s="667" t="str">
        <f>'Student Profile'!C15</f>
        <v>S. Mounika</v>
      </c>
      <c r="E16" s="664"/>
      <c r="F16" s="664"/>
      <c r="G16" s="664"/>
    </row>
    <row r="17" spans="1:7" ht="24.95" customHeight="1">
      <c r="A17" s="668">
        <v>12</v>
      </c>
      <c r="B17" s="668">
        <f>'Student Profile'!B16</f>
        <v>0</v>
      </c>
      <c r="C17" s="668">
        <f>'Student Profile'!A16</f>
        <v>12</v>
      </c>
      <c r="D17" s="667" t="str">
        <f>'Student Profile'!C16</f>
        <v>S. Mounika</v>
      </c>
      <c r="E17" s="664"/>
      <c r="F17" s="664"/>
      <c r="G17" s="664"/>
    </row>
    <row r="18" spans="1:7" ht="24.95" customHeight="1">
      <c r="A18" s="668">
        <v>13</v>
      </c>
      <c r="B18" s="668">
        <f>'Student Profile'!B17</f>
        <v>0</v>
      </c>
      <c r="C18" s="668">
        <f>'Student Profile'!A17</f>
        <v>13</v>
      </c>
      <c r="D18" s="667" t="str">
        <f>'Student Profile'!C17</f>
        <v>S. Mounika</v>
      </c>
      <c r="E18" s="664"/>
      <c r="F18" s="664"/>
      <c r="G18" s="664"/>
    </row>
    <row r="19" spans="1:7" ht="24.95" customHeight="1">
      <c r="A19" s="668">
        <v>14</v>
      </c>
      <c r="B19" s="668">
        <f>'Student Profile'!B18</f>
        <v>0</v>
      </c>
      <c r="C19" s="668">
        <f>'Student Profile'!A18</f>
        <v>14</v>
      </c>
      <c r="D19" s="667" t="str">
        <f>'Student Profile'!C18</f>
        <v>S. Mounika</v>
      </c>
      <c r="E19" s="664"/>
      <c r="F19" s="664"/>
      <c r="G19" s="664"/>
    </row>
    <row r="20" spans="1:7" ht="24.95" customHeight="1">
      <c r="A20" s="668">
        <v>15</v>
      </c>
      <c r="B20" s="668">
        <f>'Student Profile'!B19</f>
        <v>0</v>
      </c>
      <c r="C20" s="668">
        <f>'Student Profile'!A19</f>
        <v>15</v>
      </c>
      <c r="D20" s="667" t="str">
        <f>'Student Profile'!C19</f>
        <v>S. Mounika</v>
      </c>
      <c r="E20" s="664"/>
      <c r="F20" s="664"/>
      <c r="G20" s="664"/>
    </row>
    <row r="21" spans="1:7" ht="24.95" customHeight="1">
      <c r="A21" s="668">
        <v>16</v>
      </c>
      <c r="B21" s="668">
        <f>'Student Profile'!B20</f>
        <v>0</v>
      </c>
      <c r="C21" s="668">
        <f>'Student Profile'!A20</f>
        <v>16</v>
      </c>
      <c r="D21" s="667" t="str">
        <f>'Student Profile'!C20</f>
        <v>Seema</v>
      </c>
      <c r="E21" s="664"/>
      <c r="F21" s="664"/>
      <c r="G21" s="664"/>
    </row>
    <row r="22" spans="1:7" ht="24.95" customHeight="1">
      <c r="A22" s="668">
        <v>17</v>
      </c>
      <c r="B22" s="668">
        <f>'Student Profile'!B21</f>
        <v>0</v>
      </c>
      <c r="C22" s="668">
        <f>'Student Profile'!A21</f>
        <v>17</v>
      </c>
      <c r="D22" s="667" t="str">
        <f>'Student Profile'!C21</f>
        <v>S. Mounika</v>
      </c>
      <c r="E22" s="664"/>
      <c r="F22" s="664"/>
      <c r="G22" s="664"/>
    </row>
    <row r="23" spans="1:7" ht="24.95" customHeight="1">
      <c r="A23" s="668">
        <v>18</v>
      </c>
      <c r="B23" s="668">
        <f>'Student Profile'!B22</f>
        <v>0</v>
      </c>
      <c r="C23" s="668">
        <f>'Student Profile'!A22</f>
        <v>18</v>
      </c>
      <c r="D23" s="667" t="str">
        <f>'Student Profile'!C22</f>
        <v>S. Mounika</v>
      </c>
      <c r="E23" s="664"/>
      <c r="F23" s="664"/>
      <c r="G23" s="664"/>
    </row>
    <row r="24" spans="1:7" ht="24.95" customHeight="1">
      <c r="A24" s="668">
        <v>19</v>
      </c>
      <c r="B24" s="668">
        <f>'Student Profile'!B23</f>
        <v>0</v>
      </c>
      <c r="C24" s="668">
        <f>'Student Profile'!A23</f>
        <v>19</v>
      </c>
      <c r="D24" s="667" t="str">
        <f>'Student Profile'!C23</f>
        <v>S. Mounika</v>
      </c>
      <c r="E24" s="664"/>
      <c r="F24" s="664"/>
      <c r="G24" s="664"/>
    </row>
    <row r="25" spans="1:7" ht="24.95" customHeight="1">
      <c r="A25" s="668">
        <v>20</v>
      </c>
      <c r="B25" s="668">
        <f>'Student Profile'!B24</f>
        <v>0</v>
      </c>
      <c r="C25" s="668">
        <f>'Student Profile'!A24</f>
        <v>20</v>
      </c>
      <c r="D25" s="667" t="str">
        <f>'Student Profile'!C24</f>
        <v>S. Mounika</v>
      </c>
      <c r="E25" s="664"/>
      <c r="F25" s="664"/>
      <c r="G25" s="664"/>
    </row>
    <row r="26" spans="1:7" ht="24.95" customHeight="1">
      <c r="A26" s="668">
        <v>21</v>
      </c>
      <c r="B26" s="668">
        <f>'Student Profile'!B25</f>
        <v>0</v>
      </c>
      <c r="C26" s="668">
        <f>'Student Profile'!A25</f>
        <v>21</v>
      </c>
      <c r="D26" s="667" t="str">
        <f>'Student Profile'!C25</f>
        <v>S. Mounika</v>
      </c>
      <c r="E26" s="664"/>
      <c r="F26" s="664"/>
      <c r="G26" s="664"/>
    </row>
    <row r="27" spans="1:7" ht="24.95" customHeight="1">
      <c r="A27" s="668">
        <v>22</v>
      </c>
      <c r="B27" s="668">
        <f>'Student Profile'!B26</f>
        <v>0</v>
      </c>
      <c r="C27" s="668">
        <f>'Student Profile'!A26</f>
        <v>22</v>
      </c>
      <c r="D27" s="667" t="str">
        <f>'Student Profile'!C26</f>
        <v>S. Mounika</v>
      </c>
      <c r="E27" s="664"/>
      <c r="F27" s="664"/>
      <c r="G27" s="664"/>
    </row>
    <row r="28" spans="1:7" ht="24.95" customHeight="1">
      <c r="A28" s="668">
        <v>23</v>
      </c>
      <c r="B28" s="668">
        <f>'Student Profile'!B27</f>
        <v>0</v>
      </c>
      <c r="C28" s="668">
        <f>'Student Profile'!A27</f>
        <v>23</v>
      </c>
      <c r="D28" s="667" t="str">
        <f>'Student Profile'!C27</f>
        <v>S. Mounika</v>
      </c>
      <c r="E28" s="664"/>
      <c r="F28" s="664"/>
      <c r="G28" s="664"/>
    </row>
    <row r="29" spans="1:7" ht="24.95" customHeight="1">
      <c r="A29" s="668">
        <v>24</v>
      </c>
      <c r="B29" s="668">
        <f>'Student Profile'!B28</f>
        <v>0</v>
      </c>
      <c r="C29" s="668">
        <f>'Student Profile'!A28</f>
        <v>24</v>
      </c>
      <c r="D29" s="667" t="str">
        <f>'Student Profile'!C28</f>
        <v>S. Mounika</v>
      </c>
      <c r="E29" s="664"/>
      <c r="F29" s="664"/>
      <c r="G29" s="664"/>
    </row>
    <row r="30" spans="1:7" ht="24.95" customHeight="1">
      <c r="A30" s="668">
        <v>25</v>
      </c>
      <c r="B30" s="668">
        <f>'Student Profile'!B29</f>
        <v>0</v>
      </c>
      <c r="C30" s="668">
        <f>'Student Profile'!A29</f>
        <v>25</v>
      </c>
      <c r="D30" s="667" t="str">
        <f>'Student Profile'!C29</f>
        <v>S. Mounika</v>
      </c>
      <c r="E30" s="664"/>
      <c r="F30" s="664"/>
      <c r="G30" s="664"/>
    </row>
    <row r="31" spans="1:7" ht="24.95" customHeight="1">
      <c r="A31" s="668">
        <v>26</v>
      </c>
      <c r="B31" s="668">
        <f>'Student Profile'!B30</f>
        <v>0</v>
      </c>
      <c r="C31" s="668">
        <f>'Student Profile'!A30</f>
        <v>26</v>
      </c>
      <c r="D31" s="667" t="str">
        <f>'Student Profile'!C30</f>
        <v>S. Mounika</v>
      </c>
      <c r="E31" s="664"/>
      <c r="F31" s="664"/>
      <c r="G31" s="664"/>
    </row>
    <row r="32" spans="1:7" ht="24.95" customHeight="1">
      <c r="A32" s="668">
        <v>27</v>
      </c>
      <c r="B32" s="668">
        <f>'Student Profile'!B31</f>
        <v>0</v>
      </c>
      <c r="C32" s="668">
        <f>'Student Profile'!A31</f>
        <v>27</v>
      </c>
      <c r="D32" s="667" t="str">
        <f>'Student Profile'!C31</f>
        <v>S. Mounika</v>
      </c>
      <c r="E32" s="664"/>
      <c r="F32" s="664"/>
      <c r="G32" s="664"/>
    </row>
    <row r="33" spans="1:7" ht="24.95" customHeight="1">
      <c r="A33" s="668">
        <v>28</v>
      </c>
      <c r="B33" s="668">
        <f>'Student Profile'!B32</f>
        <v>0</v>
      </c>
      <c r="C33" s="668">
        <f>'Student Profile'!A32</f>
        <v>28</v>
      </c>
      <c r="D33" s="667" t="str">
        <f>'Student Profile'!C32</f>
        <v>S. Mounika</v>
      </c>
      <c r="E33" s="664"/>
      <c r="F33" s="664"/>
      <c r="G33" s="664"/>
    </row>
    <row r="34" spans="1:7" ht="24.95" customHeight="1">
      <c r="A34" s="668">
        <v>29</v>
      </c>
      <c r="B34" s="668">
        <f>'Student Profile'!B33</f>
        <v>0</v>
      </c>
      <c r="C34" s="668">
        <f>'Student Profile'!A33</f>
        <v>29</v>
      </c>
      <c r="D34" s="667" t="str">
        <f>'Student Profile'!C33</f>
        <v>S. Mounika</v>
      </c>
      <c r="E34" s="664"/>
      <c r="F34" s="664"/>
      <c r="G34" s="664"/>
    </row>
    <row r="35" spans="1:7" ht="24.95" customHeight="1">
      <c r="A35" s="668">
        <v>30</v>
      </c>
      <c r="B35" s="668">
        <f>'Student Profile'!B34</f>
        <v>0</v>
      </c>
      <c r="C35" s="668">
        <f>'Student Profile'!A34</f>
        <v>30</v>
      </c>
      <c r="D35" s="667" t="str">
        <f>'Student Profile'!C34</f>
        <v>S. Mounika</v>
      </c>
      <c r="E35" s="664"/>
      <c r="F35" s="664"/>
      <c r="G35" s="664"/>
    </row>
    <row r="36" spans="1:7" ht="24.95" customHeight="1">
      <c r="A36" s="668">
        <v>31</v>
      </c>
      <c r="B36" s="668">
        <f>'Student Profile'!B35</f>
        <v>0</v>
      </c>
      <c r="C36" s="668">
        <f>'Student Profile'!A35</f>
        <v>31</v>
      </c>
      <c r="D36" s="667" t="str">
        <f>'Student Profile'!C35</f>
        <v>S. Mounika</v>
      </c>
      <c r="E36" s="664"/>
      <c r="F36" s="664"/>
      <c r="G36" s="664"/>
    </row>
    <row r="37" spans="1:7" ht="24.95" customHeight="1">
      <c r="A37" s="668">
        <v>32</v>
      </c>
      <c r="B37" s="668">
        <f>'Student Profile'!B36</f>
        <v>0</v>
      </c>
      <c r="C37" s="668">
        <f>'Student Profile'!A36</f>
        <v>32</v>
      </c>
      <c r="D37" s="667" t="str">
        <f>'Student Profile'!C36</f>
        <v>S. Mounika</v>
      </c>
      <c r="E37" s="664"/>
      <c r="F37" s="664"/>
      <c r="G37" s="664"/>
    </row>
    <row r="38" spans="1:7" ht="24.95" customHeight="1">
      <c r="A38" s="668">
        <v>33</v>
      </c>
      <c r="B38" s="668">
        <f>'Student Profile'!B37</f>
        <v>0</v>
      </c>
      <c r="C38" s="668">
        <f>'Student Profile'!A37</f>
        <v>33</v>
      </c>
      <c r="D38" s="667" t="str">
        <f>'Student Profile'!C37</f>
        <v>S. Mounika</v>
      </c>
      <c r="E38" s="664"/>
      <c r="F38" s="664"/>
      <c r="G38" s="664"/>
    </row>
    <row r="39" spans="1:7" ht="24.95" customHeight="1">
      <c r="A39" s="668">
        <v>34</v>
      </c>
      <c r="B39" s="668">
        <f>'Student Profile'!B38</f>
        <v>0</v>
      </c>
      <c r="C39" s="668">
        <f>'Student Profile'!A38</f>
        <v>34</v>
      </c>
      <c r="D39" s="667" t="str">
        <f>'Student Profile'!C38</f>
        <v>S. Mounika</v>
      </c>
      <c r="E39" s="664"/>
      <c r="F39" s="664"/>
      <c r="G39" s="664"/>
    </row>
    <row r="40" spans="1:7" ht="24.95" customHeight="1">
      <c r="A40" s="668">
        <v>35</v>
      </c>
      <c r="B40" s="668">
        <f>'Student Profile'!B39</f>
        <v>0</v>
      </c>
      <c r="C40" s="668">
        <f>'Student Profile'!A39</f>
        <v>35</v>
      </c>
      <c r="D40" s="667" t="str">
        <f>'Student Profile'!C39</f>
        <v>S. Mounika</v>
      </c>
      <c r="E40" s="664"/>
      <c r="F40" s="664"/>
      <c r="G40" s="664"/>
    </row>
    <row r="41" spans="1:7" ht="24.95" customHeight="1">
      <c r="A41" s="668">
        <v>36</v>
      </c>
      <c r="B41" s="668">
        <f>'Student Profile'!B40</f>
        <v>0</v>
      </c>
      <c r="C41" s="668">
        <f>'Student Profile'!A40</f>
        <v>36</v>
      </c>
      <c r="D41" s="667" t="str">
        <f>'Student Profile'!C40</f>
        <v>S. Mounika</v>
      </c>
      <c r="E41" s="664"/>
      <c r="F41" s="664"/>
      <c r="G41" s="664"/>
    </row>
    <row r="42" spans="1:7" ht="24.95" customHeight="1">
      <c r="A42" s="668">
        <v>37</v>
      </c>
      <c r="B42" s="668">
        <f>'Student Profile'!B41</f>
        <v>0</v>
      </c>
      <c r="C42" s="668">
        <f>'Student Profile'!A41</f>
        <v>37</v>
      </c>
      <c r="D42" s="667" t="str">
        <f>'Student Profile'!C41</f>
        <v>S. Mounika</v>
      </c>
      <c r="E42" s="664"/>
      <c r="F42" s="664"/>
      <c r="G42" s="664"/>
    </row>
    <row r="43" spans="1:7" ht="24.95" customHeight="1">
      <c r="A43" s="668">
        <v>38</v>
      </c>
      <c r="B43" s="668">
        <f>'Student Profile'!B42</f>
        <v>0</v>
      </c>
      <c r="C43" s="668">
        <f>'Student Profile'!A42</f>
        <v>38</v>
      </c>
      <c r="D43" s="667" t="str">
        <f>'Student Profile'!C42</f>
        <v>S. Mounika</v>
      </c>
      <c r="E43" s="664"/>
      <c r="F43" s="664"/>
      <c r="G43" s="664"/>
    </row>
    <row r="44" spans="1:7" ht="24.95" customHeight="1">
      <c r="A44" s="668">
        <v>39</v>
      </c>
      <c r="B44" s="668">
        <f>'Student Profile'!B43</f>
        <v>0</v>
      </c>
      <c r="C44" s="668">
        <f>'Student Profile'!A43</f>
        <v>39</v>
      </c>
      <c r="D44" s="667" t="str">
        <f>'Student Profile'!C43</f>
        <v>S. Mounika</v>
      </c>
      <c r="E44" s="664"/>
      <c r="F44" s="664"/>
      <c r="G44" s="664"/>
    </row>
    <row r="45" spans="1:7" ht="24.95" customHeight="1">
      <c r="A45" s="668">
        <v>40</v>
      </c>
      <c r="B45" s="668">
        <f>'Student Profile'!B44</f>
        <v>0</v>
      </c>
      <c r="C45" s="668">
        <f>'Student Profile'!A44</f>
        <v>40</v>
      </c>
      <c r="D45" s="667" t="str">
        <f>'Student Profile'!C44</f>
        <v>S. Mounika</v>
      </c>
      <c r="E45" s="664"/>
      <c r="F45" s="664"/>
      <c r="G45" s="664"/>
    </row>
    <row r="46" spans="1:7" ht="24.95" customHeight="1">
      <c r="A46" s="668">
        <v>41</v>
      </c>
      <c r="B46" s="668">
        <f>'Student Profile'!B45</f>
        <v>0</v>
      </c>
      <c r="C46" s="668">
        <f>'Student Profile'!A45</f>
        <v>41</v>
      </c>
      <c r="D46" s="667" t="str">
        <f>'Student Profile'!C45</f>
        <v>S. Mounika</v>
      </c>
      <c r="E46" s="664"/>
      <c r="F46" s="664"/>
      <c r="G46" s="664"/>
    </row>
    <row r="47" spans="1:7" ht="24.95" customHeight="1">
      <c r="A47" s="668">
        <v>42</v>
      </c>
      <c r="B47" s="668">
        <f>'Student Profile'!B46</f>
        <v>0</v>
      </c>
      <c r="C47" s="668">
        <f>'Student Profile'!A46</f>
        <v>42</v>
      </c>
      <c r="D47" s="667" t="str">
        <f>'Student Profile'!C46</f>
        <v>S. Mounika</v>
      </c>
      <c r="E47" s="664"/>
      <c r="F47" s="664"/>
      <c r="G47" s="664"/>
    </row>
    <row r="48" spans="1:7" ht="24.95" customHeight="1">
      <c r="A48" s="668">
        <v>43</v>
      </c>
      <c r="B48" s="668">
        <f>'Student Profile'!B47</f>
        <v>0</v>
      </c>
      <c r="C48" s="668">
        <f>'Student Profile'!A47</f>
        <v>43</v>
      </c>
      <c r="D48" s="667" t="str">
        <f>'Student Profile'!C47</f>
        <v>S. Mounika</v>
      </c>
      <c r="E48" s="664"/>
      <c r="F48" s="664"/>
      <c r="G48" s="664"/>
    </row>
    <row r="49" spans="1:7" ht="24.95" customHeight="1">
      <c r="A49" s="668">
        <v>44</v>
      </c>
      <c r="B49" s="668">
        <f>'Student Profile'!B48</f>
        <v>0</v>
      </c>
      <c r="C49" s="668">
        <f>'Student Profile'!A48</f>
        <v>44</v>
      </c>
      <c r="D49" s="667" t="str">
        <f>'Student Profile'!C48</f>
        <v>S. Mounika</v>
      </c>
      <c r="E49" s="664"/>
      <c r="F49" s="664"/>
      <c r="G49" s="664"/>
    </row>
    <row r="50" spans="1:7" ht="24.95" customHeight="1">
      <c r="A50" s="668">
        <v>45</v>
      </c>
      <c r="B50" s="668">
        <f>'Student Profile'!B49</f>
        <v>0</v>
      </c>
      <c r="C50" s="668">
        <f>'Student Profile'!A49</f>
        <v>45</v>
      </c>
      <c r="D50" s="667" t="str">
        <f>'Student Profile'!C49</f>
        <v>S. Mounika</v>
      </c>
      <c r="E50" s="664"/>
      <c r="F50" s="664"/>
      <c r="G50" s="664"/>
    </row>
    <row r="51" spans="1:7" ht="24.95" customHeight="1">
      <c r="A51" s="668">
        <v>46</v>
      </c>
      <c r="B51" s="668">
        <f>'Student Profile'!B50</f>
        <v>0</v>
      </c>
      <c r="C51" s="668">
        <f>'Student Profile'!A50</f>
        <v>46</v>
      </c>
      <c r="D51" s="667" t="str">
        <f>'Student Profile'!C50</f>
        <v>S. Mounika</v>
      </c>
      <c r="E51" s="664"/>
      <c r="F51" s="664"/>
      <c r="G51" s="664"/>
    </row>
    <row r="52" spans="1:7" ht="24.95" customHeight="1">
      <c r="A52" s="668">
        <v>47</v>
      </c>
      <c r="B52" s="668">
        <f>'Student Profile'!B51</f>
        <v>0</v>
      </c>
      <c r="C52" s="668">
        <f>'Student Profile'!A51</f>
        <v>47</v>
      </c>
      <c r="D52" s="667" t="str">
        <f>'Student Profile'!C51</f>
        <v>S. Mounika</v>
      </c>
      <c r="E52" s="664"/>
      <c r="F52" s="664"/>
      <c r="G52" s="664"/>
    </row>
    <row r="53" spans="1:7" ht="24.95" customHeight="1">
      <c r="A53" s="668">
        <v>48</v>
      </c>
      <c r="B53" s="668">
        <f>'Student Profile'!B52</f>
        <v>0</v>
      </c>
      <c r="C53" s="668">
        <f>'Student Profile'!A52</f>
        <v>48</v>
      </c>
      <c r="D53" s="667" t="str">
        <f>'Student Profile'!C52</f>
        <v>S. Mounika</v>
      </c>
      <c r="E53" s="664"/>
      <c r="F53" s="664"/>
      <c r="G53" s="664"/>
    </row>
    <row r="54" spans="1:7" ht="24.95" customHeight="1">
      <c r="A54" s="668">
        <v>49</v>
      </c>
      <c r="B54" s="668">
        <f>'Student Profile'!B53</f>
        <v>0</v>
      </c>
      <c r="C54" s="668">
        <f>'Student Profile'!A53</f>
        <v>49</v>
      </c>
      <c r="D54" s="667" t="str">
        <f>'Student Profile'!C53</f>
        <v>S. Mounika</v>
      </c>
      <c r="E54" s="664"/>
      <c r="F54" s="664"/>
      <c r="G54" s="664"/>
    </row>
    <row r="55" spans="1:7" ht="24.95" customHeight="1">
      <c r="A55" s="668">
        <v>50</v>
      </c>
      <c r="B55" s="668">
        <f>'Student Profile'!B54</f>
        <v>0</v>
      </c>
      <c r="C55" s="668">
        <f>'Student Profile'!A54</f>
        <v>50</v>
      </c>
      <c r="D55" s="667" t="str">
        <f>'Student Profile'!C54</f>
        <v>S. Mounika</v>
      </c>
      <c r="E55" s="664"/>
      <c r="F55" s="664"/>
      <c r="G55" s="664"/>
    </row>
    <row r="56" spans="1:7" ht="20.100000000000001" customHeight="1">
      <c r="A56" s="669"/>
      <c r="B56" s="670"/>
      <c r="C56" s="670"/>
      <c r="D56" s="669"/>
      <c r="E56" s="665"/>
      <c r="F56" s="665"/>
    </row>
    <row r="57" spans="1:7" ht="20.100000000000001" customHeight="1">
      <c r="A57" s="669"/>
      <c r="B57" s="670"/>
      <c r="C57" s="670"/>
      <c r="D57" s="669"/>
      <c r="E57" s="665"/>
      <c r="F57" s="665"/>
    </row>
    <row r="58" spans="1:7" ht="20.100000000000001" customHeight="1" thickBot="1">
      <c r="A58" s="669"/>
      <c r="B58" s="670"/>
      <c r="C58" s="670"/>
      <c r="D58" s="669"/>
      <c r="E58" s="665"/>
      <c r="F58" s="665"/>
    </row>
    <row r="59" spans="1:7" ht="20.100000000000001" customHeight="1" thickBot="1">
      <c r="A59" s="671" t="str">
        <f>'Student Profile'!C55</f>
        <v>(G.Vani)</v>
      </c>
      <c r="B59" s="672"/>
      <c r="D59" s="678" t="str">
        <f>'Student Profile'!C56</f>
        <v>(Mr. N.C.Bastray)</v>
      </c>
      <c r="E59" s="665"/>
      <c r="F59" s="673" t="str">
        <f>'Student Profile'!C57</f>
        <v>(Mr.M.V.R.S.S.V.L.N.Sastry</v>
      </c>
    </row>
    <row r="60" spans="1:7" ht="20.100000000000001" customHeight="1">
      <c r="A60" s="674" t="str">
        <f>'Student Profile'!A55:B55</f>
        <v xml:space="preserve">Class Teacher: </v>
      </c>
      <c r="B60" s="675"/>
      <c r="D60" s="675" t="s">
        <v>508</v>
      </c>
      <c r="E60" s="665"/>
      <c r="F60" s="676" t="s">
        <v>509</v>
      </c>
    </row>
    <row r="61" spans="1:7" ht="20.100000000000001" customHeight="1">
      <c r="A61" s="665"/>
      <c r="B61" s="666"/>
      <c r="C61" s="666"/>
      <c r="D61" s="665"/>
      <c r="E61" s="665"/>
      <c r="F61" s="665"/>
    </row>
    <row r="62" spans="1:7" ht="20.100000000000001" customHeight="1">
      <c r="A62" s="665"/>
      <c r="B62" s="666"/>
      <c r="C62" s="666"/>
      <c r="D62" s="665"/>
      <c r="E62" s="665"/>
      <c r="F62" s="665"/>
    </row>
    <row r="63" spans="1:7" ht="20.100000000000001" customHeight="1">
      <c r="A63" s="665"/>
      <c r="B63" s="666"/>
      <c r="C63" s="666"/>
      <c r="D63" s="665"/>
      <c r="E63" s="665"/>
      <c r="F63" s="665"/>
    </row>
    <row r="64" spans="1:7" ht="20.100000000000001" customHeight="1">
      <c r="A64" s="665"/>
      <c r="B64" s="666"/>
      <c r="C64" s="666"/>
      <c r="D64" s="665"/>
      <c r="E64" s="665"/>
      <c r="F64" s="665"/>
    </row>
    <row r="65" spans="1:6" ht="20.100000000000001" customHeight="1">
      <c r="A65" s="665"/>
      <c r="B65" s="666"/>
      <c r="C65" s="666"/>
      <c r="D65" s="665"/>
      <c r="E65" s="665"/>
      <c r="F65" s="665"/>
    </row>
    <row r="66" spans="1:6" ht="20.100000000000001" customHeight="1">
      <c r="A66" s="665"/>
      <c r="B66" s="666"/>
      <c r="C66" s="666"/>
      <c r="D66" s="665"/>
      <c r="E66" s="665"/>
      <c r="F66" s="665"/>
    </row>
    <row r="67" spans="1:6" ht="20.100000000000001" customHeight="1">
      <c r="A67" s="665"/>
      <c r="B67" s="666"/>
      <c r="C67" s="666"/>
      <c r="D67" s="665"/>
      <c r="E67" s="665"/>
      <c r="F67" s="665"/>
    </row>
    <row r="68" spans="1:6" ht="20.100000000000001" customHeight="1">
      <c r="A68" s="665"/>
      <c r="B68" s="666"/>
      <c r="C68" s="666"/>
      <c r="D68" s="665"/>
      <c r="E68" s="665"/>
      <c r="F68" s="665"/>
    </row>
    <row r="69" spans="1:6" ht="20.100000000000001" customHeight="1">
      <c r="A69" s="665"/>
      <c r="B69" s="666"/>
      <c r="C69" s="666"/>
      <c r="D69" s="665"/>
      <c r="E69" s="665"/>
      <c r="F69" s="665"/>
    </row>
    <row r="70" spans="1:6" ht="20.100000000000001" customHeight="1">
      <c r="A70" s="665"/>
      <c r="B70" s="666"/>
      <c r="C70" s="666"/>
      <c r="D70" s="665"/>
      <c r="E70" s="665"/>
      <c r="F70" s="665"/>
    </row>
    <row r="71" spans="1:6" ht="20.100000000000001" customHeight="1">
      <c r="A71" s="665"/>
      <c r="B71" s="666"/>
      <c r="C71" s="666"/>
      <c r="D71" s="665"/>
      <c r="E71" s="665"/>
      <c r="F71" s="665"/>
    </row>
    <row r="72" spans="1:6" ht="20.100000000000001" customHeight="1">
      <c r="A72" s="665"/>
      <c r="B72" s="666"/>
      <c r="C72" s="666"/>
      <c r="D72" s="665"/>
      <c r="E72" s="665"/>
      <c r="F72" s="665"/>
    </row>
    <row r="73" spans="1:6" ht="20.100000000000001" customHeight="1">
      <c r="A73" s="665"/>
      <c r="B73" s="666"/>
      <c r="C73" s="666"/>
      <c r="D73" s="665"/>
      <c r="E73" s="665"/>
      <c r="F73" s="665"/>
    </row>
  </sheetData>
  <mergeCells count="10">
    <mergeCell ref="G4:G5"/>
    <mergeCell ref="A3:G3"/>
    <mergeCell ref="A1:H1"/>
    <mergeCell ref="A2:H2"/>
    <mergeCell ref="A4:A5"/>
    <mergeCell ref="B4:B5"/>
    <mergeCell ref="C4:C5"/>
    <mergeCell ref="D4:D5"/>
    <mergeCell ref="E4:E5"/>
    <mergeCell ref="F4: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5</vt:i4>
      </vt:variant>
    </vt:vector>
  </HeadingPairs>
  <TitlesOfParts>
    <vt:vector size="22" baseType="lpstr">
      <vt:lpstr>Instructions</vt:lpstr>
      <vt:lpstr>Advisory</vt:lpstr>
      <vt:lpstr>Home</vt:lpstr>
      <vt:lpstr>Student Profile</vt:lpstr>
      <vt:lpstr>English</vt:lpstr>
      <vt:lpstr>Hindi</vt:lpstr>
      <vt:lpstr>Maths</vt:lpstr>
      <vt:lpstr>EVS</vt:lpstr>
      <vt:lpstr>Overall</vt:lpstr>
      <vt:lpstr>Co Scholastic</vt:lpstr>
      <vt:lpstr>Comments</vt:lpstr>
      <vt:lpstr>I-reportfront</vt:lpstr>
      <vt:lpstr>I TERMBACK</vt:lpstr>
      <vt:lpstr>Report Card Front</vt:lpstr>
      <vt:lpstr>Report Card Back</vt:lpstr>
      <vt:lpstr>REF</vt:lpstr>
      <vt:lpstr>Multipurpose Sheet</vt:lpstr>
      <vt:lpstr>English!Print_Area</vt:lpstr>
      <vt:lpstr>Hindi!Print_Area</vt:lpstr>
      <vt:lpstr>Maths!Print_Area</vt:lpstr>
      <vt:lpstr>'Report Card Back'!Print_Area</vt:lpstr>
      <vt:lpstr>'Report Card Front'!Print_Area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This software is prepared by DVS Sarma, Librarian, KV NO2 Vijayawada</dc:description>
  <cp:lastModifiedBy/>
  <dcterms:created xsi:type="dcterms:W3CDTF">2006-09-16T00:00:00Z</dcterms:created>
  <dcterms:modified xsi:type="dcterms:W3CDTF">2014-07-14T12:51:20Z</dcterms:modified>
</cp:coreProperties>
</file>