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filterPrivacy="1" autoCompressPictures="0"/>
  <bookViews>
    <workbookView xWindow="0" yWindow="0" windowWidth="25520" windowHeight="15560" activeTab="7"/>
  </bookViews>
  <sheets>
    <sheet name="Prediction_results" sheetId="11" r:id="rId1"/>
    <sheet name="Recall" sheetId="12" r:id="rId2"/>
    <sheet name="wordGrowth" sheetId="13" r:id="rId3"/>
    <sheet name="HashTag Time Series" sheetId="15" r:id="rId4"/>
    <sheet name="regression_coeffs" sheetId="16" r:id="rId5"/>
    <sheet name="UniVis" sheetId="17" r:id="rId6"/>
    <sheet name="RM" sheetId="18" r:id="rId7"/>
    <sheet name="Sheet1" sheetId="19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9" l="1"/>
  <c r="J24" i="19"/>
  <c r="J25" i="19"/>
  <c r="I23" i="19"/>
  <c r="I24" i="19"/>
  <c r="I25" i="19"/>
  <c r="H23" i="19"/>
  <c r="H24" i="19"/>
  <c r="H25" i="19"/>
  <c r="G23" i="19"/>
  <c r="G24" i="19"/>
  <c r="G25" i="19"/>
  <c r="J28" i="19"/>
  <c r="J29" i="19"/>
  <c r="J30" i="19"/>
  <c r="I28" i="19"/>
  <c r="I29" i="19"/>
  <c r="I30" i="19"/>
  <c r="H28" i="19"/>
  <c r="H29" i="19"/>
  <c r="H30" i="19"/>
  <c r="G28" i="19"/>
  <c r="G29" i="19"/>
  <c r="G30" i="19"/>
  <c r="J16" i="19"/>
  <c r="J17" i="19"/>
  <c r="J18" i="19"/>
  <c r="I16" i="19"/>
  <c r="I17" i="19"/>
  <c r="I18" i="19"/>
  <c r="H16" i="19"/>
  <c r="H17" i="19"/>
  <c r="H18" i="19"/>
  <c r="G16" i="19"/>
  <c r="G17" i="19"/>
  <c r="G18" i="19"/>
  <c r="H14" i="19"/>
  <c r="I12" i="19"/>
  <c r="I13" i="19"/>
  <c r="I14" i="19"/>
  <c r="J12" i="19"/>
  <c r="J13" i="19"/>
  <c r="J14" i="19"/>
  <c r="G14" i="19"/>
  <c r="H13" i="19"/>
  <c r="H12" i="19"/>
  <c r="G13" i="19"/>
  <c r="G12" i="19"/>
  <c r="H29" i="18"/>
  <c r="H2" i="17"/>
  <c r="H3" i="17"/>
  <c r="H5" i="17"/>
  <c r="H6" i="17"/>
  <c r="H8" i="17"/>
  <c r="H9" i="17"/>
  <c r="H11" i="17"/>
  <c r="H12" i="17"/>
  <c r="H14" i="17"/>
  <c r="H15" i="17"/>
  <c r="H17" i="17"/>
  <c r="H18" i="17"/>
  <c r="H20" i="17"/>
  <c r="H21" i="17"/>
  <c r="H23" i="17"/>
  <c r="H24" i="17"/>
  <c r="G5" i="18"/>
  <c r="H5" i="18"/>
  <c r="G6" i="18"/>
  <c r="H6" i="18"/>
  <c r="H27" i="18"/>
  <c r="H27" i="17"/>
  <c r="G20" i="18"/>
  <c r="G21" i="18"/>
  <c r="G21" i="17"/>
  <c r="E21" i="17"/>
  <c r="G20" i="17"/>
  <c r="E20" i="17"/>
  <c r="G17" i="17"/>
  <c r="G18" i="17"/>
  <c r="G3" i="17"/>
  <c r="G2" i="17"/>
  <c r="G6" i="17"/>
  <c r="G5" i="17"/>
  <c r="G9" i="17"/>
  <c r="G8" i="17"/>
  <c r="G12" i="17"/>
  <c r="G11" i="17"/>
  <c r="G15" i="17"/>
  <c r="G14" i="17"/>
  <c r="G24" i="17"/>
  <c r="G23" i="17"/>
  <c r="E24" i="17"/>
  <c r="E23" i="17"/>
  <c r="G24" i="18"/>
  <c r="E24" i="18"/>
  <c r="H24" i="18"/>
  <c r="G23" i="18"/>
  <c r="E23" i="18"/>
  <c r="H23" i="18"/>
  <c r="E21" i="18"/>
  <c r="H21" i="18"/>
  <c r="E20" i="18"/>
  <c r="H20" i="18"/>
  <c r="E18" i="18"/>
  <c r="G18" i="18"/>
  <c r="H18" i="18"/>
  <c r="E17" i="18"/>
  <c r="G17" i="18"/>
  <c r="H17" i="18"/>
  <c r="E18" i="17"/>
  <c r="E17" i="17"/>
  <c r="G14" i="18"/>
  <c r="G15" i="18"/>
  <c r="E15" i="18"/>
  <c r="H15" i="18"/>
  <c r="E14" i="18"/>
  <c r="H14" i="18"/>
  <c r="E15" i="17"/>
  <c r="E14" i="17"/>
  <c r="E12" i="18"/>
  <c r="G12" i="18"/>
  <c r="H12" i="18"/>
  <c r="E11" i="18"/>
  <c r="G11" i="18"/>
  <c r="H11" i="18"/>
  <c r="E12" i="17"/>
  <c r="E11" i="17"/>
  <c r="E9" i="18"/>
  <c r="G9" i="18"/>
  <c r="H9" i="18"/>
  <c r="E8" i="18"/>
  <c r="G8" i="18"/>
  <c r="H8" i="18"/>
  <c r="E9" i="17"/>
  <c r="E8" i="17"/>
  <c r="E6" i="18"/>
  <c r="E5" i="18"/>
  <c r="E6" i="17"/>
  <c r="E5" i="17"/>
  <c r="E3" i="17"/>
  <c r="E2" i="17"/>
  <c r="E3" i="18"/>
  <c r="G3" i="18"/>
  <c r="H3" i="18"/>
  <c r="E2" i="18"/>
  <c r="G2" i="18"/>
  <c r="H2" i="18"/>
  <c r="D16" i="16"/>
  <c r="E16" i="16"/>
  <c r="F16" i="16"/>
  <c r="G16" i="16"/>
  <c r="C16" i="16"/>
  <c r="D2" i="12"/>
  <c r="D3" i="12"/>
  <c r="D4" i="12"/>
  <c r="D5" i="12"/>
  <c r="D6" i="12"/>
  <c r="D7" i="12"/>
  <c r="D8" i="12"/>
  <c r="D9" i="12"/>
  <c r="D10" i="12"/>
  <c r="E13" i="11"/>
  <c r="D3" i="11"/>
  <c r="D2" i="11"/>
  <c r="D5" i="11"/>
  <c r="D6" i="11"/>
  <c r="D7" i="11"/>
  <c r="D10" i="11"/>
  <c r="G4" i="11"/>
  <c r="G5" i="11"/>
  <c r="G6" i="11"/>
  <c r="G7" i="11"/>
  <c r="G10" i="11"/>
  <c r="G3" i="11"/>
  <c r="G8" i="11"/>
  <c r="G9" i="11"/>
  <c r="D4" i="11"/>
  <c r="D8" i="11"/>
  <c r="D9" i="11"/>
  <c r="G2" i="11"/>
</calcChain>
</file>

<file path=xl/sharedStrings.xml><?xml version="1.0" encoding="utf-8"?>
<sst xmlns="http://schemas.openxmlformats.org/spreadsheetml/2006/main" count="130" uniqueCount="84">
  <si>
    <t>Election</t>
  </si>
  <si>
    <t>Improv.</t>
  </si>
  <si>
    <t>MX</t>
  </si>
  <si>
    <t>EC</t>
  </si>
  <si>
    <t>PY</t>
  </si>
  <si>
    <t>HN</t>
  </si>
  <si>
    <t>Average</t>
  </si>
  <si>
    <t>Seed Vocab</t>
  </si>
  <si>
    <t>PSL Vocab</t>
  </si>
  <si>
    <t>VE_oct7</t>
  </si>
  <si>
    <t>VE_apr15</t>
  </si>
  <si>
    <t>CL_nov17</t>
  </si>
  <si>
    <t>CL_dec15</t>
  </si>
  <si>
    <t>Improvemebt</t>
  </si>
  <si>
    <t>Uni.Vis. + Seed Vocab</t>
  </si>
  <si>
    <t>Uni.Vis. + PSL Vocab</t>
  </si>
  <si>
    <t>Reg. + Seed Vocab</t>
  </si>
  <si>
    <t>Reg. + PSL Vocab</t>
  </si>
  <si>
    <t>Days to Election</t>
  </si>
  <si>
    <t>Capriles Vocabulary</t>
  </si>
  <si>
    <t>Chavez Vocabulary</t>
  </si>
  <si>
    <t>hashTag</t>
  </si>
  <si>
    <t>beatles</t>
  </si>
  <si>
    <t>facebook</t>
  </si>
  <si>
    <t>elmundoconchavez</t>
  </si>
  <si>
    <t>chavistas</t>
  </si>
  <si>
    <t>ucvistasconchavez</t>
  </si>
  <si>
    <t>vivachavez</t>
  </si>
  <si>
    <t>hugoChavez</t>
  </si>
  <si>
    <t>epsilon</t>
  </si>
  <si>
    <t>sentiment</t>
  </si>
  <si>
    <t>incumbent</t>
  </si>
  <si>
    <t>capriles</t>
  </si>
  <si>
    <t>nieto</t>
  </si>
  <si>
    <t>lopez obrador</t>
  </si>
  <si>
    <t>SOPM</t>
  </si>
  <si>
    <t>SONM</t>
  </si>
  <si>
    <t>SOPU</t>
  </si>
  <si>
    <t>SONU</t>
  </si>
  <si>
    <t>maduro</t>
  </si>
  <si>
    <t>correa</t>
  </si>
  <si>
    <t>lasso</t>
  </si>
  <si>
    <t>cartes</t>
  </si>
  <si>
    <t>allegre</t>
  </si>
  <si>
    <t>bachelet</t>
  </si>
  <si>
    <t>hernandez</t>
  </si>
  <si>
    <t>castro</t>
  </si>
  <si>
    <t>mathei</t>
  </si>
  <si>
    <t>average</t>
  </si>
  <si>
    <t>Mexico</t>
  </si>
  <si>
    <t>Enrique Pena Nieto</t>
  </si>
  <si>
    <t>Actual Result</t>
  </si>
  <si>
    <t>UniVis+Seed</t>
  </si>
  <si>
    <t>Error</t>
  </si>
  <si>
    <t>UniVis+PSL</t>
  </si>
  <si>
    <t xml:space="preserve">Error </t>
  </si>
  <si>
    <t>Reduction in Error</t>
  </si>
  <si>
    <t>Andres Lopez Obredor</t>
  </si>
  <si>
    <t>Venezuela</t>
  </si>
  <si>
    <t>Hugo Chavez</t>
  </si>
  <si>
    <t>Henrique Capriles</t>
  </si>
  <si>
    <t>`</t>
  </si>
  <si>
    <t>RM+Seed</t>
  </si>
  <si>
    <t>RM+PSL</t>
  </si>
  <si>
    <t>Ecuador</t>
  </si>
  <si>
    <t>Rafael Correa</t>
  </si>
  <si>
    <t>Guillermo Lasso</t>
  </si>
  <si>
    <t>Nicholas Maduro</t>
  </si>
  <si>
    <t>Horacio Cartes</t>
  </si>
  <si>
    <t>Efrain Alegre</t>
  </si>
  <si>
    <t>Paraguay</t>
  </si>
  <si>
    <t>Michelle Bachelet</t>
  </si>
  <si>
    <t>Evelyn Matthei</t>
  </si>
  <si>
    <t>Chile</t>
  </si>
  <si>
    <t>Juan Orlando Hernandez</t>
  </si>
  <si>
    <t xml:space="preserve">Xiomara castro </t>
  </si>
  <si>
    <t>Honduras</t>
  </si>
  <si>
    <t>iteration</t>
  </si>
  <si>
    <t xml:space="preserve">UVM </t>
  </si>
  <si>
    <t>UVM+PSL</t>
  </si>
  <si>
    <t xml:space="preserve">RM </t>
  </si>
  <si>
    <t>UVM</t>
  </si>
  <si>
    <t>UVM _ PSL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</si>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</sst>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1" fontId="0" fillId="0" borderId="0" xfId="0" applyNumberFormat="1"/>
    <xf numFmtId="164" fontId="0" fillId="0" borderId="0" xfId="0" applyNumberFormat="1" applyFont="1" applyAlignment="1">
      <alignment horizontal="left"/>
    </xf>
    <xf numFmtId="0" fontId="0" fillId="0" borderId="0" xfId="0" applyAlignment="1">
      <alignment vertical="center"/>
    </xf>
    <xf numFmtId="2" fontId="0" fillId="0" borderId="0" xfId="0" applyNumberFormat="1"/>
    <xf numFmtId="2" fontId="0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0"/>
  <tableStyles count="0" defaultTableStyle="TableStyleMedium2" defaultPivotStyle="PivotStyleMedium9"/>
  <colors>
    <mruColors>
      <color rgb="FFF00000"/>
      <color rgb="FFAC12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Prediction_results!$B$1</c:f>
              <c:strCache>
                <c:ptCount val="1"/>
                <c:pt idx="0">
                  <c:v>Uni.Vis. + Seed Vocab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Prediction_results!$A$2:$A$9</c:f>
              <c:strCache>
                <c:ptCount val="8"/>
                <c:pt idx="0">
                  <c:v>MX</c:v>
                </c:pt>
                <c:pt idx="1">
                  <c:v>VE_oct7</c:v>
                </c:pt>
                <c:pt idx="2">
                  <c:v>EC</c:v>
                </c:pt>
                <c:pt idx="3">
                  <c:v>VE_apr15</c:v>
                </c:pt>
                <c:pt idx="4">
                  <c:v>PY</c:v>
                </c:pt>
                <c:pt idx="5">
                  <c:v>CL_nov17</c:v>
                </c:pt>
                <c:pt idx="6">
                  <c:v>HN</c:v>
                </c:pt>
                <c:pt idx="7">
                  <c:v>CL_dec15</c:v>
                </c:pt>
              </c:strCache>
            </c:strRef>
          </c:cat>
          <c:val>
            <c:numRef>
              <c:f>Prediction_results!$B$2:$B$9</c:f>
              <c:numCache>
                <c:formatCode>General</c:formatCode>
                <c:ptCount val="8"/>
                <c:pt idx="0">
                  <c:v>0.353</c:v>
                </c:pt>
                <c:pt idx="1">
                  <c:v>0.069</c:v>
                </c:pt>
                <c:pt idx="2">
                  <c:v>0.531</c:v>
                </c:pt>
                <c:pt idx="3">
                  <c:v>0.198</c:v>
                </c:pt>
                <c:pt idx="4">
                  <c:v>0.34</c:v>
                </c:pt>
                <c:pt idx="5">
                  <c:v>0.56</c:v>
                </c:pt>
                <c:pt idx="6">
                  <c:v>0.563</c:v>
                </c:pt>
                <c:pt idx="7">
                  <c:v>0.096</c:v>
                </c:pt>
              </c:numCache>
            </c:numRef>
          </c:val>
        </c:ser>
        <c:ser>
          <c:idx val="1"/>
          <c:order val="1"/>
          <c:tx>
            <c:strRef>
              <c:f>Prediction_results!$C$1</c:f>
              <c:strCache>
                <c:ptCount val="1"/>
                <c:pt idx="0">
                  <c:v>Uni.Vis. + PSL Vocab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Prediction_results!$A$2:$A$9</c:f>
              <c:strCache>
                <c:ptCount val="8"/>
                <c:pt idx="0">
                  <c:v>MX</c:v>
                </c:pt>
                <c:pt idx="1">
                  <c:v>VE_oct7</c:v>
                </c:pt>
                <c:pt idx="2">
                  <c:v>EC</c:v>
                </c:pt>
                <c:pt idx="3">
                  <c:v>VE_apr15</c:v>
                </c:pt>
                <c:pt idx="4">
                  <c:v>PY</c:v>
                </c:pt>
                <c:pt idx="5">
                  <c:v>CL_nov17</c:v>
                </c:pt>
                <c:pt idx="6">
                  <c:v>HN</c:v>
                </c:pt>
                <c:pt idx="7">
                  <c:v>CL_dec15</c:v>
                </c:pt>
              </c:strCache>
            </c:strRef>
          </c:cat>
          <c:val>
            <c:numRef>
              <c:f>Prediction_results!$C$2:$C$9</c:f>
              <c:numCache>
                <c:formatCode>General</c:formatCode>
                <c:ptCount val="8"/>
                <c:pt idx="0">
                  <c:v>0.368</c:v>
                </c:pt>
                <c:pt idx="1">
                  <c:v>0.077</c:v>
                </c:pt>
                <c:pt idx="2">
                  <c:v>0.547</c:v>
                </c:pt>
                <c:pt idx="3">
                  <c:v>0.178</c:v>
                </c:pt>
                <c:pt idx="4">
                  <c:v>0.288</c:v>
                </c:pt>
                <c:pt idx="5">
                  <c:v>0.42</c:v>
                </c:pt>
                <c:pt idx="6">
                  <c:v>0.527</c:v>
                </c:pt>
                <c:pt idx="7">
                  <c:v>0.061</c:v>
                </c:pt>
              </c:numCache>
            </c:numRef>
          </c:val>
        </c:ser>
        <c:ser>
          <c:idx val="3"/>
          <c:order val="2"/>
          <c:tx>
            <c:strRef>
              <c:f>Prediction_results!$E$1</c:f>
              <c:strCache>
                <c:ptCount val="1"/>
                <c:pt idx="0">
                  <c:v>Reg. + Seed Vocab</c:v>
                </c:pt>
              </c:strCache>
            </c:strRef>
          </c:tx>
          <c:spPr>
            <a:solidFill>
              <a:srgbClr val="F00000"/>
            </a:solidFill>
          </c:spPr>
          <c:invertIfNegative val="0"/>
          <c:cat>
            <c:strRef>
              <c:f>Prediction_results!$A$2:$A$9</c:f>
              <c:strCache>
                <c:ptCount val="8"/>
                <c:pt idx="0">
                  <c:v>MX</c:v>
                </c:pt>
                <c:pt idx="1">
                  <c:v>VE_oct7</c:v>
                </c:pt>
                <c:pt idx="2">
                  <c:v>EC</c:v>
                </c:pt>
                <c:pt idx="3">
                  <c:v>VE_apr15</c:v>
                </c:pt>
                <c:pt idx="4">
                  <c:v>PY</c:v>
                </c:pt>
                <c:pt idx="5">
                  <c:v>CL_nov17</c:v>
                </c:pt>
                <c:pt idx="6">
                  <c:v>HN</c:v>
                </c:pt>
                <c:pt idx="7">
                  <c:v>CL_dec15</c:v>
                </c:pt>
              </c:strCache>
            </c:strRef>
          </c:cat>
          <c:val>
            <c:numRef>
              <c:f>Prediction_results!$E$2:$E$9</c:f>
              <c:numCache>
                <c:formatCode>General</c:formatCode>
                <c:ptCount val="8"/>
                <c:pt idx="0">
                  <c:v>0.123</c:v>
                </c:pt>
                <c:pt idx="1">
                  <c:v>0.158</c:v>
                </c:pt>
                <c:pt idx="2">
                  <c:v>0.263</c:v>
                </c:pt>
                <c:pt idx="3">
                  <c:v>0.142</c:v>
                </c:pt>
                <c:pt idx="4">
                  <c:v>0.2</c:v>
                </c:pt>
                <c:pt idx="5">
                  <c:v>0.245</c:v>
                </c:pt>
                <c:pt idx="6">
                  <c:v>0.293</c:v>
                </c:pt>
                <c:pt idx="7">
                  <c:v>0.409</c:v>
                </c:pt>
              </c:numCache>
            </c:numRef>
          </c:val>
        </c:ser>
        <c:ser>
          <c:idx val="4"/>
          <c:order val="3"/>
          <c:tx>
            <c:strRef>
              <c:f>Prediction_results!$F$1</c:f>
              <c:strCache>
                <c:ptCount val="1"/>
                <c:pt idx="0">
                  <c:v>Reg. + PSL Vocab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Prediction_results!$A$2:$A$9</c:f>
              <c:strCache>
                <c:ptCount val="8"/>
                <c:pt idx="0">
                  <c:v>MX</c:v>
                </c:pt>
                <c:pt idx="1">
                  <c:v>VE_oct7</c:v>
                </c:pt>
                <c:pt idx="2">
                  <c:v>EC</c:v>
                </c:pt>
                <c:pt idx="3">
                  <c:v>VE_apr15</c:v>
                </c:pt>
                <c:pt idx="4">
                  <c:v>PY</c:v>
                </c:pt>
                <c:pt idx="5">
                  <c:v>CL_nov17</c:v>
                </c:pt>
                <c:pt idx="6">
                  <c:v>HN</c:v>
                </c:pt>
                <c:pt idx="7">
                  <c:v>CL_dec15</c:v>
                </c:pt>
              </c:strCache>
            </c:strRef>
          </c:cat>
          <c:val>
            <c:numRef>
              <c:f>Prediction_results!$F$2:$F$9</c:f>
              <c:numCache>
                <c:formatCode>General</c:formatCode>
                <c:ptCount val="8"/>
                <c:pt idx="0">
                  <c:v>0.07</c:v>
                </c:pt>
                <c:pt idx="1">
                  <c:v>0.109</c:v>
                </c:pt>
                <c:pt idx="2">
                  <c:v>0.244</c:v>
                </c:pt>
                <c:pt idx="3">
                  <c:v>0.112</c:v>
                </c:pt>
                <c:pt idx="4">
                  <c:v>0.18</c:v>
                </c:pt>
                <c:pt idx="5">
                  <c:v>0.207</c:v>
                </c:pt>
                <c:pt idx="6">
                  <c:v>0.184</c:v>
                </c:pt>
                <c:pt idx="7">
                  <c:v>0.369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265848"/>
        <c:axId val="2100268968"/>
      </c:barChart>
      <c:catAx>
        <c:axId val="210026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268968"/>
        <c:crosses val="autoZero"/>
        <c:auto val="1"/>
        <c:lblAlgn val="ctr"/>
        <c:lblOffset val="100"/>
        <c:noMultiLvlLbl val="0"/>
      </c:catAx>
      <c:valAx>
        <c:axId val="2100268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Average Percentage Error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26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Recall of Relevant Tweets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Seed Vocab</c:v>
          </c:tx>
          <c:invertIfNegative val="0"/>
          <c:cat>
            <c:strLit>
              <c:ptCount val="8"/>
              <c:pt idx="0">
                <c:v>MX</c:v>
              </c:pt>
              <c:pt idx="1">
                <c:v>VE_oct7</c:v>
              </c:pt>
              <c:pt idx="2">
                <c:v>EC</c:v>
              </c:pt>
              <c:pt idx="3">
                <c:v>VE_apr15</c:v>
              </c:pt>
              <c:pt idx="4">
                <c:v>PY</c:v>
              </c:pt>
              <c:pt idx="5">
                <c:v>CL_nov17</c:v>
              </c:pt>
              <c:pt idx="6">
                <c:v>HN</c:v>
              </c:pt>
              <c:pt idx="7">
                <c:v>CL_dec15</c:v>
              </c:pt>
            </c:strLit>
          </c:cat>
          <c:val>
            <c:numLit>
              <c:formatCode>General</c:formatCode>
              <c:ptCount val="8"/>
              <c:pt idx="0">
                <c:v>142909.0</c:v>
              </c:pt>
              <c:pt idx="1">
                <c:v>231292.0</c:v>
              </c:pt>
              <c:pt idx="2">
                <c:v>31876.0</c:v>
              </c:pt>
              <c:pt idx="3">
                <c:v>487698.0</c:v>
              </c:pt>
              <c:pt idx="4">
                <c:v>12938.0</c:v>
              </c:pt>
              <c:pt idx="5">
                <c:v>72941.0</c:v>
              </c:pt>
              <c:pt idx="6">
                <c:v>11278.0</c:v>
              </c:pt>
              <c:pt idx="7">
                <c:v>40091.0</c:v>
              </c:pt>
            </c:numLit>
          </c:val>
        </c:ser>
        <c:ser>
          <c:idx val="1"/>
          <c:order val="1"/>
          <c:tx>
            <c:v>PSL Vocab</c:v>
          </c:tx>
          <c:invertIfNegative val="0"/>
          <c:cat>
            <c:strLit>
              <c:ptCount val="8"/>
              <c:pt idx="0">
                <c:v>MX</c:v>
              </c:pt>
              <c:pt idx="1">
                <c:v>VE_oct7</c:v>
              </c:pt>
              <c:pt idx="2">
                <c:v>EC</c:v>
              </c:pt>
              <c:pt idx="3">
                <c:v>VE_apr15</c:v>
              </c:pt>
              <c:pt idx="4">
                <c:v>PY</c:v>
              </c:pt>
              <c:pt idx="5">
                <c:v>CL_nov17</c:v>
              </c:pt>
              <c:pt idx="6">
                <c:v>HN</c:v>
              </c:pt>
              <c:pt idx="7">
                <c:v>CL_dec15</c:v>
              </c:pt>
            </c:strLit>
          </c:cat>
          <c:val>
            <c:numLit>
              <c:formatCode>General</c:formatCode>
              <c:ptCount val="8"/>
              <c:pt idx="0">
                <c:v>234712.0</c:v>
              </c:pt>
              <c:pt idx="1">
                <c:v>310665.0</c:v>
              </c:pt>
              <c:pt idx="2">
                <c:v>83941.0</c:v>
              </c:pt>
              <c:pt idx="3">
                <c:v>716928.0</c:v>
              </c:pt>
              <c:pt idx="4">
                <c:v>26357.0</c:v>
              </c:pt>
              <c:pt idx="5">
                <c:v>121766.0</c:v>
              </c:pt>
              <c:pt idx="6">
                <c:v>17788.0</c:v>
              </c:pt>
              <c:pt idx="7">
                <c:v>123017.0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547768"/>
        <c:axId val="2099542280"/>
      </c:barChart>
      <c:catAx>
        <c:axId val="209954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Elections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9542280"/>
        <c:crosses val="autoZero"/>
        <c:auto val="1"/>
        <c:lblAlgn val="ctr"/>
        <c:lblOffset val="100"/>
        <c:noMultiLvlLbl val="0"/>
      </c:catAx>
      <c:valAx>
        <c:axId val="2099542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</a:t>
                </a:r>
              </a:p>
              <a:p>
                <a:pPr>
                  <a:defRPr/>
                </a:pPr>
                <a:r>
                  <a:rPr lang="en-US" baseline="0"/>
                  <a:t>tweets used for prediction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5"/>
              <c:y val="0.08910891089108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9547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931321084864"/>
          <c:y val="0.29315389412957"/>
          <c:w val="0.184068678915136"/>
          <c:h val="0.19884072659234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Vocabulary Growth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wordGrowth!$A$2</c:f>
              <c:strCache>
                <c:ptCount val="1"/>
                <c:pt idx="0">
                  <c:v>Capriles Vocabulary</c:v>
                </c:pt>
              </c:strCache>
            </c:strRef>
          </c:tx>
          <c:marker>
            <c:symbol val="none"/>
          </c:marker>
          <c:cat>
            <c:numRef>
              <c:f>wordGrowth!$B$1:$L$1</c:f>
              <c:numCache>
                <c:formatCode>General</c:formatCode>
                <c:ptCount val="11"/>
                <c:pt idx="0">
                  <c:v>30.0</c:v>
                </c:pt>
                <c:pt idx="1">
                  <c:v>27.0</c:v>
                </c:pt>
                <c:pt idx="2">
                  <c:v>24.0</c:v>
                </c:pt>
                <c:pt idx="3">
                  <c:v>21.0</c:v>
                </c:pt>
                <c:pt idx="4">
                  <c:v>18.0</c:v>
                </c:pt>
                <c:pt idx="5">
                  <c:v>15.0</c:v>
                </c:pt>
                <c:pt idx="6">
                  <c:v>12.0</c:v>
                </c:pt>
                <c:pt idx="7">
                  <c:v>9.0</c:v>
                </c:pt>
                <c:pt idx="8">
                  <c:v>6.0</c:v>
                </c:pt>
                <c:pt idx="9">
                  <c:v>3.0</c:v>
                </c:pt>
                <c:pt idx="10">
                  <c:v>0.0</c:v>
                </c:pt>
              </c:numCache>
            </c:numRef>
          </c:cat>
          <c:val>
            <c:numRef>
              <c:f>wordGrowth!$B$2:$L$2</c:f>
              <c:numCache>
                <c:formatCode>General</c:formatCode>
                <c:ptCount val="11"/>
                <c:pt idx="0">
                  <c:v>5.0</c:v>
                </c:pt>
                <c:pt idx="1">
                  <c:v>241.0</c:v>
                </c:pt>
                <c:pt idx="2">
                  <c:v>332.0</c:v>
                </c:pt>
                <c:pt idx="3">
                  <c:v>349.0</c:v>
                </c:pt>
                <c:pt idx="4">
                  <c:v>506.0</c:v>
                </c:pt>
                <c:pt idx="5">
                  <c:v>630.0</c:v>
                </c:pt>
                <c:pt idx="6">
                  <c:v>868.0</c:v>
                </c:pt>
                <c:pt idx="7">
                  <c:v>1051.0</c:v>
                </c:pt>
                <c:pt idx="8">
                  <c:v>1411.0</c:v>
                </c:pt>
                <c:pt idx="9">
                  <c:v>1641.0</c:v>
                </c:pt>
                <c:pt idx="10">
                  <c:v>2286.0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wordGrowth!$A$3</c:f>
              <c:strCache>
                <c:ptCount val="1"/>
                <c:pt idx="0">
                  <c:v>Chavez Vocabulary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wordGrowth!$B$1:$L$1</c:f>
              <c:numCache>
                <c:formatCode>General</c:formatCode>
                <c:ptCount val="11"/>
                <c:pt idx="0">
                  <c:v>30.0</c:v>
                </c:pt>
                <c:pt idx="1">
                  <c:v>27.0</c:v>
                </c:pt>
                <c:pt idx="2">
                  <c:v>24.0</c:v>
                </c:pt>
                <c:pt idx="3">
                  <c:v>21.0</c:v>
                </c:pt>
                <c:pt idx="4">
                  <c:v>18.0</c:v>
                </c:pt>
                <c:pt idx="5">
                  <c:v>15.0</c:v>
                </c:pt>
                <c:pt idx="6">
                  <c:v>12.0</c:v>
                </c:pt>
                <c:pt idx="7">
                  <c:v>9.0</c:v>
                </c:pt>
                <c:pt idx="8">
                  <c:v>6.0</c:v>
                </c:pt>
                <c:pt idx="9">
                  <c:v>3.0</c:v>
                </c:pt>
                <c:pt idx="10">
                  <c:v>0.0</c:v>
                </c:pt>
              </c:numCache>
            </c:numRef>
          </c:cat>
          <c:val>
            <c:numRef>
              <c:f>wordGrowth!$B$3:$L$3</c:f>
              <c:numCache>
                <c:formatCode>General</c:formatCode>
                <c:ptCount val="11"/>
                <c:pt idx="0">
                  <c:v>5.0</c:v>
                </c:pt>
                <c:pt idx="1">
                  <c:v>197.0</c:v>
                </c:pt>
                <c:pt idx="2">
                  <c:v>301.0</c:v>
                </c:pt>
                <c:pt idx="3">
                  <c:v>352.0</c:v>
                </c:pt>
                <c:pt idx="4">
                  <c:v>484.0</c:v>
                </c:pt>
                <c:pt idx="5">
                  <c:v>591.0</c:v>
                </c:pt>
                <c:pt idx="6">
                  <c:v>723.0</c:v>
                </c:pt>
                <c:pt idx="7">
                  <c:v>963.0</c:v>
                </c:pt>
                <c:pt idx="8">
                  <c:v>1178.0</c:v>
                </c:pt>
                <c:pt idx="9">
                  <c:v>1431.0</c:v>
                </c:pt>
                <c:pt idx="10">
                  <c:v>1976.0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500952"/>
        <c:axId val="2099495368"/>
      </c:lineChart>
      <c:catAx>
        <c:axId val="209950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to</a:t>
                </a:r>
                <a:r>
                  <a:rPr lang="en-US" baseline="0"/>
                  <a:t> Election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495368"/>
        <c:crosses val="autoZero"/>
        <c:auto val="1"/>
        <c:lblAlgn val="ctr"/>
        <c:lblOffset val="100"/>
        <c:noMultiLvlLbl val="0"/>
      </c:catAx>
      <c:valAx>
        <c:axId val="2099495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Un-nromalized Vocabulary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46694535036667"/>
              <c:y val="0.2911278411953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95009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95250</xdr:rowOff>
    </xdr:from>
    <xdr:to>
      <xdr:col>12</xdr:col>
      <xdr:colOff>406400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12</xdr:row>
      <xdr:rowOff>0</xdr:rowOff>
    </xdr:from>
    <xdr:to>
      <xdr:col>12</xdr:col>
      <xdr:colOff>317500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8</xdr:row>
      <xdr:rowOff>114300</xdr:rowOff>
    </xdr:from>
    <xdr:to>
      <xdr:col>11</xdr:col>
      <xdr:colOff>165100</xdr:colOff>
      <xdr:row>28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15" zoomScaleNormal="115" zoomScalePageLayoutView="115" workbookViewId="0">
      <selection activeCell="M8" sqref="M8"/>
    </sheetView>
  </sheetViews>
  <sheetFormatPr baseColWidth="10" defaultRowHeight="14" x14ac:dyDescent="0"/>
  <sheetData>
    <row r="1" spans="1:7" s="1" customFormat="1">
      <c r="A1" s="1" t="s">
        <v>0</v>
      </c>
      <c r="B1" s="1" t="s">
        <v>14</v>
      </c>
      <c r="C1" s="1" t="s">
        <v>15</v>
      </c>
      <c r="D1" s="1" t="s">
        <v>13</v>
      </c>
      <c r="E1" s="1" t="s">
        <v>16</v>
      </c>
      <c r="F1" s="1" t="s">
        <v>17</v>
      </c>
      <c r="G1" s="1" t="s">
        <v>1</v>
      </c>
    </row>
    <row r="2" spans="1:7">
      <c r="A2" t="s">
        <v>2</v>
      </c>
      <c r="B2">
        <v>0.35299999999999998</v>
      </c>
      <c r="C2">
        <v>0.36799999999999999</v>
      </c>
      <c r="D2">
        <f>((B2-C2)/B2)*100</f>
        <v>-4.249291784702554</v>
      </c>
      <c r="E2">
        <v>0.123</v>
      </c>
      <c r="F2">
        <v>7.0000000000000007E-2</v>
      </c>
      <c r="G2">
        <f>((E2-F2)/E2)*100</f>
        <v>43.08943089430894</v>
      </c>
    </row>
    <row r="3" spans="1:7">
      <c r="A3" t="s">
        <v>9</v>
      </c>
      <c r="B3">
        <v>6.9000000000000006E-2</v>
      </c>
      <c r="C3">
        <v>7.6999999999999999E-2</v>
      </c>
      <c r="D3">
        <f t="shared" ref="D3:D9" si="0">((B3-C3)/B3)*100</f>
        <v>-11.594202898550714</v>
      </c>
      <c r="E3">
        <v>0.158</v>
      </c>
      <c r="F3">
        <v>0.109</v>
      </c>
      <c r="G3">
        <f t="shared" ref="G3:G8" si="1">((E3-F3)/E3)*100</f>
        <v>31.0126582278481</v>
      </c>
    </row>
    <row r="4" spans="1:7">
      <c r="A4" t="s">
        <v>3</v>
      </c>
      <c r="B4">
        <v>0.53100000000000003</v>
      </c>
      <c r="C4">
        <v>0.54700000000000004</v>
      </c>
      <c r="D4">
        <f t="shared" si="0"/>
        <v>-3.0131826741996259</v>
      </c>
      <c r="E4">
        <v>0.26300000000000001</v>
      </c>
      <c r="F4">
        <v>0.24399999999999999</v>
      </c>
      <c r="G4">
        <f t="shared" si="1"/>
        <v>7.2243346007604625</v>
      </c>
    </row>
    <row r="5" spans="1:7">
      <c r="A5" t="s">
        <v>10</v>
      </c>
      <c r="B5">
        <v>0.19800000000000001</v>
      </c>
      <c r="C5">
        <v>0.17799999999999999</v>
      </c>
      <c r="D5">
        <f t="shared" si="0"/>
        <v>10.101010101010109</v>
      </c>
      <c r="E5">
        <v>0.14199999999999999</v>
      </c>
      <c r="F5">
        <v>0.112</v>
      </c>
      <c r="G5">
        <f t="shared" si="1"/>
        <v>21.126760563380273</v>
      </c>
    </row>
    <row r="6" spans="1:7">
      <c r="A6" t="s">
        <v>4</v>
      </c>
      <c r="B6">
        <v>0.34</v>
      </c>
      <c r="C6">
        <v>0.28799999999999998</v>
      </c>
      <c r="D6">
        <f t="shared" si="0"/>
        <v>15.294117647058837</v>
      </c>
      <c r="E6">
        <v>0.2</v>
      </c>
      <c r="F6">
        <v>0.18</v>
      </c>
      <c r="G6">
        <f t="shared" si="1"/>
        <v>10.000000000000009</v>
      </c>
    </row>
    <row r="7" spans="1:7">
      <c r="A7" t="s">
        <v>11</v>
      </c>
      <c r="B7">
        <v>0.56000000000000005</v>
      </c>
      <c r="C7">
        <v>0.42</v>
      </c>
      <c r="D7">
        <f t="shared" si="0"/>
        <v>25.000000000000011</v>
      </c>
      <c r="E7">
        <v>0.245</v>
      </c>
      <c r="F7">
        <v>0.20699999999999999</v>
      </c>
      <c r="G7">
        <f t="shared" si="1"/>
        <v>15.510204081632656</v>
      </c>
    </row>
    <row r="8" spans="1:7">
      <c r="A8" t="s">
        <v>5</v>
      </c>
      <c r="B8">
        <v>0.56299999999999994</v>
      </c>
      <c r="C8">
        <v>0.52700000000000002</v>
      </c>
      <c r="D8">
        <f t="shared" si="0"/>
        <v>6.3943161634102879</v>
      </c>
      <c r="E8">
        <v>0.29299999999999998</v>
      </c>
      <c r="F8">
        <v>0.184</v>
      </c>
      <c r="G8">
        <f t="shared" si="1"/>
        <v>37.201365187713307</v>
      </c>
    </row>
    <row r="9" spans="1:7">
      <c r="A9" t="s">
        <v>12</v>
      </c>
      <c r="B9">
        <v>9.6000000000000002E-2</v>
      </c>
      <c r="C9">
        <v>6.0999999999999999E-2</v>
      </c>
      <c r="D9">
        <f t="shared" si="0"/>
        <v>36.458333333333336</v>
      </c>
      <c r="E9">
        <v>0.40899999999999997</v>
      </c>
      <c r="F9">
        <v>0.36899999999999999</v>
      </c>
      <c r="G9">
        <f>((E9-F9)/E9)*100</f>
        <v>9.7799511002444941</v>
      </c>
    </row>
    <row r="10" spans="1:7">
      <c r="A10" t="s">
        <v>6</v>
      </c>
      <c r="D10">
        <f>AVERAGE(D2:D9)</f>
        <v>9.2988874859199608</v>
      </c>
      <c r="G10">
        <f>AVERAGE(G2:G9)</f>
        <v>21.868088081986031</v>
      </c>
    </row>
    <row r="13" spans="1:7">
      <c r="E13" s="1">
        <f>(D10+G10)/2</f>
        <v>15.583487783952997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3" sqref="C13"/>
    </sheetView>
  </sheetViews>
  <sheetFormatPr baseColWidth="10" defaultRowHeight="14" x14ac:dyDescent="0"/>
  <cols>
    <col min="2" max="2" width="11.6640625" bestFit="1" customWidth="1"/>
  </cols>
  <sheetData>
    <row r="1" spans="1:4" ht="15">
      <c r="A1" s="2" t="s">
        <v>0</v>
      </c>
      <c r="B1" s="2" t="s">
        <v>7</v>
      </c>
      <c r="C1" s="2" t="s">
        <v>8</v>
      </c>
    </row>
    <row r="2" spans="1:4">
      <c r="A2" t="s">
        <v>2</v>
      </c>
      <c r="B2">
        <v>142909</v>
      </c>
      <c r="C2">
        <v>234712</v>
      </c>
      <c r="D2">
        <f>C2/B2</f>
        <v>1.6423878132237997</v>
      </c>
    </row>
    <row r="3" spans="1:4">
      <c r="A3" t="s">
        <v>9</v>
      </c>
      <c r="B3">
        <v>231292</v>
      </c>
      <c r="C3">
        <v>310665</v>
      </c>
      <c r="D3">
        <f t="shared" ref="D3:D9" si="0">C3/B3</f>
        <v>1.3431722670909501</v>
      </c>
    </row>
    <row r="4" spans="1:4">
      <c r="A4" t="s">
        <v>3</v>
      </c>
      <c r="B4">
        <v>31876</v>
      </c>
      <c r="C4">
        <v>83941</v>
      </c>
      <c r="D4">
        <f t="shared" si="0"/>
        <v>2.6333605220228384</v>
      </c>
    </row>
    <row r="5" spans="1:4">
      <c r="A5" t="s">
        <v>10</v>
      </c>
      <c r="B5">
        <v>487698</v>
      </c>
      <c r="C5">
        <v>716928</v>
      </c>
      <c r="D5">
        <f t="shared" si="0"/>
        <v>1.470024482364086</v>
      </c>
    </row>
    <row r="6" spans="1:4">
      <c r="A6" t="s">
        <v>4</v>
      </c>
      <c r="B6">
        <v>12938</v>
      </c>
      <c r="C6">
        <v>26357</v>
      </c>
      <c r="D6">
        <f t="shared" si="0"/>
        <v>2.0371773071572115</v>
      </c>
    </row>
    <row r="7" spans="1:4">
      <c r="A7" t="s">
        <v>11</v>
      </c>
      <c r="B7">
        <v>72941</v>
      </c>
      <c r="C7">
        <v>121766</v>
      </c>
      <c r="D7">
        <f t="shared" si="0"/>
        <v>1.6693766194595632</v>
      </c>
    </row>
    <row r="8" spans="1:4">
      <c r="A8" t="s">
        <v>5</v>
      </c>
      <c r="B8">
        <v>11278</v>
      </c>
      <c r="C8">
        <v>17788</v>
      </c>
      <c r="D8">
        <f t="shared" si="0"/>
        <v>1.5772300053200923</v>
      </c>
    </row>
    <row r="9" spans="1:4">
      <c r="A9" t="s">
        <v>12</v>
      </c>
      <c r="B9">
        <v>40091</v>
      </c>
      <c r="C9">
        <v>123017</v>
      </c>
      <c r="D9">
        <f t="shared" si="0"/>
        <v>3.0684442892419743</v>
      </c>
    </row>
    <row r="10" spans="1:4" ht="15">
      <c r="D10" s="2">
        <f>AVERAGE(D2:D9)</f>
        <v>1.9301466632350643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O14" sqref="O14"/>
    </sheetView>
  </sheetViews>
  <sheetFormatPr baseColWidth="10" defaultRowHeight="14" x14ac:dyDescent="0"/>
  <cols>
    <col min="1" max="1" width="24.5" bestFit="1" customWidth="1"/>
  </cols>
  <sheetData>
    <row r="1" spans="1:12">
      <c r="A1" t="s">
        <v>18</v>
      </c>
      <c r="B1">
        <v>30</v>
      </c>
      <c r="C1">
        <v>27</v>
      </c>
      <c r="D1">
        <v>24</v>
      </c>
      <c r="E1">
        <v>21</v>
      </c>
      <c r="F1">
        <v>18</v>
      </c>
      <c r="G1">
        <v>15</v>
      </c>
      <c r="H1">
        <v>12</v>
      </c>
      <c r="I1">
        <v>9</v>
      </c>
      <c r="J1">
        <v>6</v>
      </c>
      <c r="K1">
        <v>3</v>
      </c>
      <c r="L1">
        <v>0</v>
      </c>
    </row>
    <row r="2" spans="1:12">
      <c r="A2" t="s">
        <v>19</v>
      </c>
      <c r="B2">
        <v>5</v>
      </c>
      <c r="C2">
        <v>241</v>
      </c>
      <c r="D2">
        <v>332</v>
      </c>
      <c r="E2">
        <v>349</v>
      </c>
      <c r="F2">
        <v>506</v>
      </c>
      <c r="G2">
        <v>630</v>
      </c>
      <c r="H2">
        <v>868</v>
      </c>
      <c r="I2">
        <v>1051</v>
      </c>
      <c r="J2">
        <v>1411</v>
      </c>
      <c r="K2">
        <v>1641</v>
      </c>
      <c r="L2">
        <v>2286</v>
      </c>
    </row>
    <row r="3" spans="1:12">
      <c r="A3" t="s">
        <v>20</v>
      </c>
      <c r="B3">
        <v>5</v>
      </c>
      <c r="C3">
        <v>197</v>
      </c>
      <c r="D3">
        <v>301</v>
      </c>
      <c r="E3">
        <v>352</v>
      </c>
      <c r="F3">
        <v>484</v>
      </c>
      <c r="G3">
        <v>591</v>
      </c>
      <c r="H3">
        <v>723</v>
      </c>
      <c r="I3">
        <v>963</v>
      </c>
      <c r="J3">
        <v>1178</v>
      </c>
      <c r="K3">
        <v>1431</v>
      </c>
      <c r="L3">
        <v>1976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9" sqref="B9"/>
    </sheetView>
  </sheetViews>
  <sheetFormatPr baseColWidth="10" defaultRowHeight="14" x14ac:dyDescent="0"/>
  <cols>
    <col min="1" max="1" width="20.1640625" bestFit="1" customWidth="1"/>
  </cols>
  <sheetData>
    <row r="1" spans="1:9">
      <c r="A1" t="s">
        <v>21</v>
      </c>
      <c r="B1">
        <v>24</v>
      </c>
      <c r="C1">
        <v>18</v>
      </c>
      <c r="D1">
        <v>15</v>
      </c>
      <c r="E1">
        <v>12</v>
      </c>
      <c r="F1">
        <v>9</v>
      </c>
      <c r="G1">
        <v>6</v>
      </c>
      <c r="H1">
        <v>3</v>
      </c>
      <c r="I1">
        <v>0</v>
      </c>
    </row>
    <row r="2" spans="1:9">
      <c r="A2" t="s">
        <v>24</v>
      </c>
      <c r="B2">
        <v>0.86956522802900005</v>
      </c>
      <c r="C2">
        <v>0.86956522234</v>
      </c>
      <c r="D2">
        <v>0.86956521974199996</v>
      </c>
      <c r="E2">
        <v>0.86956521850699997</v>
      </c>
      <c r="F2">
        <v>0.76512312000000005</v>
      </c>
      <c r="G2">
        <v>0.81234119999999999</v>
      </c>
      <c r="H2">
        <v>0.75123412000000001</v>
      </c>
      <c r="I2">
        <v>0.79123421299999996</v>
      </c>
    </row>
    <row r="3" spans="1:9">
      <c r="A3" t="s">
        <v>22</v>
      </c>
      <c r="B3">
        <v>0</v>
      </c>
      <c r="C3">
        <v>0.74474498239700004</v>
      </c>
      <c r="D3">
        <v>0.36763937841900002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t="s">
        <v>25</v>
      </c>
      <c r="B4">
        <v>0.80032520618000003</v>
      </c>
      <c r="C4">
        <v>0.69593496157800006</v>
      </c>
      <c r="D4">
        <v>0.60516083007699994</v>
      </c>
      <c r="E4">
        <v>0.52622680608500005</v>
      </c>
      <c r="F4">
        <v>0.45758852640499997</v>
      </c>
      <c r="G4">
        <v>0.56098323999999999</v>
      </c>
      <c r="H4">
        <v>0.61324234</v>
      </c>
      <c r="I4">
        <v>0.55231229999999998</v>
      </c>
    </row>
    <row r="5" spans="1:9">
      <c r="A5" t="s">
        <v>23</v>
      </c>
      <c r="B5">
        <v>0.773297341995</v>
      </c>
      <c r="C5">
        <v>0</v>
      </c>
      <c r="D5">
        <v>0.78592625348599998</v>
      </c>
      <c r="E5">
        <v>0</v>
      </c>
      <c r="F5">
        <v>0</v>
      </c>
      <c r="G5">
        <v>0.37912323999999997</v>
      </c>
      <c r="H5">
        <v>0</v>
      </c>
      <c r="I5">
        <v>0</v>
      </c>
    </row>
    <row r="6" spans="1:9">
      <c r="A6" t="s">
        <v>26</v>
      </c>
      <c r="B6">
        <v>0</v>
      </c>
      <c r="C6">
        <v>0</v>
      </c>
      <c r="D6">
        <v>0.60129473282300006</v>
      </c>
      <c r="E6">
        <v>0.52286498240299994</v>
      </c>
      <c r="F6">
        <v>0.45466520146799999</v>
      </c>
      <c r="G6" s="3">
        <v>0.36763937800000002</v>
      </c>
      <c r="H6">
        <v>0.40233999999999998</v>
      </c>
      <c r="I6">
        <v>0.38912311999999999</v>
      </c>
    </row>
    <row r="7" spans="1:9">
      <c r="A7" t="s">
        <v>27</v>
      </c>
      <c r="B7">
        <v>0.62675629742500005</v>
      </c>
      <c r="C7">
        <v>0.43595703799300001</v>
      </c>
      <c r="D7">
        <v>0.34906271389499999</v>
      </c>
      <c r="E7">
        <v>0.52027991832300002</v>
      </c>
      <c r="F7">
        <v>0.45241874975800001</v>
      </c>
      <c r="G7">
        <v>0.55231229999999998</v>
      </c>
      <c r="H7">
        <v>0.69593496157800006</v>
      </c>
      <c r="I7">
        <v>0.36763937841900002</v>
      </c>
    </row>
    <row r="8" spans="1:9">
      <c r="A8" t="s">
        <v>27</v>
      </c>
      <c r="B8">
        <v>0</v>
      </c>
      <c r="C8">
        <v>0</v>
      </c>
      <c r="D8">
        <v>0.36323450000000002</v>
      </c>
      <c r="E8">
        <v>0.45241874975800001</v>
      </c>
      <c r="F8">
        <v>0.56098323999999999</v>
      </c>
      <c r="G8">
        <v>0.31323322999999997</v>
      </c>
      <c r="H8">
        <v>0.61234124320000005</v>
      </c>
      <c r="I8">
        <v>0.49912312399999997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10" sqref="E10"/>
    </sheetView>
  </sheetViews>
  <sheetFormatPr baseColWidth="10" defaultRowHeight="14" x14ac:dyDescent="0"/>
  <cols>
    <col min="1" max="1" width="14.1640625" customWidth="1"/>
  </cols>
  <sheetData>
    <row r="1" spans="1:8" s="1" customFormat="1">
      <c r="B1" s="1" t="s">
        <v>29</v>
      </c>
      <c r="C1" s="1" t="s">
        <v>37</v>
      </c>
      <c r="D1" s="1" t="s">
        <v>38</v>
      </c>
      <c r="E1" s="1" t="s">
        <v>35</v>
      </c>
      <c r="F1" s="1" t="s">
        <v>36</v>
      </c>
      <c r="G1" s="1" t="s">
        <v>30</v>
      </c>
      <c r="H1" s="1" t="s">
        <v>31</v>
      </c>
    </row>
    <row r="2" spans="1:8">
      <c r="A2" t="s">
        <v>28</v>
      </c>
      <c r="C2">
        <v>1.3599999999999999E-2</v>
      </c>
      <c r="G2">
        <v>0.04</v>
      </c>
    </row>
    <row r="3" spans="1:8">
      <c r="A3" t="s">
        <v>32</v>
      </c>
      <c r="D3">
        <v>-2E-3</v>
      </c>
      <c r="E3">
        <v>1.0999999999999999E-2</v>
      </c>
      <c r="G3">
        <v>2.81E-2</v>
      </c>
    </row>
    <row r="4" spans="1:8">
      <c r="A4" t="s">
        <v>33</v>
      </c>
      <c r="C4">
        <v>0.59</v>
      </c>
      <c r="D4">
        <v>-0.87</v>
      </c>
      <c r="E4">
        <v>7.0000000000000001E-3</v>
      </c>
      <c r="F4" s="4"/>
      <c r="G4">
        <v>0.20499999999999999</v>
      </c>
    </row>
    <row r="5" spans="1:8">
      <c r="A5" t="s">
        <v>34</v>
      </c>
      <c r="E5">
        <v>3.6700000000000003E-2</v>
      </c>
      <c r="F5">
        <v>-0.15</v>
      </c>
    </row>
    <row r="6" spans="1:8">
      <c r="A6" t="s">
        <v>39</v>
      </c>
      <c r="D6">
        <v>-1.23</v>
      </c>
      <c r="E6">
        <v>1.9E-2</v>
      </c>
      <c r="G6">
        <v>0.11033999999999999</v>
      </c>
    </row>
    <row r="7" spans="1:8">
      <c r="A7" t="s">
        <v>32</v>
      </c>
      <c r="D7">
        <v>-0.58399999999999996</v>
      </c>
      <c r="E7">
        <v>0.13900000000000001</v>
      </c>
      <c r="G7">
        <v>0.08</v>
      </c>
    </row>
    <row r="8" spans="1:8">
      <c r="A8" t="s">
        <v>40</v>
      </c>
      <c r="D8">
        <v>-0.44700000000000001</v>
      </c>
      <c r="F8">
        <v>-3.4000000000000002E-2</v>
      </c>
      <c r="G8">
        <v>0.54</v>
      </c>
    </row>
    <row r="9" spans="1:8">
      <c r="A9" t="s">
        <v>41</v>
      </c>
      <c r="D9">
        <v>-6.0999999999999997E-4</v>
      </c>
      <c r="E9">
        <v>0.51</v>
      </c>
    </row>
    <row r="10" spans="1:8">
      <c r="A10" t="s">
        <v>42</v>
      </c>
      <c r="C10">
        <v>0.98</v>
      </c>
      <c r="D10">
        <v>-0.12</v>
      </c>
    </row>
    <row r="11" spans="1:8">
      <c r="A11" t="s">
        <v>43</v>
      </c>
      <c r="C11">
        <v>0.41</v>
      </c>
      <c r="D11">
        <v>-0.19700000000000001</v>
      </c>
    </row>
    <row r="12" spans="1:8">
      <c r="A12" t="s">
        <v>44</v>
      </c>
      <c r="D12">
        <v>-2.9999999999999997E-4</v>
      </c>
      <c r="E12">
        <v>8.7999999999999995E-2</v>
      </c>
      <c r="F12">
        <v>-5.0000000000000001E-4</v>
      </c>
    </row>
    <row r="13" spans="1:8">
      <c r="A13" t="s">
        <v>47</v>
      </c>
    </row>
    <row r="14" spans="1:8">
      <c r="A14" t="s">
        <v>45</v>
      </c>
      <c r="C14">
        <v>0.78</v>
      </c>
      <c r="G14">
        <v>0.09</v>
      </c>
    </row>
    <row r="15" spans="1:8">
      <c r="A15" t="s">
        <v>46</v>
      </c>
      <c r="C15">
        <v>1E-4</v>
      </c>
      <c r="D15">
        <v>-0.98</v>
      </c>
    </row>
    <row r="16" spans="1:8" s="1" customFormat="1">
      <c r="A16" s="1" t="s">
        <v>48</v>
      </c>
      <c r="C16" s="1">
        <f>AVERAGE(C2:C15)</f>
        <v>0.46228333333333338</v>
      </c>
      <c r="D16" s="1">
        <f t="shared" ref="D16:G16" si="0">AVERAGE(D2:D15)</f>
        <v>-0.44309100000000007</v>
      </c>
      <c r="E16" s="1">
        <f t="shared" si="0"/>
        <v>0.11581428571428572</v>
      </c>
      <c r="F16" s="1">
        <f t="shared" si="0"/>
        <v>-6.1499999999999999E-2</v>
      </c>
      <c r="G16" s="1">
        <f t="shared" si="0"/>
        <v>0.15620571428571431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D2" sqref="D2:D3"/>
    </sheetView>
  </sheetViews>
  <sheetFormatPr baseColWidth="10" defaultRowHeight="14" x14ac:dyDescent="0"/>
  <cols>
    <col min="2" max="2" width="18" bestFit="1" customWidth="1"/>
    <col min="3" max="3" width="10.83203125" style="7"/>
    <col min="4" max="4" width="10.5" style="7" bestFit="1" customWidth="1"/>
    <col min="5" max="5" width="6.1640625" style="7" bestFit="1" customWidth="1"/>
    <col min="6" max="6" width="9.5" style="7" bestFit="1" customWidth="1"/>
    <col min="7" max="7" width="6.1640625" style="7" bestFit="1" customWidth="1"/>
    <col min="8" max="8" width="14.83203125" style="7" bestFit="1" customWidth="1"/>
  </cols>
  <sheetData>
    <row r="1" spans="1:8">
      <c r="C1" s="7" t="s">
        <v>51</v>
      </c>
      <c r="D1" s="7" t="s">
        <v>52</v>
      </c>
      <c r="E1" s="7" t="s">
        <v>53</v>
      </c>
      <c r="F1" s="7" t="s">
        <v>54</v>
      </c>
      <c r="G1" s="7" t="s">
        <v>55</v>
      </c>
      <c r="H1" s="7" t="s">
        <v>56</v>
      </c>
    </row>
    <row r="2" spans="1:8">
      <c r="A2" s="6" t="s">
        <v>49</v>
      </c>
      <c r="B2" t="s">
        <v>50</v>
      </c>
      <c r="C2" s="8">
        <v>38.15</v>
      </c>
      <c r="D2" s="8">
        <v>49.26</v>
      </c>
      <c r="E2" s="9">
        <f>ABS(C2-D2)</f>
        <v>11.11</v>
      </c>
      <c r="F2" s="8">
        <v>46.427999999999997</v>
      </c>
      <c r="G2" s="9">
        <f>ABS(C2-F2)</f>
        <v>8.2779999999999987</v>
      </c>
      <c r="H2" s="9">
        <f>(E2-G2)/E2*100</f>
        <v>25.490549054905497</v>
      </c>
    </row>
    <row r="3" spans="1:8">
      <c r="A3" s="6"/>
      <c r="B3" t="s">
        <v>57</v>
      </c>
      <c r="C3" s="8">
        <v>31.64</v>
      </c>
      <c r="D3" s="8">
        <v>25.11</v>
      </c>
      <c r="E3" s="9">
        <f t="shared" ref="E3" si="0">ABS(C3-D3)</f>
        <v>6.5300000000000011</v>
      </c>
      <c r="F3" s="8">
        <v>27.645</v>
      </c>
      <c r="G3" s="9">
        <f>ABS(C3-F3)</f>
        <v>3.995000000000001</v>
      </c>
      <c r="H3" s="9">
        <f>(E3-G3)/E3*100</f>
        <v>38.820826952526794</v>
      </c>
    </row>
    <row r="4" spans="1:8">
      <c r="C4" s="9"/>
      <c r="D4" s="9"/>
      <c r="E4" s="9"/>
      <c r="F4" s="9"/>
      <c r="G4" s="9"/>
      <c r="H4" s="9"/>
    </row>
    <row r="5" spans="1:8">
      <c r="A5" t="s">
        <v>58</v>
      </c>
      <c r="B5" t="s">
        <v>59</v>
      </c>
      <c r="C5" s="8">
        <v>55.07</v>
      </c>
      <c r="D5" s="8">
        <v>63.691000000000003</v>
      </c>
      <c r="E5" s="9">
        <f>ABS(C5-D5)</f>
        <v>8.6210000000000022</v>
      </c>
      <c r="F5" s="8">
        <v>55.24</v>
      </c>
      <c r="G5" s="9">
        <f>ABS(C5-F5)</f>
        <v>0.17000000000000171</v>
      </c>
      <c r="H5" s="9">
        <f>(E5-G5)/E5*100</f>
        <v>98.028070989444359</v>
      </c>
    </row>
    <row r="6" spans="1:8">
      <c r="B6" t="s">
        <v>60</v>
      </c>
      <c r="C6" s="8">
        <v>44.31</v>
      </c>
      <c r="D6" s="8">
        <v>36.308</v>
      </c>
      <c r="E6" s="9">
        <f t="shared" ref="E6" si="1">ABS(C6-D6)</f>
        <v>8.0020000000000024</v>
      </c>
      <c r="F6" s="8">
        <v>44.759</v>
      </c>
      <c r="G6" s="9">
        <f>ABS(C6-F6)</f>
        <v>0.44899999999999807</v>
      </c>
      <c r="H6" s="9">
        <f>(E6-G6)/E6*100</f>
        <v>94.388902774306445</v>
      </c>
    </row>
    <row r="7" spans="1:8">
      <c r="C7" s="9"/>
      <c r="D7" s="9"/>
      <c r="E7" s="9"/>
      <c r="F7" s="9"/>
      <c r="G7" s="9"/>
      <c r="H7" s="9"/>
    </row>
    <row r="8" spans="1:8">
      <c r="A8" t="s">
        <v>64</v>
      </c>
      <c r="B8" s="5" t="s">
        <v>65</v>
      </c>
      <c r="C8" s="8">
        <v>57.17</v>
      </c>
      <c r="D8" s="8">
        <v>32.36</v>
      </c>
      <c r="E8" s="9">
        <f>ABS(C8-D8)</f>
        <v>24.810000000000002</v>
      </c>
      <c r="F8" s="9">
        <v>32.902000000000001</v>
      </c>
      <c r="G8" s="9">
        <f>ABS(C8-F8)</f>
        <v>24.268000000000001</v>
      </c>
      <c r="H8" s="9">
        <f>(E8-G8)/E8*100</f>
        <v>2.1846029826682849</v>
      </c>
    </row>
    <row r="9" spans="1:8">
      <c r="B9" s="5" t="s">
        <v>66</v>
      </c>
      <c r="C9" s="8">
        <v>22.68</v>
      </c>
      <c r="D9" s="8">
        <v>36.93</v>
      </c>
      <c r="E9" s="9">
        <f t="shared" ref="E9" si="2">ABS(C9-D9)</f>
        <v>14.25</v>
      </c>
      <c r="F9" s="9">
        <v>37.884</v>
      </c>
      <c r="G9" s="9">
        <f>ABS(C9-F9)</f>
        <v>15.204000000000001</v>
      </c>
      <c r="H9" s="9">
        <f>(E9-G9)/E9*100</f>
        <v>-6.6947368421052671</v>
      </c>
    </row>
    <row r="10" spans="1:8">
      <c r="C10" s="9"/>
      <c r="D10" s="9"/>
      <c r="E10" s="9"/>
      <c r="F10" s="9"/>
      <c r="G10" s="9"/>
      <c r="H10" s="9"/>
    </row>
    <row r="11" spans="1:8">
      <c r="A11" t="s">
        <v>58</v>
      </c>
      <c r="B11" t="s">
        <v>67</v>
      </c>
      <c r="C11" s="9">
        <v>50.61</v>
      </c>
      <c r="D11" s="9">
        <v>42.08</v>
      </c>
      <c r="E11" s="9">
        <f>ABS(C11-D11)</f>
        <v>8.5300000000000011</v>
      </c>
      <c r="F11" s="9">
        <v>44.052999999999997</v>
      </c>
      <c r="G11" s="9">
        <f>ABS(C11-F11)</f>
        <v>6.5570000000000022</v>
      </c>
      <c r="H11" s="9">
        <f>(E11-G11)/E11*100</f>
        <v>23.130128956623665</v>
      </c>
    </row>
    <row r="12" spans="1:8">
      <c r="B12" t="s">
        <v>60</v>
      </c>
      <c r="C12" s="9">
        <v>49.12</v>
      </c>
      <c r="D12" s="9">
        <v>37.979999999999997</v>
      </c>
      <c r="E12" s="9">
        <f t="shared" ref="E12" si="3">ABS(C12-D12)</f>
        <v>11.14</v>
      </c>
      <c r="F12" s="9">
        <v>37.14</v>
      </c>
      <c r="G12" s="9">
        <f>ABS(C12-F12)</f>
        <v>11.979999999999997</v>
      </c>
      <c r="H12" s="9">
        <f>(E12-G12)/E12*100</f>
        <v>-7.5403949730699846</v>
      </c>
    </row>
    <row r="13" spans="1:8">
      <c r="C13" s="9"/>
      <c r="D13" s="9"/>
      <c r="E13" s="9"/>
      <c r="F13" s="9"/>
      <c r="G13" s="9"/>
      <c r="H13" s="9"/>
    </row>
    <row r="14" spans="1:8">
      <c r="A14" t="s">
        <v>70</v>
      </c>
      <c r="B14" t="s">
        <v>68</v>
      </c>
      <c r="C14" s="9">
        <v>48.48</v>
      </c>
      <c r="D14" s="9">
        <v>29.8</v>
      </c>
      <c r="E14" s="9">
        <f>ABS(C14-D14)</f>
        <v>18.679999999999996</v>
      </c>
      <c r="F14" s="9">
        <v>29.12</v>
      </c>
      <c r="G14" s="9">
        <f>ABS(C14-F14)</f>
        <v>19.359999999999996</v>
      </c>
      <c r="H14" s="9">
        <f>(E14-G14)/E14*100</f>
        <v>-3.6402569593147742</v>
      </c>
    </row>
    <row r="15" spans="1:8">
      <c r="B15" t="s">
        <v>69</v>
      </c>
      <c r="C15" s="9">
        <v>39.049999999999997</v>
      </c>
      <c r="D15" s="9">
        <v>27.21</v>
      </c>
      <c r="E15" s="9">
        <f t="shared" ref="E15" si="4">ABS(C15-D15)</f>
        <v>11.839999999999996</v>
      </c>
      <c r="F15" s="9">
        <v>26.63</v>
      </c>
      <c r="G15" s="9">
        <f>ABS(C15-F15)</f>
        <v>12.419999999999998</v>
      </c>
      <c r="H15" s="9">
        <f>(E15-G15)/E15*100</f>
        <v>-4.898648648648666</v>
      </c>
    </row>
    <row r="16" spans="1:8">
      <c r="C16" s="9"/>
      <c r="D16" s="9"/>
      <c r="E16" s="9"/>
      <c r="F16" s="9"/>
      <c r="G16" s="9"/>
      <c r="H16" s="9"/>
    </row>
    <row r="17" spans="1:8">
      <c r="A17" t="s">
        <v>73</v>
      </c>
      <c r="B17" t="s">
        <v>71</v>
      </c>
      <c r="C17" s="9">
        <v>46.7</v>
      </c>
      <c r="D17" s="9">
        <v>26.62</v>
      </c>
      <c r="E17" s="9">
        <f>ABS(C17-D17)</f>
        <v>20.080000000000002</v>
      </c>
      <c r="F17" s="9">
        <v>29.923999999999999</v>
      </c>
      <c r="G17" s="9">
        <f>ABS(C17-F17)</f>
        <v>16.776000000000003</v>
      </c>
      <c r="H17" s="9">
        <f>(E17-G17)/E17*100</f>
        <v>16.454183266932262</v>
      </c>
    </row>
    <row r="18" spans="1:8">
      <c r="B18" t="s">
        <v>72</v>
      </c>
      <c r="C18" s="9">
        <v>25.03</v>
      </c>
      <c r="D18" s="9">
        <v>18.760000000000002</v>
      </c>
      <c r="E18" s="9">
        <f t="shared" ref="E18" si="5">ABS(C18-D18)</f>
        <v>6.27</v>
      </c>
      <c r="F18" s="9">
        <v>19.52</v>
      </c>
      <c r="G18" s="9">
        <f>ABS(C18-F18)</f>
        <v>5.5100000000000016</v>
      </c>
      <c r="H18" s="9">
        <f>(E18-G18)/E18*100</f>
        <v>12.121212121212089</v>
      </c>
    </row>
    <row r="19" spans="1:8">
      <c r="C19" s="9"/>
      <c r="D19" s="9"/>
      <c r="E19" s="9"/>
      <c r="F19" s="9"/>
      <c r="G19" s="9"/>
      <c r="H19" s="9"/>
    </row>
    <row r="20" spans="1:8">
      <c r="A20" t="s">
        <v>76</v>
      </c>
      <c r="B20" t="s">
        <v>74</v>
      </c>
      <c r="C20" s="9">
        <v>36.799999999999997</v>
      </c>
      <c r="D20" s="9">
        <v>28.94</v>
      </c>
      <c r="E20" s="9">
        <f>ABS(C20-D20)</f>
        <v>7.8599999999999959</v>
      </c>
      <c r="F20" s="9">
        <v>34.74</v>
      </c>
      <c r="G20" s="9">
        <f>ABS(C20-F20)</f>
        <v>2.0599999999999952</v>
      </c>
      <c r="H20" s="9">
        <f>(E20-G20)/E20*100</f>
        <v>73.791348600508954</v>
      </c>
    </row>
    <row r="21" spans="1:8">
      <c r="B21" t="s">
        <v>75</v>
      </c>
      <c r="C21" s="9">
        <v>28.7</v>
      </c>
      <c r="D21" s="9">
        <v>9.67</v>
      </c>
      <c r="E21" s="9">
        <f t="shared" ref="E21" si="6">ABS(C21-D21)</f>
        <v>19.03</v>
      </c>
      <c r="F21" s="9">
        <v>14.199</v>
      </c>
      <c r="G21" s="9">
        <f>ABS(C21-F21)</f>
        <v>14.500999999999999</v>
      </c>
      <c r="H21" s="9">
        <f>(E21-G21)/E21*100</f>
        <v>23.799264319495542</v>
      </c>
    </row>
    <row r="22" spans="1:8">
      <c r="C22" s="9"/>
      <c r="D22" s="9"/>
      <c r="E22" s="9"/>
      <c r="F22" s="9"/>
      <c r="G22" s="9"/>
      <c r="H22" s="9"/>
    </row>
    <row r="23" spans="1:8">
      <c r="A23" s="3" t="s">
        <v>73</v>
      </c>
      <c r="B23" s="3" t="s">
        <v>71</v>
      </c>
      <c r="C23" s="10">
        <v>62.16</v>
      </c>
      <c r="D23" s="9">
        <v>57.656999999999996</v>
      </c>
      <c r="E23" s="9">
        <f>ABS(C23-D23)</f>
        <v>4.5030000000000001</v>
      </c>
      <c r="F23" s="9">
        <v>59.237000000000002</v>
      </c>
      <c r="G23" s="9">
        <f>ABS(C23-F23)</f>
        <v>2.9229999999999947</v>
      </c>
      <c r="H23" s="9">
        <f>(E23-G23)/E23*100</f>
        <v>35.087719298245737</v>
      </c>
    </row>
    <row r="24" spans="1:8">
      <c r="A24" s="3"/>
      <c r="B24" s="3" t="s">
        <v>72</v>
      </c>
      <c r="C24" s="10">
        <v>37.83</v>
      </c>
      <c r="D24" s="9">
        <v>42.341999999999999</v>
      </c>
      <c r="E24" s="9">
        <f>ABS(C24-D24)</f>
        <v>4.5120000000000005</v>
      </c>
      <c r="F24" s="9">
        <v>40.671999999999997</v>
      </c>
      <c r="G24" s="9">
        <f>ABS(C24-F24)</f>
        <v>2.8419999999999987</v>
      </c>
      <c r="H24" s="9">
        <f>(E24-G24)/E24*100</f>
        <v>37.012411347517762</v>
      </c>
    </row>
    <row r="27" spans="1:8">
      <c r="H27" s="7">
        <f>AVERAGE(H2:H24)</f>
        <v>28.595948952578041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2" sqref="D2:D3"/>
    </sheetView>
  </sheetViews>
  <sheetFormatPr baseColWidth="10" defaultRowHeight="14" x14ac:dyDescent="0"/>
  <cols>
    <col min="2" max="2" width="18" bestFit="1" customWidth="1"/>
    <col min="3" max="4" width="11" style="7" bestFit="1" customWidth="1"/>
    <col min="5" max="5" width="5.5" style="7" bestFit="1" customWidth="1"/>
    <col min="6" max="6" width="9.6640625" style="7" bestFit="1" customWidth="1"/>
    <col min="7" max="7" width="6.33203125" style="7" bestFit="1" customWidth="1"/>
    <col min="8" max="8" width="15" style="7" bestFit="1" customWidth="1"/>
  </cols>
  <sheetData>
    <row r="1" spans="1:9">
      <c r="C1" s="7" t="s">
        <v>51</v>
      </c>
      <c r="D1" s="7" t="s">
        <v>62</v>
      </c>
      <c r="E1" s="7" t="s">
        <v>53</v>
      </c>
      <c r="F1" s="7" t="s">
        <v>63</v>
      </c>
      <c r="G1" s="7" t="s">
        <v>55</v>
      </c>
      <c r="H1" s="7" t="s">
        <v>56</v>
      </c>
    </row>
    <row r="2" spans="1:9">
      <c r="A2" t="s">
        <v>49</v>
      </c>
      <c r="B2" t="s">
        <v>50</v>
      </c>
      <c r="C2" s="8">
        <v>38.15</v>
      </c>
      <c r="D2" s="8">
        <v>46.8</v>
      </c>
      <c r="E2" s="9">
        <f>ABS(C2-D2)</f>
        <v>8.6499999999999986</v>
      </c>
      <c r="F2" s="8">
        <v>39.003999999999998</v>
      </c>
      <c r="G2" s="9">
        <f>ABS(C2-F2)</f>
        <v>0.8539999999999992</v>
      </c>
      <c r="H2" s="9">
        <f>(E2-G2)/E2*100</f>
        <v>90.127167630057812</v>
      </c>
    </row>
    <row r="3" spans="1:9">
      <c r="B3" t="s">
        <v>57</v>
      </c>
      <c r="C3" s="8">
        <v>31.64</v>
      </c>
      <c r="D3" s="8">
        <v>24.67</v>
      </c>
      <c r="E3" s="9">
        <f t="shared" ref="E3" si="0">ABS(C3-D3)</f>
        <v>6.9699999999999989</v>
      </c>
      <c r="F3" s="8">
        <v>28.643999999999998</v>
      </c>
      <c r="G3" s="9">
        <f t="shared" ref="G3" si="1">ABS(C3-F3)</f>
        <v>2.9960000000000022</v>
      </c>
      <c r="H3" s="9">
        <f t="shared" ref="H3" si="2">(E3-G3)/E3*100</f>
        <v>57.015781922525065</v>
      </c>
    </row>
    <row r="4" spans="1:9">
      <c r="C4" s="9"/>
      <c r="D4" s="9"/>
      <c r="E4" s="9"/>
      <c r="F4" s="9"/>
      <c r="G4" s="9"/>
      <c r="H4" s="9"/>
    </row>
    <row r="5" spans="1:9">
      <c r="A5" t="s">
        <v>58</v>
      </c>
      <c r="B5" t="s">
        <v>59</v>
      </c>
      <c r="C5" s="8">
        <v>55.07</v>
      </c>
      <c r="D5" s="8">
        <v>49.89</v>
      </c>
      <c r="E5" s="9">
        <f>ABS(C5-D5)</f>
        <v>5.18</v>
      </c>
      <c r="F5" s="8">
        <v>55.89</v>
      </c>
      <c r="G5" s="9">
        <f>ABS(C5-F5)</f>
        <v>0.82000000000000028</v>
      </c>
      <c r="H5" s="9">
        <f>(E5-G5)/E5*100</f>
        <v>84.16988416988417</v>
      </c>
    </row>
    <row r="6" spans="1:9">
      <c r="B6" t="s">
        <v>60</v>
      </c>
      <c r="C6" s="8">
        <v>44.31</v>
      </c>
      <c r="D6" s="8">
        <v>33.930999999999997</v>
      </c>
      <c r="E6" s="9">
        <f t="shared" ref="E6" si="3">ABS(C6-D6)</f>
        <v>10.379000000000005</v>
      </c>
      <c r="F6" s="8">
        <v>43.91</v>
      </c>
      <c r="G6" s="9">
        <f t="shared" ref="G6" si="4">ABS(C6-F6)</f>
        <v>0.40000000000000568</v>
      </c>
      <c r="H6" s="9">
        <f t="shared" ref="H6" si="5">(E6-G6)/E6*100</f>
        <v>96.146064168031558</v>
      </c>
      <c r="I6" t="s">
        <v>61</v>
      </c>
    </row>
    <row r="7" spans="1:9">
      <c r="C7" s="9"/>
      <c r="D7" s="9"/>
      <c r="E7" s="9"/>
      <c r="F7" s="9"/>
      <c r="G7" s="9"/>
      <c r="H7" s="9"/>
    </row>
    <row r="8" spans="1:9">
      <c r="A8" t="s">
        <v>64</v>
      </c>
      <c r="B8" s="5" t="s">
        <v>65</v>
      </c>
      <c r="C8" s="8">
        <v>57.17</v>
      </c>
      <c r="D8" s="8">
        <v>53.33</v>
      </c>
      <c r="E8" s="9">
        <f>ABS(C8-D8)</f>
        <v>3.8400000000000034</v>
      </c>
      <c r="F8" s="9">
        <v>54.328400000000002</v>
      </c>
      <c r="G8" s="9">
        <f>ABS(C8-F8)</f>
        <v>2.8415999999999997</v>
      </c>
      <c r="H8" s="9">
        <f>(E8-G8)/E8*100</f>
        <v>26.000000000000075</v>
      </c>
    </row>
    <row r="9" spans="1:9">
      <c r="B9" s="5" t="s">
        <v>66</v>
      </c>
      <c r="C9" s="8">
        <v>22.68</v>
      </c>
      <c r="D9" s="8">
        <v>12.269</v>
      </c>
      <c r="E9" s="9">
        <f t="shared" ref="E9" si="6">ABS(C9-D9)</f>
        <v>10.411</v>
      </c>
      <c r="F9" s="9">
        <v>12.746</v>
      </c>
      <c r="G9" s="9">
        <f t="shared" ref="G9" si="7">ABS(C9-F9)</f>
        <v>9.9339999999999993</v>
      </c>
      <c r="H9" s="9">
        <f t="shared" ref="H9" si="8">(E9-G9)/E9*100</f>
        <v>4.5816924406877373</v>
      </c>
    </row>
    <row r="10" spans="1:9">
      <c r="C10" s="9"/>
      <c r="D10" s="9"/>
      <c r="E10" s="9"/>
      <c r="F10" s="9"/>
      <c r="G10" s="9"/>
      <c r="H10" s="9"/>
    </row>
    <row r="11" spans="1:9">
      <c r="A11" t="s">
        <v>58</v>
      </c>
      <c r="B11" t="s">
        <v>67</v>
      </c>
      <c r="C11" s="9">
        <v>50.61</v>
      </c>
      <c r="D11" s="9">
        <v>51.448999999999998</v>
      </c>
      <c r="E11" s="9">
        <f>ABS(C11-D11)</f>
        <v>0.83899999999999864</v>
      </c>
      <c r="F11" s="9">
        <v>50.581000000000003</v>
      </c>
      <c r="G11" s="9">
        <f>ABS(C11-F11)</f>
        <v>2.8999999999996362E-2</v>
      </c>
      <c r="H11" s="9">
        <f>(E11-G11)/E11*100</f>
        <v>96.543504171633316</v>
      </c>
    </row>
    <row r="12" spans="1:9">
      <c r="B12" t="s">
        <v>60</v>
      </c>
      <c r="C12" s="9">
        <v>49.12</v>
      </c>
      <c r="D12" s="9">
        <v>35.957999999999998</v>
      </c>
      <c r="E12" s="9">
        <f t="shared" ref="E12" si="9">ABS(C12-D12)</f>
        <v>13.161999999999999</v>
      </c>
      <c r="F12" s="9">
        <v>38.11</v>
      </c>
      <c r="G12" s="9">
        <f t="shared" ref="G12" si="10">ABS(C12-F12)</f>
        <v>11.009999999999998</v>
      </c>
      <c r="H12" s="9">
        <f t="shared" ref="H12" si="11">(E12-G12)/E12*100</f>
        <v>16.350098769184022</v>
      </c>
    </row>
    <row r="13" spans="1:9">
      <c r="C13" s="9"/>
      <c r="D13" s="9"/>
      <c r="E13" s="9"/>
      <c r="F13" s="9"/>
      <c r="G13" s="9"/>
      <c r="H13" s="9"/>
    </row>
    <row r="14" spans="1:9">
      <c r="A14" t="s">
        <v>70</v>
      </c>
      <c r="B14" t="s">
        <v>68</v>
      </c>
      <c r="C14" s="9">
        <v>48.48</v>
      </c>
      <c r="D14" s="9">
        <v>35.21</v>
      </c>
      <c r="E14" s="9">
        <f>ABS(C14-D14)</f>
        <v>13.269999999999996</v>
      </c>
      <c r="F14" s="9">
        <v>40.630000000000003</v>
      </c>
      <c r="G14" s="9">
        <f>ABS(C14-F14)</f>
        <v>7.8499999999999943</v>
      </c>
      <c r="H14" s="9">
        <f>(E14-G14)/E14*100</f>
        <v>40.844009042954056</v>
      </c>
    </row>
    <row r="15" spans="1:9">
      <c r="B15" t="s">
        <v>69</v>
      </c>
      <c r="C15" s="9">
        <v>39.049999999999997</v>
      </c>
      <c r="D15" s="9">
        <v>31.33</v>
      </c>
      <c r="E15" s="9">
        <f t="shared" ref="E15" si="12">ABS(C15-D15)</f>
        <v>7.7199999999999989</v>
      </c>
      <c r="F15" s="9">
        <v>34.44</v>
      </c>
      <c r="G15" s="9">
        <f t="shared" ref="G15" si="13">ABS(C15-F15)</f>
        <v>4.6099999999999994</v>
      </c>
      <c r="H15" s="9">
        <f t="shared" ref="H15" si="14">(E15-G15)/E15*100</f>
        <v>40.284974093264246</v>
      </c>
    </row>
    <row r="16" spans="1:9">
      <c r="C16" s="9"/>
      <c r="D16" s="9"/>
      <c r="E16" s="9"/>
      <c r="F16" s="9"/>
      <c r="G16" s="9"/>
      <c r="H16" s="9"/>
    </row>
    <row r="17" spans="1:8">
      <c r="A17" t="s">
        <v>73</v>
      </c>
      <c r="B17" t="s">
        <v>71</v>
      </c>
      <c r="C17" s="9">
        <v>46.7</v>
      </c>
      <c r="D17" s="9">
        <v>38.909999999999997</v>
      </c>
      <c r="E17" s="9">
        <f>ABS(C17-D17)</f>
        <v>7.7900000000000063</v>
      </c>
      <c r="F17" s="9">
        <v>41.795000000000002</v>
      </c>
      <c r="G17" s="9">
        <f>ABS(C17-F17)</f>
        <v>4.9050000000000011</v>
      </c>
      <c r="H17" s="9">
        <f>(E17-G17)/E17*100</f>
        <v>37.03465982028245</v>
      </c>
    </row>
    <row r="18" spans="1:8">
      <c r="B18" t="s">
        <v>72</v>
      </c>
      <c r="C18" s="9">
        <v>25.03</v>
      </c>
      <c r="D18" s="9">
        <v>19.204000000000001</v>
      </c>
      <c r="E18" s="9">
        <f t="shared" ref="E18" si="15">ABS(C18-D18)</f>
        <v>5.8260000000000005</v>
      </c>
      <c r="F18" s="9">
        <v>20.984000000000002</v>
      </c>
      <c r="G18" s="9">
        <f t="shared" ref="G18" si="16">ABS(C18-F18)</f>
        <v>4.0459999999999994</v>
      </c>
      <c r="H18" s="9">
        <f t="shared" ref="H18" si="17">(E18-G18)/E18*100</f>
        <v>30.552694816340559</v>
      </c>
    </row>
    <row r="19" spans="1:8">
      <c r="C19" s="9"/>
      <c r="D19" s="9"/>
      <c r="E19" s="9"/>
      <c r="F19" s="9"/>
      <c r="G19" s="9"/>
      <c r="H19" s="9"/>
    </row>
    <row r="20" spans="1:8">
      <c r="A20" t="s">
        <v>76</v>
      </c>
      <c r="B20" t="s">
        <v>74</v>
      </c>
      <c r="C20" s="9">
        <v>36.799999999999997</v>
      </c>
      <c r="D20" s="9">
        <v>25.158000000000001</v>
      </c>
      <c r="E20" s="9">
        <f>ABS(C20-D20)</f>
        <v>11.641999999999996</v>
      </c>
      <c r="F20" s="9">
        <v>28.297000000000001</v>
      </c>
      <c r="G20" s="9">
        <f>ABS(C20-F20)</f>
        <v>8.5029999999999966</v>
      </c>
      <c r="H20" s="9">
        <f>(E20-G20)/E20*100</f>
        <v>26.962721181927506</v>
      </c>
    </row>
    <row r="21" spans="1:8">
      <c r="B21" t="s">
        <v>75</v>
      </c>
      <c r="C21" s="9">
        <v>28.7</v>
      </c>
      <c r="D21" s="9">
        <v>16.529</v>
      </c>
      <c r="E21" s="9">
        <f t="shared" ref="E21" si="18">ABS(C21-D21)</f>
        <v>12.170999999999999</v>
      </c>
      <c r="F21" s="9">
        <v>24.902000000000001</v>
      </c>
      <c r="G21" s="9">
        <f t="shared" ref="G21" si="19">ABS(C21-F21)</f>
        <v>3.7979999999999983</v>
      </c>
      <c r="H21" s="9">
        <f t="shared" ref="H21" si="20">(E21-G21)/E21*100</f>
        <v>68.794675868868637</v>
      </c>
    </row>
    <row r="22" spans="1:8">
      <c r="C22" s="9"/>
      <c r="D22" s="9"/>
      <c r="E22" s="9"/>
      <c r="F22" s="9"/>
      <c r="G22" s="9"/>
      <c r="H22" s="9"/>
    </row>
    <row r="23" spans="1:8">
      <c r="A23" t="s">
        <v>73</v>
      </c>
      <c r="B23" t="s">
        <v>71</v>
      </c>
      <c r="C23" s="9">
        <v>62.16</v>
      </c>
      <c r="D23" s="9">
        <v>39.121000000000002</v>
      </c>
      <c r="E23" s="9">
        <f>ABS(C23-D23)</f>
        <v>23.038999999999994</v>
      </c>
      <c r="F23" s="9">
        <v>39.795000000000002</v>
      </c>
      <c r="G23" s="9">
        <f>ABS(C23-F23)</f>
        <v>22.364999999999995</v>
      </c>
      <c r="H23" s="9">
        <f>(E23-G23)/E23*100</f>
        <v>2.9254741959286412</v>
      </c>
    </row>
    <row r="24" spans="1:8">
      <c r="B24" t="s">
        <v>72</v>
      </c>
      <c r="C24" s="9">
        <v>37.83</v>
      </c>
      <c r="D24" s="9">
        <v>20.88</v>
      </c>
      <c r="E24" s="9">
        <f t="shared" ref="E24" si="21">ABS(C24-D24)</f>
        <v>16.95</v>
      </c>
      <c r="F24" s="9">
        <v>21.681999999999999</v>
      </c>
      <c r="G24" s="9">
        <f t="shared" ref="G24" si="22">ABS(C24-F24)</f>
        <v>16.148</v>
      </c>
      <c r="H24" s="9">
        <f t="shared" ref="H24" si="23">(E24-G24)/E24*100</f>
        <v>4.7315634218289064</v>
      </c>
    </row>
    <row r="27" spans="1:8">
      <c r="H27" s="7">
        <f>AVERAGE(H2:H24)</f>
        <v>45.191560357087418</v>
      </c>
    </row>
    <row r="28" spans="1:8">
      <c r="H28" s="7">
        <v>28.6</v>
      </c>
    </row>
    <row r="29" spans="1:8">
      <c r="H29" s="7">
        <f>AVERAGE(H27:H28)</f>
        <v>36.89578017854371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I16" sqref="I16"/>
    </sheetView>
  </sheetViews>
  <sheetFormatPr baseColWidth="10" defaultRowHeight="14" x14ac:dyDescent="0"/>
  <sheetData>
    <row r="1" spans="1:10">
      <c r="A1" t="s">
        <v>77</v>
      </c>
      <c r="B1" t="s">
        <v>78</v>
      </c>
      <c r="C1" t="s">
        <v>79</v>
      </c>
      <c r="D1" t="s">
        <v>80</v>
      </c>
      <c r="E1" t="s">
        <v>63</v>
      </c>
    </row>
    <row r="2" spans="1:10">
      <c r="A2">
        <v>0</v>
      </c>
      <c r="B2">
        <v>8.1424999999999983</v>
      </c>
      <c r="C2">
        <v>8.1424999999999983</v>
      </c>
      <c r="D2">
        <v>2.875</v>
      </c>
      <c r="E2">
        <v>2.875</v>
      </c>
    </row>
    <row r="3" spans="1:10">
      <c r="A3">
        <v>4</v>
      </c>
      <c r="B3">
        <v>15.329999999999998</v>
      </c>
      <c r="C3">
        <v>7.8049999999999997</v>
      </c>
      <c r="D3">
        <v>2.8949999999999996</v>
      </c>
      <c r="E3">
        <v>2.4555000000000007</v>
      </c>
    </row>
    <row r="4" spans="1:10">
      <c r="A4">
        <v>8</v>
      </c>
      <c r="B4">
        <v>13.702</v>
      </c>
      <c r="C4">
        <v>7.370000000000001</v>
      </c>
      <c r="D4">
        <v>3.0529999999999973</v>
      </c>
      <c r="E4">
        <v>2.7614999999999981</v>
      </c>
    </row>
    <row r="5" spans="1:10">
      <c r="A5">
        <v>10</v>
      </c>
      <c r="B5">
        <v>8.82</v>
      </c>
      <c r="C5">
        <v>6.1364999999999998</v>
      </c>
      <c r="D5">
        <v>7.8099999999999987</v>
      </c>
      <c r="E5">
        <v>1.9250000000000007</v>
      </c>
    </row>
    <row r="11" spans="1:10">
      <c r="A11" t="s">
        <v>81</v>
      </c>
    </row>
    <row r="12" spans="1:10">
      <c r="B12" s="11">
        <v>38.15</v>
      </c>
      <c r="C12" s="11">
        <v>33.505000000000003</v>
      </c>
      <c r="D12" s="12">
        <v>25.11</v>
      </c>
      <c r="E12" s="11">
        <v>26.51</v>
      </c>
      <c r="F12" s="8">
        <v>49.26</v>
      </c>
      <c r="G12">
        <f>ABS(B12-C12)</f>
        <v>4.644999999999996</v>
      </c>
      <c r="H12">
        <f>ABS(B12-D12)</f>
        <v>13.04</v>
      </c>
      <c r="I12">
        <f>ABS(B12-E12)</f>
        <v>11.639999999999997</v>
      </c>
      <c r="J12">
        <f>ABS(B12-F12)</f>
        <v>11.11</v>
      </c>
    </row>
    <row r="13" spans="1:10">
      <c r="B13" s="11">
        <v>31.64</v>
      </c>
      <c r="C13" s="11">
        <v>43.28</v>
      </c>
      <c r="D13" s="11">
        <v>49.26</v>
      </c>
      <c r="E13" s="11">
        <v>47.404000000000003</v>
      </c>
      <c r="F13" s="8">
        <v>25.11</v>
      </c>
      <c r="G13">
        <f>ABS(B13-C13)</f>
        <v>11.64</v>
      </c>
      <c r="H13">
        <f>ABS(B13-D13)</f>
        <v>17.619999999999997</v>
      </c>
      <c r="I13">
        <f>ABS(B13-E13)</f>
        <v>15.764000000000003</v>
      </c>
      <c r="J13">
        <f>ABS(B13-F13)</f>
        <v>6.5300000000000011</v>
      </c>
    </row>
    <row r="14" spans="1:10">
      <c r="G14">
        <f>AVERAGE(G12:G13)</f>
        <v>8.1424999999999983</v>
      </c>
      <c r="H14">
        <f t="shared" ref="H14:J14" si="0">AVERAGE(H12:H13)</f>
        <v>15.329999999999998</v>
      </c>
      <c r="I14">
        <f t="shared" si="0"/>
        <v>13.702</v>
      </c>
      <c r="J14">
        <f t="shared" si="0"/>
        <v>8.82</v>
      </c>
    </row>
    <row r="15" spans="1:10">
      <c r="A15" t="s">
        <v>82</v>
      </c>
    </row>
    <row r="16" spans="1:10">
      <c r="B16" s="11">
        <v>38.15</v>
      </c>
      <c r="C16" s="11">
        <v>33.505000000000003</v>
      </c>
      <c r="D16" s="12">
        <v>31.89</v>
      </c>
      <c r="E16" s="11">
        <v>32.97</v>
      </c>
      <c r="F16" s="8">
        <v>46.427999999999997</v>
      </c>
      <c r="G16">
        <f>ABS(B16-C16)</f>
        <v>4.644999999999996</v>
      </c>
      <c r="H16">
        <f>ABS(B16-D16)</f>
        <v>6.259999999999998</v>
      </c>
      <c r="I16">
        <f>ABS(B16-E16)</f>
        <v>5.18</v>
      </c>
      <c r="J16">
        <f>ABS(B16-F16)</f>
        <v>8.2779999999999987</v>
      </c>
    </row>
    <row r="17" spans="1:10">
      <c r="B17" s="11">
        <v>31.64</v>
      </c>
      <c r="C17" s="11">
        <v>43.28</v>
      </c>
      <c r="D17" s="11">
        <v>40.99</v>
      </c>
      <c r="E17" s="11">
        <v>41.2</v>
      </c>
      <c r="F17" s="8">
        <v>27.645</v>
      </c>
      <c r="G17">
        <f>ABS(B17-C17)</f>
        <v>11.64</v>
      </c>
      <c r="H17">
        <f>ABS(B17-D17)</f>
        <v>9.3500000000000014</v>
      </c>
      <c r="I17">
        <f>ABS(B17-E17)</f>
        <v>9.5600000000000023</v>
      </c>
      <c r="J17">
        <f>ABS(B17-F17)</f>
        <v>3.995000000000001</v>
      </c>
    </row>
    <row r="18" spans="1:10">
      <c r="G18">
        <f>AVERAGE(G16:G17)</f>
        <v>8.1424999999999983</v>
      </c>
      <c r="H18">
        <f t="shared" ref="H18" si="1">AVERAGE(H16:H17)</f>
        <v>7.8049999999999997</v>
      </c>
      <c r="I18">
        <f t="shared" ref="I18" si="2">AVERAGE(I16:I17)</f>
        <v>7.370000000000001</v>
      </c>
      <c r="J18">
        <f t="shared" ref="J18" si="3">AVERAGE(J16:J17)</f>
        <v>6.1364999999999998</v>
      </c>
    </row>
    <row r="22" spans="1:10">
      <c r="A22" t="s">
        <v>83</v>
      </c>
    </row>
    <row r="23" spans="1:10">
      <c r="B23" s="5">
        <v>38.15</v>
      </c>
      <c r="C23" s="5">
        <v>36.82</v>
      </c>
      <c r="D23" s="5">
        <v>36.65</v>
      </c>
      <c r="E23" s="5">
        <v>36.404000000000003</v>
      </c>
      <c r="F23" s="8">
        <v>46.8</v>
      </c>
      <c r="G23">
        <f>ABS(B23-C23)</f>
        <v>1.3299999999999983</v>
      </c>
      <c r="H23">
        <f>ABS(B23-D23)</f>
        <v>1.5</v>
      </c>
      <c r="I23">
        <f>ABS(B23-E23)</f>
        <v>1.7459999999999951</v>
      </c>
      <c r="J23">
        <f>ABS(B23-F23)</f>
        <v>8.6499999999999986</v>
      </c>
    </row>
    <row r="24" spans="1:10">
      <c r="B24" s="5">
        <v>31.64</v>
      </c>
      <c r="C24" s="13">
        <v>27.22</v>
      </c>
      <c r="D24" s="5">
        <v>27.35</v>
      </c>
      <c r="E24" s="5">
        <v>27.28</v>
      </c>
      <c r="F24" s="8">
        <v>24.67</v>
      </c>
      <c r="G24">
        <f>ABS(B24-C24)</f>
        <v>4.4200000000000017</v>
      </c>
      <c r="H24">
        <f>ABS(B24-D24)</f>
        <v>4.2899999999999991</v>
      </c>
      <c r="I24">
        <f>ABS(B24-E24)</f>
        <v>4.3599999999999994</v>
      </c>
      <c r="J24">
        <f>ABS(B24-F24)</f>
        <v>6.9699999999999989</v>
      </c>
    </row>
    <row r="25" spans="1:10">
      <c r="G25">
        <f>AVERAGE(G23:G24)</f>
        <v>2.875</v>
      </c>
      <c r="H25">
        <f t="shared" ref="H25" si="4">AVERAGE(H23:H24)</f>
        <v>2.8949999999999996</v>
      </c>
      <c r="I25">
        <f t="shared" ref="I25" si="5">AVERAGE(I23:I24)</f>
        <v>3.0529999999999973</v>
      </c>
      <c r="J25">
        <f t="shared" ref="J25" si="6">AVERAGE(J23:J24)</f>
        <v>7.8099999999999987</v>
      </c>
    </row>
    <row r="27" spans="1:10">
      <c r="A27" t="s">
        <v>63</v>
      </c>
    </row>
    <row r="28" spans="1:10">
      <c r="B28" s="5">
        <v>38.15</v>
      </c>
      <c r="C28" s="5">
        <v>36.393000000000001</v>
      </c>
      <c r="D28" s="5">
        <v>35.380000000000003</v>
      </c>
      <c r="E28" s="5">
        <v>36.146999999999998</v>
      </c>
      <c r="F28" s="8">
        <v>39.003999999999998</v>
      </c>
      <c r="G28">
        <f>ABS(B28-C28)</f>
        <v>1.7569999999999979</v>
      </c>
      <c r="H28">
        <f>ABS(B28-D28)</f>
        <v>2.769999999999996</v>
      </c>
      <c r="I28">
        <f>ABS(B28-E28)</f>
        <v>2.0030000000000001</v>
      </c>
      <c r="J28">
        <f>ABS(B28-F28)</f>
        <v>0.8539999999999992</v>
      </c>
    </row>
    <row r="29" spans="1:10">
      <c r="B29" s="5">
        <v>31.64</v>
      </c>
      <c r="C29" s="13">
        <v>28.609000000000002</v>
      </c>
      <c r="D29" s="5">
        <v>28.887</v>
      </c>
      <c r="E29" s="5">
        <v>28.731999999999999</v>
      </c>
      <c r="F29" s="8">
        <v>28.643999999999998</v>
      </c>
      <c r="G29">
        <f>ABS(B29-C29)</f>
        <v>3.0309999999999988</v>
      </c>
      <c r="H29">
        <f>ABS(B29-D29)</f>
        <v>2.7530000000000001</v>
      </c>
      <c r="I29">
        <f>ABS(B29-E29)</f>
        <v>2.9080000000000013</v>
      </c>
      <c r="J29">
        <f>ABS(B29-F29)</f>
        <v>2.9960000000000022</v>
      </c>
    </row>
    <row r="30" spans="1:10">
      <c r="G30">
        <f>AVERAGE(G28:G29)</f>
        <v>2.3939999999999984</v>
      </c>
      <c r="H30">
        <f t="shared" ref="H30" si="7">AVERAGE(H28:H29)</f>
        <v>2.7614999999999981</v>
      </c>
      <c r="I30">
        <f t="shared" ref="I30" si="8">AVERAGE(I28:I29)</f>
        <v>2.4555000000000007</v>
      </c>
      <c r="J30">
        <f t="shared" ref="J30" si="9">AVERAGE(J28:J29)</f>
        <v>1.9250000000000007</v>
      </c>
    </row>
    <row r="33" spans="6:6">
      <c r="F33" s="8"/>
    </row>
    <row r="34" spans="6:6">
      <c r="F34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Prediction_results</vt:lpstr>
      <vt:lpstr>Recall</vt:lpstr>
      <vt:lpstr>wordGrowth</vt:lpstr>
      <vt:lpstr>HashTag Time Series</vt:lpstr>
      <vt:lpstr>regression_coeffs</vt:lpstr>
      <vt:lpstr>UniVis</vt:lpstr>
      <vt:lpstr>RM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2014-01-25T00:23:52Z</dcterms:modified>
</cp:coreProperties>
</file>