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ravi\Downloads\Courses\Excel\"/>
    </mc:Choice>
  </mc:AlternateContent>
  <xr:revisionPtr revIDLastSave="0" documentId="13_ncr:1_{03AE2B70-6F66-47DB-91D4-1EC6D33AD821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Sheet1" sheetId="1" r:id="rId1"/>
  </sheets>
  <calcPr calcId="191029" concurrentCalc="0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<sst xmlns="http://schemas.openxmlformats.org/spreadsheetml/2006/main" count="876" uniqueCount="53">
  <si>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</si>
  <si>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</si>
  <si>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</si>
  <si>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</si>
  <si>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</si>
  <si>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</si>
  <si>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</si>
  <si>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</si>
  <si>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</si>
  <si>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</si>
  <si>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</si>
  <si>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</si>
  <si>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</si>
  <si>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</si>
  <si>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</si>
  <si>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</si>
  <si>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</si>
  <si>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</si>
  <si>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</si>
  <si>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</si>
  <si>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</si>
  <si>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</si>
  <si>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</si>
  <si>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</si>
  <si>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</si>
  <si>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</si>
  <si>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</si>
  <si>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</si>
  <si>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</si>
  <si>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</si>
  <si>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</si>
  <si>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</si>
  <si>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</si>
  <si>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</si>
  <si>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</si>
  <si>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</si>
  <si>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</si>
  <si>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</si>
  <si>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</si>
  <si>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</si>
  <si>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</si>
  <si>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</si>
  <si>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</si>
  <si>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</si>
  <si>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</si>
  <si>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</si>
  <si>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Commision 10% for items less than $50,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</si>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</sst>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44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44" builtinId="5"/>
  </cellStyles>
  <dxfs count="2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Sheet1!$L$4:$L$8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Sheet1!$M$4:$M$8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363-80AA-66F323C6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590999</xdr:colOff>
      <xdr:row>8</xdr:row>
      <xdr:rowOff>177949</xdr:rowOff>
    </xdr:from>
    <xdr:to>
      <xdr:col>15</xdr:col>
      <xdr:colOff>801669</xdr:colOff>
      <xdr:row>22</xdr:row>
      <xdr:rowOff>147470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F3FA4-06A4-F669-1659-7FF029D33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Nathan" refreshedDate="45266.751809837966" createdVersion="8" refreshedVersion="8" minRefreshableVersion="3" recordCount="171" xr:uid="{07EBEA81-3BCC-4AC4-9F8E-DD95575F5800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, 20% for items more than $50" numFmtId="166">
      <sharedItems containsSemiMixedTypes="0" containsString="0" containsNumber="1" minValue="0.59999999999999987" maxValue="31.6"/>
    </cacheField>
    <cacheField name="Last Name" numFmtId="0">
      <sharedItems count="4">
        <s v="Chalie"/>
        <s v="Juan"/>
        <s v="Doug"/>
        <s v="Hellen"/>
      </sharedItems>
    </cacheField>
    <cacheField name="Fir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x v="0"/>
    <s v="NM"/>
  </r>
  <r>
    <s v="Jan"/>
    <n v="1002"/>
    <n v="2877"/>
    <s v="Net"/>
    <n v="11.4"/>
    <n v="16.3"/>
    <n v="4.9000000000000004"/>
    <n v="0.98000000000000009"/>
    <x v="1"/>
    <x v="1"/>
    <s v="CA"/>
  </r>
  <r>
    <s v="Jan"/>
    <n v="1003"/>
    <n v="2499"/>
    <s v="8 ft Hose"/>
    <n v="6.2"/>
    <n v="9.1999999999999993"/>
    <n v="2.9999999999999991"/>
    <n v="0.59999999999999987"/>
    <x v="2"/>
    <x v="2"/>
    <s v="AZ"/>
  </r>
  <r>
    <s v="Jan"/>
    <n v="1004"/>
    <n v="8722"/>
    <s v="Water Pump"/>
    <n v="344"/>
    <n v="502"/>
    <n v="158"/>
    <n v="31.6"/>
    <x v="0"/>
    <x v="0"/>
    <s v="AZ"/>
  </r>
  <r>
    <s v="Jan"/>
    <n v="1005"/>
    <n v="1109"/>
    <s v="Chlorine Test Kit"/>
    <n v="3"/>
    <n v="8"/>
    <n v="5"/>
    <n v="1"/>
    <x v="2"/>
    <x v="2"/>
    <s v="AZ"/>
  </r>
  <r>
    <s v="Jan"/>
    <n v="1006"/>
    <n v="9822"/>
    <s v="Pool Cover"/>
    <n v="58.3"/>
    <n v="98.4"/>
    <n v="40.100000000000009"/>
    <n v="8.0200000000000014"/>
    <x v="2"/>
    <x v="2"/>
    <s v="AZ"/>
  </r>
  <r>
    <s v="Jan"/>
    <n v="1007"/>
    <n v="1109"/>
    <s v="Chlorine Test Kit"/>
    <n v="3"/>
    <n v="8"/>
    <n v="5"/>
    <n v="1"/>
    <x v="3"/>
    <x v="3"/>
    <s v="NM"/>
  </r>
  <r>
    <s v="Jan"/>
    <n v="1008"/>
    <n v="2877"/>
    <s v="Net"/>
    <n v="11.4"/>
    <n v="16.3"/>
    <n v="4.9000000000000004"/>
    <n v="0.98000000000000009"/>
    <x v="2"/>
    <x v="2"/>
    <s v="NM"/>
  </r>
  <r>
    <s v="Jan"/>
    <n v="1009"/>
    <n v="1109"/>
    <s v="Chlorine Test Kit"/>
    <n v="3"/>
    <n v="8"/>
    <n v="5"/>
    <n v="1"/>
    <x v="2"/>
    <x v="2"/>
    <s v="AZ"/>
  </r>
  <r>
    <s v="Jan"/>
    <n v="1010"/>
    <n v="2877"/>
    <s v="Net"/>
    <n v="11.4"/>
    <n v="16.3"/>
    <n v="4.9000000000000004"/>
    <n v="0.98000000000000009"/>
    <x v="1"/>
    <x v="1"/>
    <s v="CO"/>
  </r>
  <r>
    <s v="Jan"/>
    <n v="1011"/>
    <n v="2877"/>
    <s v="Net"/>
    <n v="11.4"/>
    <n v="16.3"/>
    <n v="4.9000000000000004"/>
    <n v="0.98000000000000009"/>
    <x v="1"/>
    <x v="1"/>
    <s v="AZ"/>
  </r>
  <r>
    <s v="Jan"/>
    <n v="1012"/>
    <n v="4421"/>
    <s v="Skimmer"/>
    <n v="45"/>
    <n v="87"/>
    <n v="42"/>
    <n v="8.4"/>
    <x v="2"/>
    <x v="2"/>
    <s v="NM"/>
  </r>
  <r>
    <s v="Jan"/>
    <n v="1013"/>
    <n v="9212"/>
    <s v="1 Gal Muratic Acid"/>
    <n v="4"/>
    <n v="7"/>
    <n v="3"/>
    <n v="0.60000000000000009"/>
    <x v="3"/>
    <x v="3"/>
    <s v="CO"/>
  </r>
  <r>
    <s v="Jan"/>
    <n v="1014"/>
    <n v="8722"/>
    <s v="Water Pump"/>
    <n v="344"/>
    <n v="502"/>
    <n v="158"/>
    <n v="31.6"/>
    <x v="0"/>
    <x v="0"/>
    <s v="CA"/>
  </r>
  <r>
    <s v="Jan"/>
    <n v="1015"/>
    <n v="2877"/>
    <s v="Net"/>
    <n v="11.4"/>
    <n v="16.3"/>
    <n v="4.9000000000000004"/>
    <n v="0.98000000000000009"/>
    <x v="3"/>
    <x v="3"/>
    <s v="AZ"/>
  </r>
  <r>
    <s v="Jan"/>
    <n v="1016"/>
    <n v="2499"/>
    <s v="8 ft Hose"/>
    <n v="6.2"/>
    <n v="9.1999999999999993"/>
    <n v="2.9999999999999991"/>
    <n v="0.59999999999999987"/>
    <x v="2"/>
    <x v="2"/>
    <s v="CA"/>
  </r>
  <r>
    <s v="Feb"/>
    <n v="1017"/>
    <n v="2242"/>
    <s v="AutoVac"/>
    <n v="60"/>
    <n v="124"/>
    <n v="64"/>
    <n v="12.8"/>
    <x v="1"/>
    <x v="1"/>
    <s v="NM"/>
  </r>
  <r>
    <s v="Feb"/>
    <n v="1018"/>
    <n v="1109"/>
    <s v="Chlorine Test Kit"/>
    <n v="3"/>
    <n v="8"/>
    <n v="5"/>
    <n v="1"/>
    <x v="2"/>
    <x v="2"/>
    <s v="CA"/>
  </r>
  <r>
    <s v="Feb"/>
    <n v="1019"/>
    <n v="2499"/>
    <s v="8 ft Hose"/>
    <n v="6.2"/>
    <n v="9.1999999999999993"/>
    <n v="2.9999999999999991"/>
    <n v="0.59999999999999987"/>
    <x v="2"/>
    <x v="2"/>
    <s v="CO"/>
  </r>
  <r>
    <s v="Feb"/>
    <n v="1020"/>
    <n v="2499"/>
    <s v="8 ft Hose"/>
    <n v="6.2"/>
    <n v="9.1999999999999993"/>
    <n v="2.9999999999999991"/>
    <n v="0.59999999999999987"/>
    <x v="2"/>
    <x v="2"/>
    <s v="NV"/>
  </r>
  <r>
    <s v="Feb"/>
    <n v="1021"/>
    <n v="1109"/>
    <s v="Chlorine Test Kit"/>
    <n v="3"/>
    <n v="8"/>
    <n v="5"/>
    <n v="1"/>
    <x v="1"/>
    <x v="1"/>
    <s v="CO"/>
  </r>
  <r>
    <s v="Feb"/>
    <n v="1022"/>
    <n v="2877"/>
    <s v="Net"/>
    <n v="11.4"/>
    <n v="16.3"/>
    <n v="4.9000000000000004"/>
    <n v="0.98000000000000009"/>
    <x v="2"/>
    <x v="2"/>
    <s v="UT"/>
  </r>
  <r>
    <s v="Feb"/>
    <n v="1023"/>
    <n v="1109"/>
    <s v="Chlorine Test Kit"/>
    <n v="3"/>
    <n v="8"/>
    <n v="5"/>
    <n v="1"/>
    <x v="3"/>
    <x v="3"/>
    <s v="NM"/>
  </r>
  <r>
    <s v="Feb"/>
    <n v="1024"/>
    <n v="9212"/>
    <s v="1 Gal Muratic Acid"/>
    <n v="4"/>
    <n v="7"/>
    <n v="3"/>
    <n v="0.60000000000000009"/>
    <x v="1"/>
    <x v="1"/>
    <s v="UT"/>
  </r>
  <r>
    <s v="Feb"/>
    <n v="1025"/>
    <n v="2877"/>
    <s v="Net"/>
    <n v="11.4"/>
    <n v="16.3"/>
    <n v="4.9000000000000004"/>
    <n v="0.98000000000000009"/>
    <x v="3"/>
    <x v="3"/>
    <s v="NV"/>
  </r>
  <r>
    <s v="Feb"/>
    <n v="1026"/>
    <n v="6119"/>
    <s v="Algea Killer 8 oz"/>
    <n v="9"/>
    <n v="14"/>
    <n v="5"/>
    <n v="1"/>
    <x v="3"/>
    <x v="3"/>
    <s v="NM"/>
  </r>
  <r>
    <s v="Feb"/>
    <n v="1027"/>
    <n v="6119"/>
    <s v="Algea Killer 8 oz"/>
    <n v="9"/>
    <n v="14"/>
    <n v="5"/>
    <n v="1"/>
    <x v="0"/>
    <x v="0"/>
    <s v="NV"/>
  </r>
  <r>
    <s v="Feb"/>
    <n v="1028"/>
    <n v="8722"/>
    <s v="Water Pump"/>
    <n v="344"/>
    <n v="502"/>
    <n v="158"/>
    <n v="31.6"/>
    <x v="0"/>
    <x v="0"/>
    <s v="AZ"/>
  </r>
  <r>
    <s v="Feb"/>
    <n v="1029"/>
    <n v="2499"/>
    <s v="8 ft Hose"/>
    <n v="6.2"/>
    <n v="9.1999999999999993"/>
    <n v="2.9999999999999991"/>
    <n v="0.59999999999999987"/>
    <x v="1"/>
    <x v="1"/>
    <s v="AZ"/>
  </r>
  <r>
    <s v="Feb"/>
    <n v="1030"/>
    <n v="4421"/>
    <s v="Skimmer"/>
    <n v="45"/>
    <n v="87"/>
    <n v="42"/>
    <n v="8.4"/>
    <x v="1"/>
    <x v="1"/>
    <s v="NV"/>
  </r>
  <r>
    <s v="Feb"/>
    <n v="1031"/>
    <n v="1109"/>
    <s v="Chlorine Test Kit"/>
    <n v="3"/>
    <n v="8"/>
    <n v="5"/>
    <n v="1"/>
    <x v="1"/>
    <x v="1"/>
    <s v="CA"/>
  </r>
  <r>
    <s v="Feb"/>
    <n v="1032"/>
    <n v="2877"/>
    <s v="Net"/>
    <n v="11.4"/>
    <n v="16.3"/>
    <n v="4.9000000000000004"/>
    <n v="0.98000000000000009"/>
    <x v="0"/>
    <x v="0"/>
    <s v="AZ"/>
  </r>
  <r>
    <s v="Feb"/>
    <n v="1033"/>
    <n v="9822"/>
    <s v="Pool Cover"/>
    <n v="58.3"/>
    <n v="98.4"/>
    <n v="40.100000000000009"/>
    <n v="8.0200000000000014"/>
    <x v="1"/>
    <x v="1"/>
    <s v="CA"/>
  </r>
  <r>
    <s v="Feb"/>
    <n v="1034"/>
    <n v="2877"/>
    <s v="Net"/>
    <n v="11.4"/>
    <n v="16.3"/>
    <n v="4.9000000000000004"/>
    <n v="0.98000000000000009"/>
    <x v="1"/>
    <x v="1"/>
    <s v="CO"/>
  </r>
  <r>
    <s v="Mar"/>
    <n v="1035"/>
    <n v="2499"/>
    <s v="8 ft Hose"/>
    <n v="6.2"/>
    <n v="9.1999999999999993"/>
    <n v="2.9999999999999991"/>
    <n v="0.59999999999999987"/>
    <x v="3"/>
    <x v="3"/>
    <s v="CA"/>
  </r>
  <r>
    <s v="Mar"/>
    <n v="1036"/>
    <n v="2499"/>
    <s v="8 ft Hose"/>
    <n v="6.2"/>
    <n v="9.1999999999999993"/>
    <n v="2.9999999999999991"/>
    <n v="0.59999999999999987"/>
    <x v="1"/>
    <x v="1"/>
    <s v="NV"/>
  </r>
  <r>
    <s v="Mar"/>
    <n v="1037"/>
    <n v="6622"/>
    <s v="5 Gal Chlorine"/>
    <n v="42"/>
    <n v="77"/>
    <n v="35"/>
    <n v="7"/>
    <x v="1"/>
    <x v="1"/>
    <s v="NV"/>
  </r>
  <r>
    <s v="Mar"/>
    <n v="1038"/>
    <n v="2499"/>
    <s v="8 ft Hose"/>
    <n v="6.2"/>
    <n v="9.1999999999999993"/>
    <n v="2.9999999999999991"/>
    <n v="0.59999999999999987"/>
    <x v="1"/>
    <x v="1"/>
    <s v="NV"/>
  </r>
  <r>
    <s v="Mar"/>
    <n v="1039"/>
    <n v="2877"/>
    <s v="Net"/>
    <n v="11.4"/>
    <n v="16.3"/>
    <n v="4.9000000000000004"/>
    <n v="0.98000000000000009"/>
    <x v="1"/>
    <x v="1"/>
    <s v="CA"/>
  </r>
  <r>
    <s v="Mar"/>
    <n v="1040"/>
    <n v="1109"/>
    <s v="Chlorine Test Kit"/>
    <n v="3"/>
    <n v="8"/>
    <n v="5"/>
    <n v="1"/>
    <x v="1"/>
    <x v="1"/>
    <s v="AZ"/>
  </r>
  <r>
    <s v="Mar"/>
    <n v="1041"/>
    <n v="2499"/>
    <s v="8 ft Hose"/>
    <n v="6.2"/>
    <n v="9.1999999999999993"/>
    <n v="2.9999999999999991"/>
    <n v="0.59999999999999987"/>
    <x v="0"/>
    <x v="0"/>
    <s v="NM"/>
  </r>
  <r>
    <s v="Mar"/>
    <n v="1042"/>
    <n v="8722"/>
    <s v="Water Pump"/>
    <n v="344"/>
    <n v="502"/>
    <n v="158"/>
    <n v="31.6"/>
    <x v="2"/>
    <x v="2"/>
    <s v="NM"/>
  </r>
  <r>
    <s v="Mar"/>
    <n v="1043"/>
    <n v="2242"/>
    <s v="AutoVac"/>
    <n v="60"/>
    <n v="124"/>
    <n v="64"/>
    <n v="12.8"/>
    <x v="2"/>
    <x v="2"/>
    <s v="CA"/>
  </r>
  <r>
    <s v="Mar"/>
    <n v="1044"/>
    <n v="2877"/>
    <s v="Net"/>
    <n v="11.4"/>
    <n v="16.3"/>
    <n v="4.9000000000000004"/>
    <n v="0.98000000000000009"/>
    <x v="2"/>
    <x v="2"/>
    <s v="CA"/>
  </r>
  <r>
    <s v="Mar"/>
    <n v="1045"/>
    <n v="8722"/>
    <s v="Water Pump"/>
    <n v="344"/>
    <n v="502"/>
    <n v="158"/>
    <n v="31.6"/>
    <x v="3"/>
    <x v="3"/>
    <s v="AZ"/>
  </r>
  <r>
    <s v="Mar"/>
    <n v="1046"/>
    <n v="6119"/>
    <s v="Algea Killer 8 oz"/>
    <n v="9"/>
    <n v="14"/>
    <n v="5"/>
    <n v="1"/>
    <x v="1"/>
    <x v="1"/>
    <s v="UT"/>
  </r>
  <r>
    <s v="Mar"/>
    <n v="1047"/>
    <n v="6622"/>
    <s v="5 Gal Chlorine"/>
    <n v="42"/>
    <n v="77"/>
    <n v="35"/>
    <n v="7"/>
    <x v="3"/>
    <x v="3"/>
    <s v="AZ"/>
  </r>
  <r>
    <s v="Mar"/>
    <n v="1048"/>
    <n v="8722"/>
    <s v="Water Pump"/>
    <n v="344"/>
    <n v="502"/>
    <n v="158"/>
    <n v="31.6"/>
    <x v="0"/>
    <x v="0"/>
    <s v="AZ"/>
  </r>
  <r>
    <s v="April"/>
    <n v="1049"/>
    <n v="2499"/>
    <s v="8 ft Hose"/>
    <n v="6.2"/>
    <n v="9.1999999999999993"/>
    <n v="2.9999999999999991"/>
    <n v="0.59999999999999987"/>
    <x v="0"/>
    <x v="0"/>
    <s v="CO"/>
  </r>
  <r>
    <s v="April"/>
    <n v="1050"/>
    <n v="2877"/>
    <s v="Net"/>
    <n v="11.4"/>
    <n v="16.3"/>
    <n v="4.9000000000000004"/>
    <n v="0.98000000000000009"/>
    <x v="0"/>
    <x v="0"/>
    <s v="AZ"/>
  </r>
  <r>
    <s v="April"/>
    <n v="1051"/>
    <n v="6119"/>
    <s v="Algea Killer 8 oz"/>
    <n v="9"/>
    <n v="14"/>
    <n v="5"/>
    <n v="1"/>
    <x v="2"/>
    <x v="2"/>
    <s v="UT"/>
  </r>
  <r>
    <s v="April"/>
    <n v="1052"/>
    <n v="6622"/>
    <s v="5 Gal Chlorine"/>
    <n v="42"/>
    <n v="77"/>
    <n v="35"/>
    <n v="7"/>
    <x v="2"/>
    <x v="2"/>
    <s v="AZ"/>
  </r>
  <r>
    <s v="April"/>
    <n v="1053"/>
    <n v="2242"/>
    <s v="AutoVac"/>
    <n v="60"/>
    <n v="124"/>
    <n v="64"/>
    <n v="12.8"/>
    <x v="0"/>
    <x v="0"/>
    <s v="CA"/>
  </r>
  <r>
    <s v="April"/>
    <n v="1054"/>
    <n v="4421"/>
    <s v="Skimmer"/>
    <n v="45"/>
    <n v="87"/>
    <n v="42"/>
    <n v="8.4"/>
    <x v="2"/>
    <x v="2"/>
    <s v="NV"/>
  </r>
  <r>
    <s v="April"/>
    <n v="1055"/>
    <n v="6119"/>
    <s v="Algea Killer 8 oz"/>
    <n v="9"/>
    <n v="14"/>
    <n v="5"/>
    <n v="1"/>
    <x v="1"/>
    <x v="1"/>
    <s v="NV"/>
  </r>
  <r>
    <s v="April"/>
    <n v="1056"/>
    <n v="1109"/>
    <s v="Chlorine Test Kit"/>
    <n v="3"/>
    <n v="8"/>
    <n v="5"/>
    <n v="1"/>
    <x v="2"/>
    <x v="2"/>
    <s v="CA"/>
  </r>
  <r>
    <s v="April"/>
    <n v="1057"/>
    <n v="2499"/>
    <s v="8 ft Hose"/>
    <n v="6.2"/>
    <n v="9.1999999999999993"/>
    <n v="2.9999999999999991"/>
    <n v="0.59999999999999987"/>
    <x v="1"/>
    <x v="1"/>
    <s v="CA"/>
  </r>
  <r>
    <s v="April"/>
    <n v="1058"/>
    <n v="6119"/>
    <s v="Algea Killer 8 oz"/>
    <n v="9"/>
    <n v="14"/>
    <n v="5"/>
    <n v="1"/>
    <x v="3"/>
    <x v="3"/>
    <s v="AZ"/>
  </r>
  <r>
    <s v="April"/>
    <n v="1059"/>
    <n v="2242"/>
    <s v="AutoVac"/>
    <n v="60"/>
    <n v="124"/>
    <n v="64"/>
    <n v="12.8"/>
    <x v="2"/>
    <x v="2"/>
    <s v="AZ"/>
  </r>
  <r>
    <s v="April"/>
    <n v="1060"/>
    <n v="6119"/>
    <s v="Algea Killer 8 oz"/>
    <n v="9"/>
    <n v="14"/>
    <n v="5"/>
    <n v="1"/>
    <x v="2"/>
    <x v="2"/>
    <s v="NV"/>
  </r>
  <r>
    <s v="May"/>
    <n v="1061"/>
    <n v="1109"/>
    <s v="Chlorine Test Kit"/>
    <n v="3"/>
    <n v="8"/>
    <n v="5"/>
    <n v="1"/>
    <x v="2"/>
    <x v="2"/>
    <s v="NV"/>
  </r>
  <r>
    <s v="May"/>
    <n v="1062"/>
    <n v="2499"/>
    <s v="8 ft Hose"/>
    <n v="6.2"/>
    <n v="9.1999999999999993"/>
    <n v="2.9999999999999991"/>
    <n v="0.59999999999999987"/>
    <x v="0"/>
    <x v="0"/>
    <s v="AZ"/>
  </r>
  <r>
    <s v="May"/>
    <n v="1063"/>
    <n v="1109"/>
    <s v="Chlorine Test Kit"/>
    <n v="3"/>
    <n v="8"/>
    <n v="5"/>
    <n v="1"/>
    <x v="2"/>
    <x v="2"/>
    <s v="CA"/>
  </r>
  <r>
    <s v="May"/>
    <n v="1064"/>
    <n v="2499"/>
    <s v="8 ft Hose"/>
    <n v="6.2"/>
    <n v="9.1999999999999993"/>
    <n v="2.9999999999999991"/>
    <n v="0.59999999999999987"/>
    <x v="3"/>
    <x v="3"/>
    <s v="AZ"/>
  </r>
  <r>
    <s v="May"/>
    <n v="1065"/>
    <n v="2499"/>
    <s v="8 ft Hose"/>
    <n v="6.2"/>
    <n v="9.1999999999999993"/>
    <n v="2.9999999999999991"/>
    <n v="0.59999999999999987"/>
    <x v="2"/>
    <x v="2"/>
    <s v="NM"/>
  </r>
  <r>
    <s v="May"/>
    <n v="1066"/>
    <n v="2877"/>
    <s v="Net"/>
    <n v="11.4"/>
    <n v="16.3"/>
    <n v="4.9000000000000004"/>
    <n v="0.98000000000000009"/>
    <x v="2"/>
    <x v="2"/>
    <s v="NV"/>
  </r>
  <r>
    <s v="May"/>
    <n v="1067"/>
    <n v="2877"/>
    <s v="Net"/>
    <n v="11.4"/>
    <n v="16.3"/>
    <n v="4.9000000000000004"/>
    <n v="0.98000000000000009"/>
    <x v="2"/>
    <x v="2"/>
    <s v="UT"/>
  </r>
  <r>
    <s v="May"/>
    <n v="1068"/>
    <n v="6119"/>
    <s v="Algea Killer 8 oz"/>
    <n v="9"/>
    <n v="14"/>
    <n v="5"/>
    <n v="1"/>
    <x v="1"/>
    <x v="1"/>
    <s v="CA"/>
  </r>
  <r>
    <s v="May"/>
    <n v="1069"/>
    <n v="1109"/>
    <s v="Chlorine Test Kit"/>
    <n v="3"/>
    <n v="8"/>
    <n v="5"/>
    <n v="1"/>
    <x v="2"/>
    <x v="2"/>
    <s v="AZ"/>
  </r>
  <r>
    <s v="May"/>
    <n v="1070"/>
    <n v="2499"/>
    <s v="8 ft Hose"/>
    <n v="6.2"/>
    <n v="9.1999999999999993"/>
    <n v="2.9999999999999991"/>
    <n v="0.59999999999999987"/>
    <x v="3"/>
    <x v="3"/>
    <s v="AZ"/>
  </r>
  <r>
    <s v="May"/>
    <n v="1071"/>
    <n v="1109"/>
    <s v="Chlorine Test Kit"/>
    <n v="3"/>
    <n v="8"/>
    <n v="5"/>
    <n v="1"/>
    <x v="0"/>
    <x v="0"/>
    <s v="AZ"/>
  </r>
  <r>
    <s v="May"/>
    <n v="1072"/>
    <n v="1109"/>
    <s v="Chlorine Test Kit"/>
    <n v="3"/>
    <n v="8"/>
    <n v="5"/>
    <n v="1"/>
    <x v="2"/>
    <x v="2"/>
    <s v="NV"/>
  </r>
  <r>
    <s v="May"/>
    <n v="1073"/>
    <n v="6622"/>
    <s v="5 Gal Chlorine"/>
    <n v="42"/>
    <n v="77"/>
    <n v="35"/>
    <n v="7"/>
    <x v="2"/>
    <x v="2"/>
    <s v="CA"/>
  </r>
  <r>
    <s v="May"/>
    <n v="1074"/>
    <n v="2877"/>
    <s v="Net"/>
    <n v="11.4"/>
    <n v="16.3"/>
    <n v="4.9000000000000004"/>
    <n v="0.98000000000000009"/>
    <x v="2"/>
    <x v="2"/>
    <s v="AZ"/>
  </r>
  <r>
    <s v="May"/>
    <n v="1075"/>
    <n v="1109"/>
    <s v="Chlorine Test Kit"/>
    <n v="3"/>
    <n v="8"/>
    <n v="5"/>
    <n v="1"/>
    <x v="3"/>
    <x v="3"/>
    <s v="CA"/>
  </r>
  <r>
    <s v="May"/>
    <n v="1076"/>
    <n v="1109"/>
    <s v="Chlorine Test Kit"/>
    <n v="3"/>
    <n v="8"/>
    <n v="5"/>
    <n v="1"/>
    <x v="1"/>
    <x v="1"/>
    <s v="AZ"/>
  </r>
  <r>
    <s v="May"/>
    <n v="1077"/>
    <n v="9822"/>
    <s v="Pool Cover"/>
    <n v="58.3"/>
    <n v="98.4"/>
    <n v="40.100000000000009"/>
    <n v="8.0200000000000014"/>
    <x v="3"/>
    <x v="3"/>
    <s v="AZ"/>
  </r>
  <r>
    <s v="May"/>
    <n v="1078"/>
    <n v="2877"/>
    <s v="Net"/>
    <n v="11.4"/>
    <n v="16.3"/>
    <n v="4.9000000000000004"/>
    <n v="0.98000000000000009"/>
    <x v="1"/>
    <x v="1"/>
    <s v="NV"/>
  </r>
  <r>
    <s v="June"/>
    <n v="1079"/>
    <n v="2877"/>
    <s v="Net"/>
    <n v="11.4"/>
    <n v="16.3"/>
    <n v="4.9000000000000004"/>
    <n v="0.98000000000000009"/>
    <x v="1"/>
    <x v="1"/>
    <s v="NM"/>
  </r>
  <r>
    <s v="June"/>
    <n v="1080"/>
    <n v="4421"/>
    <s v="Skimmer"/>
    <n v="45"/>
    <n v="87"/>
    <n v="42"/>
    <n v="8.4"/>
    <x v="2"/>
    <x v="2"/>
    <s v="CA"/>
  </r>
  <r>
    <s v="June"/>
    <n v="1081"/>
    <n v="6119"/>
    <s v="Algea Killer 8 oz"/>
    <n v="9"/>
    <n v="14"/>
    <n v="5"/>
    <n v="1"/>
    <x v="2"/>
    <x v="2"/>
    <s v="UT"/>
  </r>
  <r>
    <s v="June"/>
    <n v="1082"/>
    <n v="1109"/>
    <s v="Chlorine Test Kit"/>
    <n v="3"/>
    <n v="8"/>
    <n v="5"/>
    <n v="1"/>
    <x v="0"/>
    <x v="0"/>
    <s v="CA"/>
  </r>
  <r>
    <s v="June"/>
    <n v="1083"/>
    <n v="1109"/>
    <s v="Chlorine Test Kit"/>
    <n v="3"/>
    <n v="8"/>
    <n v="5"/>
    <n v="1"/>
    <x v="0"/>
    <x v="0"/>
    <s v="NV"/>
  </r>
  <r>
    <s v="June"/>
    <n v="1084"/>
    <n v="6119"/>
    <s v="Algea Killer 8 oz"/>
    <n v="9"/>
    <n v="14"/>
    <n v="5"/>
    <n v="1"/>
    <x v="0"/>
    <x v="0"/>
    <s v="AZ"/>
  </r>
  <r>
    <s v="June"/>
    <n v="1085"/>
    <n v="9822"/>
    <s v="Pool Cover"/>
    <n v="58.3"/>
    <n v="98.4"/>
    <n v="40.100000000000009"/>
    <n v="8.0200000000000014"/>
    <x v="2"/>
    <x v="2"/>
    <s v="NV"/>
  </r>
  <r>
    <s v="June"/>
    <n v="1086"/>
    <n v="1109"/>
    <s v="Chlorine Test Kit"/>
    <n v="3"/>
    <n v="8"/>
    <n v="5"/>
    <n v="1"/>
    <x v="3"/>
    <x v="3"/>
    <s v="AZ"/>
  </r>
  <r>
    <s v="June"/>
    <n v="1087"/>
    <n v="2499"/>
    <s v="8 ft Hose"/>
    <n v="6.2"/>
    <n v="9.1999999999999993"/>
    <n v="2.9999999999999991"/>
    <n v="0.59999999999999987"/>
    <x v="0"/>
    <x v="0"/>
    <s v="CA"/>
  </r>
  <r>
    <s v="June"/>
    <n v="1088"/>
    <n v="2499"/>
    <s v="8 ft Hose"/>
    <n v="6.2"/>
    <n v="9.1999999999999993"/>
    <n v="2.9999999999999991"/>
    <n v="0.59999999999999987"/>
    <x v="0"/>
    <x v="0"/>
    <s v="NM"/>
  </r>
  <r>
    <s v="June"/>
    <n v="1089"/>
    <n v="6119"/>
    <s v="Algea Killer 8 oz"/>
    <n v="9"/>
    <n v="14"/>
    <n v="5"/>
    <n v="1"/>
    <x v="2"/>
    <x v="2"/>
    <s v="NV"/>
  </r>
  <r>
    <s v="June"/>
    <n v="1090"/>
    <n v="2877"/>
    <s v="Net"/>
    <n v="11.4"/>
    <n v="16.3"/>
    <n v="4.9000000000000004"/>
    <n v="0.98000000000000009"/>
    <x v="0"/>
    <x v="0"/>
    <s v="CA"/>
  </r>
  <r>
    <s v="June"/>
    <n v="1091"/>
    <n v="2877"/>
    <s v="Net"/>
    <n v="11.4"/>
    <n v="16.3"/>
    <n v="4.9000000000000004"/>
    <n v="0.98000000000000009"/>
    <x v="3"/>
    <x v="3"/>
    <s v="NV"/>
  </r>
  <r>
    <s v="June"/>
    <n v="1092"/>
    <n v="2877"/>
    <s v="Net"/>
    <n v="11.4"/>
    <n v="16.3"/>
    <n v="4.9000000000000004"/>
    <n v="0.98000000000000009"/>
    <x v="2"/>
    <x v="2"/>
    <s v="CA"/>
  </r>
  <r>
    <s v="June"/>
    <n v="1093"/>
    <n v="6119"/>
    <s v="Algea Killer 8 oz"/>
    <n v="9"/>
    <n v="14"/>
    <n v="5"/>
    <n v="1"/>
    <x v="1"/>
    <x v="1"/>
    <s v="AZ"/>
  </r>
  <r>
    <s v="June"/>
    <n v="1094"/>
    <n v="6119"/>
    <s v="Algea Killer 8 oz"/>
    <n v="9"/>
    <n v="14"/>
    <n v="5"/>
    <n v="1"/>
    <x v="2"/>
    <x v="2"/>
    <s v="CA"/>
  </r>
  <r>
    <s v="June"/>
    <n v="1095"/>
    <n v="2499"/>
    <s v="8 ft Hose"/>
    <n v="6.2"/>
    <n v="9.1999999999999993"/>
    <n v="2.9999999999999991"/>
    <n v="0.59999999999999987"/>
    <x v="3"/>
    <x v="3"/>
    <s v="AZ"/>
  </r>
  <r>
    <s v="June"/>
    <n v="1096"/>
    <n v="6119"/>
    <s v="Algea Killer 8 oz"/>
    <n v="9"/>
    <n v="14"/>
    <n v="5"/>
    <n v="1"/>
    <x v="2"/>
    <x v="2"/>
    <s v="AZ"/>
  </r>
  <r>
    <s v="June"/>
    <n v="1097"/>
    <n v="9212"/>
    <s v="1 Gal Muratic Acid"/>
    <n v="4"/>
    <n v="7"/>
    <n v="3"/>
    <n v="0.60000000000000009"/>
    <x v="3"/>
    <x v="3"/>
    <s v="NV"/>
  </r>
  <r>
    <s v="June"/>
    <n v="1098"/>
    <n v="2877"/>
    <s v="Net"/>
    <n v="11.4"/>
    <n v="16.3"/>
    <n v="4.9000000000000004"/>
    <n v="0.98000000000000009"/>
    <x v="1"/>
    <x v="1"/>
    <s v="NM"/>
  </r>
  <r>
    <s v="July"/>
    <n v="1099"/>
    <n v="2877"/>
    <s v="Net"/>
    <n v="11.4"/>
    <n v="16.3"/>
    <n v="4.9000000000000004"/>
    <n v="0.98000000000000009"/>
    <x v="2"/>
    <x v="2"/>
    <s v="CA"/>
  </r>
  <r>
    <s v="July"/>
    <n v="1100"/>
    <n v="6119"/>
    <s v="Algea Killer 8 oz"/>
    <n v="9"/>
    <n v="14"/>
    <n v="5"/>
    <n v="1"/>
    <x v="0"/>
    <x v="0"/>
    <s v="UT"/>
  </r>
  <r>
    <s v="July"/>
    <n v="1101"/>
    <n v="2499"/>
    <s v="8 ft Hose"/>
    <n v="6.2"/>
    <n v="9.1999999999999993"/>
    <n v="2.9999999999999991"/>
    <n v="0.59999999999999987"/>
    <x v="2"/>
    <x v="2"/>
    <s v="CA"/>
  </r>
  <r>
    <s v="July"/>
    <n v="1102"/>
    <n v="2242"/>
    <s v="AutoVac"/>
    <n v="60"/>
    <n v="124"/>
    <n v="64"/>
    <n v="12.8"/>
    <x v="1"/>
    <x v="1"/>
    <s v="NV"/>
  </r>
  <r>
    <s v="July"/>
    <n v="1103"/>
    <n v="2877"/>
    <s v="Net"/>
    <n v="11.4"/>
    <n v="16.3"/>
    <n v="4.9000000000000004"/>
    <n v="0.98000000000000009"/>
    <x v="1"/>
    <x v="1"/>
    <s v="AZ"/>
  </r>
  <r>
    <s v="July"/>
    <n v="1104"/>
    <n v="2877"/>
    <s v="Net"/>
    <n v="11.4"/>
    <n v="16.3"/>
    <n v="4.9000000000000004"/>
    <n v="0.98000000000000009"/>
    <x v="2"/>
    <x v="2"/>
    <s v="NV"/>
  </r>
  <r>
    <s v="July"/>
    <n v="1105"/>
    <n v="2499"/>
    <s v="8 ft Hose"/>
    <n v="6.2"/>
    <n v="9.1999999999999993"/>
    <n v="2.9999999999999991"/>
    <n v="0.59999999999999987"/>
    <x v="1"/>
    <x v="1"/>
    <s v="AZ"/>
  </r>
  <r>
    <s v="July"/>
    <n v="1106"/>
    <n v="9822"/>
    <s v="Pool Cover"/>
    <n v="58.3"/>
    <n v="98.4"/>
    <n v="40.100000000000009"/>
    <n v="8.0200000000000014"/>
    <x v="1"/>
    <x v="1"/>
    <s v="CA"/>
  </r>
  <r>
    <s v="July"/>
    <n v="1107"/>
    <n v="1109"/>
    <s v="Chlorine Test Kit"/>
    <n v="3"/>
    <n v="8"/>
    <n v="5"/>
    <n v="1"/>
    <x v="3"/>
    <x v="3"/>
    <s v="NM"/>
  </r>
  <r>
    <s v="July"/>
    <n v="1108"/>
    <n v="9822"/>
    <s v="Pool Cover"/>
    <n v="58.3"/>
    <n v="98.4"/>
    <n v="40.100000000000009"/>
    <n v="8.0200000000000014"/>
    <x v="2"/>
    <x v="2"/>
    <s v="NV"/>
  </r>
  <r>
    <s v="July"/>
    <n v="1109"/>
    <n v="8722"/>
    <s v="Water Pump"/>
    <n v="344"/>
    <n v="502"/>
    <n v="158"/>
    <n v="31.6"/>
    <x v="1"/>
    <x v="1"/>
    <s v="CA"/>
  </r>
  <r>
    <s v="July"/>
    <n v="1110"/>
    <n v="8722"/>
    <s v="Water Pump"/>
    <n v="344"/>
    <n v="502"/>
    <n v="158"/>
    <n v="31.6"/>
    <x v="3"/>
    <x v="3"/>
    <s v="NV"/>
  </r>
  <r>
    <s v="July"/>
    <n v="1111"/>
    <n v="6622"/>
    <s v="5 Gal Chlorine"/>
    <n v="42"/>
    <n v="77"/>
    <n v="35"/>
    <n v="7"/>
    <x v="3"/>
    <x v="3"/>
    <s v="CA"/>
  </r>
  <r>
    <s v="July"/>
    <n v="1112"/>
    <n v="6622"/>
    <s v="5 Gal Chlorine"/>
    <n v="42"/>
    <n v="77"/>
    <n v="35"/>
    <n v="7"/>
    <x v="2"/>
    <x v="2"/>
    <s v="AZ"/>
  </r>
  <r>
    <s v="July"/>
    <n v="1113"/>
    <n v="9822"/>
    <s v="Pool Cover"/>
    <n v="58.3"/>
    <n v="98.4"/>
    <n v="40.100000000000009"/>
    <n v="8.0200000000000014"/>
    <x v="0"/>
    <x v="0"/>
    <s v="CA"/>
  </r>
  <r>
    <s v="July"/>
    <n v="1114"/>
    <n v="2242"/>
    <s v="AutoVac"/>
    <n v="60"/>
    <n v="124"/>
    <n v="64"/>
    <n v="12.8"/>
    <x v="1"/>
    <x v="1"/>
    <s v="AZ"/>
  </r>
  <r>
    <s v="July"/>
    <n v="1115"/>
    <n v="8722"/>
    <s v="Water Pump"/>
    <n v="344"/>
    <n v="502"/>
    <n v="158"/>
    <n v="31.6"/>
    <x v="0"/>
    <x v="0"/>
    <s v="AZ"/>
  </r>
  <r>
    <s v="July"/>
    <n v="1116"/>
    <n v="6622"/>
    <s v="5 Gal Chlorine"/>
    <n v="42"/>
    <n v="77"/>
    <n v="35"/>
    <n v="7"/>
    <x v="2"/>
    <x v="2"/>
    <s v="NV"/>
  </r>
  <r>
    <s v="July"/>
    <n v="1117"/>
    <n v="8722"/>
    <s v="Water Pump"/>
    <n v="344"/>
    <n v="502"/>
    <n v="158"/>
    <n v="31.6"/>
    <x v="3"/>
    <x v="3"/>
    <s v="NM"/>
  </r>
  <r>
    <s v="July"/>
    <n v="1118"/>
    <n v="9822"/>
    <s v="Pool Cover"/>
    <n v="58.3"/>
    <n v="98.4"/>
    <n v="40.100000000000009"/>
    <n v="8.0200000000000014"/>
    <x v="1"/>
    <x v="1"/>
    <s v="CA"/>
  </r>
  <r>
    <s v="July"/>
    <n v="1119"/>
    <n v="2242"/>
    <s v="AutoVac"/>
    <n v="60"/>
    <n v="124"/>
    <n v="64"/>
    <n v="12.8"/>
    <x v="0"/>
    <x v="0"/>
    <s v="UT"/>
  </r>
  <r>
    <s v="July"/>
    <n v="1120"/>
    <n v="2242"/>
    <s v="AutoVac"/>
    <n v="60"/>
    <n v="124"/>
    <n v="64"/>
    <n v="12.8"/>
    <x v="2"/>
    <x v="2"/>
    <s v="CA"/>
  </r>
  <r>
    <s v="July"/>
    <n v="1121"/>
    <n v="4421"/>
    <s v="Skimmer"/>
    <n v="45"/>
    <n v="87"/>
    <n v="42"/>
    <n v="8.4"/>
    <x v="2"/>
    <x v="2"/>
    <s v="NV"/>
  </r>
  <r>
    <s v="July"/>
    <n v="1122"/>
    <n v="8722"/>
    <s v="Water Pump"/>
    <n v="344"/>
    <n v="502"/>
    <n v="158"/>
    <n v="31.6"/>
    <x v="2"/>
    <x v="2"/>
    <s v="AZ"/>
  </r>
  <r>
    <s v="July"/>
    <n v="1123"/>
    <n v="9822"/>
    <s v="Pool Cover"/>
    <n v="58.3"/>
    <n v="98.4"/>
    <n v="40.100000000000009"/>
    <n v="8.0200000000000014"/>
    <x v="2"/>
    <x v="2"/>
    <s v="NV"/>
  </r>
  <r>
    <s v="July"/>
    <n v="1124"/>
    <n v="4421"/>
    <s v="Skimmer"/>
    <n v="45"/>
    <n v="87"/>
    <n v="42"/>
    <n v="8.4"/>
    <x v="2"/>
    <x v="2"/>
    <s v="AZ"/>
  </r>
  <r>
    <s v="Aug"/>
    <n v="1125"/>
    <n v="2242"/>
    <s v="AutoVac"/>
    <n v="60"/>
    <n v="124"/>
    <n v="64"/>
    <n v="12.8"/>
    <x v="2"/>
    <x v="2"/>
    <s v="CA"/>
  </r>
  <r>
    <s v="Aug"/>
    <n v="1126"/>
    <n v="9212"/>
    <s v="1 Gal Muratic Acid"/>
    <n v="4"/>
    <n v="7"/>
    <n v="3"/>
    <n v="0.60000000000000009"/>
    <x v="2"/>
    <x v="2"/>
    <s v="NM"/>
  </r>
  <r>
    <s v="Aug"/>
    <n v="1127"/>
    <n v="8722"/>
    <s v="Water Pump"/>
    <n v="344"/>
    <n v="502"/>
    <n v="158"/>
    <n v="31.6"/>
    <x v="0"/>
    <x v="0"/>
    <s v="NV"/>
  </r>
  <r>
    <s v="Aug"/>
    <n v="1128"/>
    <n v="6622"/>
    <s v="5 Gal Chlorine"/>
    <n v="42"/>
    <n v="77"/>
    <n v="35"/>
    <n v="7"/>
    <x v="1"/>
    <x v="1"/>
    <s v="CA"/>
  </r>
  <r>
    <s v="Aug"/>
    <n v="1129"/>
    <n v="9822"/>
    <s v="Pool Cover"/>
    <n v="58.3"/>
    <n v="98.4"/>
    <n v="40.100000000000009"/>
    <n v="8.0200000000000014"/>
    <x v="3"/>
    <x v="3"/>
    <s v="NV"/>
  </r>
  <r>
    <s v="Aug"/>
    <n v="1130"/>
    <n v="4421"/>
    <s v="Skimmer"/>
    <n v="45"/>
    <n v="87"/>
    <n v="42"/>
    <n v="8.4"/>
    <x v="3"/>
    <x v="3"/>
    <s v="CA"/>
  </r>
  <r>
    <s v="Aug"/>
    <n v="1131"/>
    <n v="9212"/>
    <s v="1 Gal Muratic Acid"/>
    <n v="4"/>
    <n v="7"/>
    <n v="3"/>
    <n v="0.60000000000000009"/>
    <x v="3"/>
    <x v="3"/>
    <s v="AZ"/>
  </r>
  <r>
    <s v="Aug"/>
    <n v="1132"/>
    <n v="9212"/>
    <s v="1 Gal Muratic Acid"/>
    <n v="4"/>
    <n v="7"/>
    <n v="3"/>
    <n v="0.60000000000000009"/>
    <x v="3"/>
    <x v="3"/>
    <s v="CA"/>
  </r>
  <r>
    <s v="Aug"/>
    <n v="1133"/>
    <n v="9822"/>
    <s v="Pool Cover"/>
    <n v="58.3"/>
    <n v="98.4"/>
    <n v="40.100000000000009"/>
    <n v="8.0200000000000014"/>
    <x v="0"/>
    <x v="0"/>
    <s v="AZ"/>
  </r>
  <r>
    <s v="Aug"/>
    <n v="1134"/>
    <n v="9822"/>
    <s v="Pool Cover"/>
    <n v="58.3"/>
    <n v="98.4"/>
    <n v="40.100000000000009"/>
    <n v="8.0200000000000014"/>
    <x v="2"/>
    <x v="2"/>
    <s v="AZ"/>
  </r>
  <r>
    <s v="Aug"/>
    <n v="1135"/>
    <n v="8722"/>
    <s v="Water Pump"/>
    <n v="344"/>
    <n v="502"/>
    <n v="158"/>
    <n v="31.6"/>
    <x v="0"/>
    <x v="0"/>
    <s v="NV"/>
  </r>
  <r>
    <s v="Aug"/>
    <n v="1136"/>
    <n v="2242"/>
    <s v="AutoVac"/>
    <n v="60"/>
    <n v="124"/>
    <n v="64"/>
    <n v="12.8"/>
    <x v="2"/>
    <x v="2"/>
    <s v="NM"/>
  </r>
  <r>
    <s v="Aug"/>
    <n v="1137"/>
    <n v="9822"/>
    <s v="Pool Cover"/>
    <n v="58.3"/>
    <n v="98.4"/>
    <n v="40.100000000000009"/>
    <n v="8.0200000000000014"/>
    <x v="1"/>
    <x v="1"/>
    <s v="CA"/>
  </r>
  <r>
    <s v="Aug"/>
    <n v="1138"/>
    <n v="8722"/>
    <s v="Water Pump"/>
    <n v="344"/>
    <n v="502"/>
    <n v="158"/>
    <n v="31.6"/>
    <x v="0"/>
    <x v="0"/>
    <s v="UT"/>
  </r>
  <r>
    <s v="Aug"/>
    <n v="1139"/>
    <n v="4421"/>
    <s v="Skimmer"/>
    <n v="45"/>
    <n v="87"/>
    <n v="42"/>
    <n v="8.4"/>
    <x v="2"/>
    <x v="2"/>
    <s v="CA"/>
  </r>
  <r>
    <s v="Aug"/>
    <n v="1140"/>
    <n v="4421"/>
    <s v="Skimmer"/>
    <n v="45"/>
    <n v="87"/>
    <n v="42"/>
    <n v="8.4"/>
    <x v="1"/>
    <x v="1"/>
    <s v="NV"/>
  </r>
  <r>
    <s v="Aug"/>
    <n v="1141"/>
    <n v="9212"/>
    <s v="1 Gal Muratic Acid"/>
    <n v="4"/>
    <n v="7"/>
    <n v="3"/>
    <n v="0.60000000000000009"/>
    <x v="1"/>
    <x v="1"/>
    <s v="AZ"/>
  </r>
  <r>
    <s v="Sept"/>
    <n v="1142"/>
    <n v="2242"/>
    <s v="AutoVac"/>
    <n v="60"/>
    <n v="124"/>
    <n v="64"/>
    <n v="12.8"/>
    <x v="1"/>
    <x v="1"/>
    <s v="NV"/>
  </r>
  <r>
    <s v="Sept"/>
    <n v="1143"/>
    <n v="9822"/>
    <s v="Pool Cover"/>
    <n v="58.3"/>
    <n v="98.4"/>
    <n v="40.100000000000009"/>
    <n v="8.0200000000000014"/>
    <x v="3"/>
    <x v="3"/>
    <s v="AZ"/>
  </r>
  <r>
    <s v="Sept"/>
    <n v="1144"/>
    <n v="2242"/>
    <s v="AutoVac"/>
    <n v="60"/>
    <n v="124"/>
    <n v="64"/>
    <n v="12.8"/>
    <x v="3"/>
    <x v="3"/>
    <s v="CA"/>
  </r>
  <r>
    <s v="Sept"/>
    <n v="1145"/>
    <n v="4421"/>
    <s v="Skimmer"/>
    <n v="45"/>
    <n v="87"/>
    <n v="42"/>
    <n v="8.4"/>
    <x v="3"/>
    <x v="3"/>
    <s v="NM"/>
  </r>
  <r>
    <s v="Sept"/>
    <n v="1146"/>
    <n v="8722"/>
    <s v="Water Pump"/>
    <n v="344"/>
    <n v="502"/>
    <n v="158"/>
    <n v="31.6"/>
    <x v="3"/>
    <x v="3"/>
    <s v="NV"/>
  </r>
  <r>
    <s v="Sept"/>
    <n v="1147"/>
    <n v="9822"/>
    <s v="Pool Cover"/>
    <n v="58.3"/>
    <n v="98.4"/>
    <n v="40.100000000000009"/>
    <n v="8.0200000000000014"/>
    <x v="0"/>
    <x v="0"/>
    <s v="CA"/>
  </r>
  <r>
    <s v="Sept"/>
    <n v="1148"/>
    <n v="9212"/>
    <s v="1 Gal Muratic Acid"/>
    <n v="4"/>
    <n v="7"/>
    <n v="3"/>
    <n v="0.60000000000000009"/>
    <x v="2"/>
    <x v="2"/>
    <s v="AZ"/>
  </r>
  <r>
    <s v="Sept"/>
    <n v="1149"/>
    <n v="8722"/>
    <s v="Water Pump"/>
    <n v="344"/>
    <n v="502"/>
    <n v="158"/>
    <n v="31.6"/>
    <x v="0"/>
    <x v="0"/>
    <s v="AZ"/>
  </r>
  <r>
    <s v="Oct"/>
    <n v="1150"/>
    <n v="2242"/>
    <s v="AutoVac"/>
    <n v="60"/>
    <n v="124"/>
    <n v="64"/>
    <n v="12.8"/>
    <x v="2"/>
    <x v="2"/>
    <s v="UT"/>
  </r>
  <r>
    <s v="Oct"/>
    <n v="1151"/>
    <n v="2242"/>
    <s v="AutoVac"/>
    <n v="60"/>
    <n v="124"/>
    <n v="64"/>
    <n v="12.8"/>
    <x v="1"/>
    <x v="1"/>
    <s v="CA"/>
  </r>
  <r>
    <s v="Oct"/>
    <n v="1152"/>
    <n v="4421"/>
    <s v="Skimmer"/>
    <n v="45"/>
    <n v="87"/>
    <n v="42"/>
    <n v="8.4"/>
    <x v="0"/>
    <x v="0"/>
    <s v="NV"/>
  </r>
  <r>
    <s v="Oct"/>
    <n v="1153"/>
    <n v="8722"/>
    <s v="Water Pump"/>
    <n v="344"/>
    <n v="502"/>
    <n v="158"/>
    <n v="31.6"/>
    <x v="2"/>
    <x v="2"/>
    <s v="AZ"/>
  </r>
  <r>
    <s v="Oct"/>
    <n v="1154"/>
    <n v="9822"/>
    <s v="Pool Cover"/>
    <n v="58.3"/>
    <n v="98.4"/>
    <n v="40.100000000000009"/>
    <n v="8.0200000000000014"/>
    <x v="1"/>
    <x v="1"/>
    <s v="NV"/>
  </r>
  <r>
    <s v="Oct"/>
    <n v="1155"/>
    <n v="4421"/>
    <s v="Skimmer"/>
    <n v="45"/>
    <n v="87"/>
    <n v="42"/>
    <n v="8.4"/>
    <x v="2"/>
    <x v="2"/>
    <s v="AZ"/>
  </r>
  <r>
    <s v="Oct"/>
    <n v="1156"/>
    <n v="2242"/>
    <s v="AutoVac"/>
    <n v="60"/>
    <n v="124"/>
    <n v="64"/>
    <n v="12.8"/>
    <x v="2"/>
    <x v="2"/>
    <s v="CA"/>
  </r>
  <r>
    <s v="Oct"/>
    <n v="1157"/>
    <n v="9212"/>
    <s v="1 Gal Muratic Acid"/>
    <n v="4"/>
    <n v="7"/>
    <n v="3"/>
    <n v="0.60000000000000009"/>
    <x v="2"/>
    <x v="2"/>
    <s v="NM"/>
  </r>
  <r>
    <s v="Nov"/>
    <n v="1158"/>
    <n v="8722"/>
    <s v="Water Pump"/>
    <n v="344"/>
    <n v="502"/>
    <n v="158"/>
    <n v="31.6"/>
    <x v="0"/>
    <x v="0"/>
    <s v="NV"/>
  </r>
  <r>
    <s v="Nov"/>
    <n v="1159"/>
    <n v="6622"/>
    <s v="5 Gal Chlorine"/>
    <n v="42"/>
    <n v="77"/>
    <n v="35"/>
    <n v="7"/>
    <x v="2"/>
    <x v="2"/>
    <s v="CA"/>
  </r>
  <r>
    <s v="Nov"/>
    <n v="1160"/>
    <n v="9822"/>
    <s v="Pool Cover"/>
    <n v="58.3"/>
    <n v="98.4"/>
    <n v="40.100000000000009"/>
    <n v="8.0200000000000014"/>
    <x v="3"/>
    <x v="3"/>
    <s v="NV"/>
  </r>
  <r>
    <s v="Nov"/>
    <n v="1161"/>
    <n v="4421"/>
    <s v="Skimmer"/>
    <n v="45"/>
    <n v="87"/>
    <n v="42"/>
    <n v="8.4"/>
    <x v="1"/>
    <x v="1"/>
    <s v="CA"/>
  </r>
  <r>
    <s v="Nov"/>
    <n v="1162"/>
    <n v="9212"/>
    <s v="1 Gal Muratic Acid"/>
    <n v="4"/>
    <n v="7"/>
    <n v="3"/>
    <n v="0.60000000000000009"/>
    <x v="0"/>
    <x v="0"/>
    <s v="AZ"/>
  </r>
  <r>
    <s v="Nov"/>
    <n v="1163"/>
    <n v="9212"/>
    <s v="1 Gal Muratic Acid"/>
    <n v="4"/>
    <n v="7"/>
    <n v="3"/>
    <n v="0.60000000000000009"/>
    <x v="2"/>
    <x v="2"/>
    <s v="CA"/>
  </r>
  <r>
    <s v="Nov"/>
    <n v="1164"/>
    <n v="9822"/>
    <s v="Pool Cover"/>
    <n v="58.3"/>
    <n v="98.4"/>
    <n v="40.100000000000009"/>
    <n v="8.0200000000000014"/>
    <x v="2"/>
    <x v="2"/>
    <s v="AZ"/>
  </r>
  <r>
    <s v="Nov"/>
    <n v="1165"/>
    <n v="9822"/>
    <s v="Pool Cover"/>
    <n v="58.3"/>
    <n v="98.4"/>
    <n v="40.100000000000009"/>
    <n v="8.0200000000000014"/>
    <x v="2"/>
    <x v="2"/>
    <s v="AZ"/>
  </r>
  <r>
    <s v="Nov"/>
    <n v="1166"/>
    <n v="8722"/>
    <s v="Water Pump"/>
    <n v="344"/>
    <n v="502"/>
    <n v="158"/>
    <n v="31.6"/>
    <x v="2"/>
    <x v="2"/>
    <s v="NV"/>
  </r>
  <r>
    <s v="Dec"/>
    <n v="1167"/>
    <n v="2242"/>
    <s v="AutoVac"/>
    <n v="60"/>
    <n v="124"/>
    <n v="64"/>
    <n v="12.8"/>
    <x v="2"/>
    <x v="2"/>
    <s v="NM"/>
  </r>
  <r>
    <s v="Dec"/>
    <n v="1168"/>
    <n v="9822"/>
    <s v="Pool Cover"/>
    <n v="58.3"/>
    <n v="98.4"/>
    <n v="40.100000000000009"/>
    <n v="8.0200000000000014"/>
    <x v="2"/>
    <x v="2"/>
    <s v="CA"/>
  </r>
  <r>
    <s v="Dec"/>
    <n v="1169"/>
    <n v="8722"/>
    <s v="Water Pump"/>
    <n v="344"/>
    <n v="502"/>
    <n v="158"/>
    <n v="31.6"/>
    <x v="2"/>
    <x v="2"/>
    <s v="UT"/>
  </r>
  <r>
    <s v="Dec"/>
    <n v="1170"/>
    <n v="4421"/>
    <s v="Skimmer"/>
    <n v="45"/>
    <n v="87"/>
    <n v="42"/>
    <n v="8.4"/>
    <x v="0"/>
    <x v="0"/>
    <s v="CA"/>
  </r>
  <r>
    <s v="Dec"/>
    <n v="1171"/>
    <n v="4421"/>
    <s v="Skimmer"/>
    <n v="45"/>
    <n v="87"/>
    <n v="42"/>
    <n v="8.4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4B07C-DFAC-4AAD-9D36-767F3D4AE80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3:M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6"/>
  <sheetViews>
    <sheetView tabSelected="1" topLeftCell="D1" zoomScale="85" zoomScaleNormal="85" workbookViewId="0">
      <selection activeCell="N5" sqref="N5"/>
    </sheetView>
  </sheetViews>
  <sheetFormatPr defaultColWidth="11" defaultRowHeight="15.6"/>
  <cols>
    <col min="1" max="1" width="6.59765625" bestFit="1" customWidth="1"/>
    <col min="2" max="2" width="10.69921875" bestFit="1" customWidth="1"/>
    <col min="3" max="3" width="7.3984375" bestFit="1" customWidth="1"/>
    <col min="4" max="4" width="16.3984375" bestFit="1" customWidth="1"/>
    <col min="5" max="5" width="8.8984375" bestFit="1" customWidth="1"/>
    <col min="6" max="6" width="11.5" bestFit="1" customWidth="1"/>
    <col min="7" max="7" width="8.8984375" bestFit="1" customWidth="1"/>
    <col min="8" max="8" width="10.296875" bestFit="1" customWidth="1"/>
    <col min="9" max="9" width="9.59765625" bestFit="1" customWidth="1"/>
    <col min="10" max="10" width="10" bestFit="1" customWidth="1"/>
    <col min="11" max="11" width="8" bestFit="1" customWidth="1"/>
    <col min="13" max="13" width="12.19921875" bestFit="1" customWidth="1"/>
    <col min="14" max="14" width="15.19921875" bestFit="1" customWidth="1"/>
  </cols>
  <sheetData>
    <row r="1" spans="1:13" ht="124.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IF(G2&gt;0.5, G2*0.2, G2*0.1)</f>
        <v>8.0200000000000014</v>
      </c>
      <c r="I2" t="s">
        <v>36</v>
      </c>
      <c r="J2" t="s">
        <v>37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ref="G3:G66" si="0">F3-E3</f>
        <v>4.9000000000000004</v>
      </c>
      <c r="H3" s="4">
        <f t="shared" ref="H3:H66" si="1">IF(G3&gt;0.5, G3*0.2, G3*0.1)</f>
        <v>0.98000000000000009</v>
      </c>
      <c r="I3" t="s">
        <v>38</v>
      </c>
      <c r="J3" t="s">
        <v>39</v>
      </c>
      <c r="K3" t="s">
        <v>18</v>
      </c>
      <c r="L3" s="6" t="s">
        <v>50</v>
      </c>
      <c r="M3" t="s">
        <v>52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0.59999999999999987</v>
      </c>
      <c r="I4" t="s">
        <v>40</v>
      </c>
      <c r="J4" t="s">
        <v>41</v>
      </c>
      <c r="K4" t="s">
        <v>16</v>
      </c>
      <c r="L4" s="7" t="s">
        <v>37</v>
      </c>
      <c r="M4" s="5">
        <v>6003.5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36</v>
      </c>
      <c r="J5" t="s">
        <v>37</v>
      </c>
      <c r="K5" t="s">
        <v>16</v>
      </c>
      <c r="L5" s="7" t="s">
        <v>39</v>
      </c>
      <c r="M5" s="5">
        <v>2410.7000000000003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1</v>
      </c>
      <c r="I6" t="s">
        <v>40</v>
      </c>
      <c r="J6" t="s">
        <v>41</v>
      </c>
      <c r="K6" t="s">
        <v>16</v>
      </c>
      <c r="L6" s="7" t="s">
        <v>43</v>
      </c>
      <c r="M6" s="5">
        <v>3035.3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40</v>
      </c>
      <c r="J7" t="s">
        <v>41</v>
      </c>
      <c r="K7" t="s">
        <v>16</v>
      </c>
      <c r="L7" s="7" t="s">
        <v>41</v>
      </c>
      <c r="M7" s="5">
        <v>5661.0999999999985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1</v>
      </c>
      <c r="I8" t="s">
        <v>42</v>
      </c>
      <c r="J8" t="s">
        <v>43</v>
      </c>
      <c r="K8" t="s">
        <v>19</v>
      </c>
      <c r="L8" s="7" t="s">
        <v>51</v>
      </c>
      <c r="M8" s="5">
        <v>17110.599999999999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0.98000000000000009</v>
      </c>
      <c r="I9" t="s">
        <v>40</v>
      </c>
      <c r="J9" t="s">
        <v>41</v>
      </c>
      <c r="K9" t="s">
        <v>19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1</v>
      </c>
      <c r="I10" t="s">
        <v>40</v>
      </c>
      <c r="J10" t="s">
        <v>41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0.98000000000000009</v>
      </c>
      <c r="I11" t="s">
        <v>38</v>
      </c>
      <c r="J11" t="s">
        <v>39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0.98000000000000009</v>
      </c>
      <c r="I12" t="s">
        <v>38</v>
      </c>
      <c r="J12" t="s">
        <v>39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40</v>
      </c>
      <c r="J13" t="s">
        <v>41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0.60000000000000009</v>
      </c>
      <c r="I14" t="s">
        <v>42</v>
      </c>
      <c r="J14" t="s">
        <v>43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36</v>
      </c>
      <c r="J15" t="s">
        <v>37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0.98000000000000009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0.59999999999999987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1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0.59999999999999987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0.59999999999999987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1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0.98000000000000009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1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0.60000000000000009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0.98000000000000009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1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1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0.59999999999999987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1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0.98000000000000009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si="0"/>
        <v>40.100000000000009</v>
      </c>
      <c r="H34" s="4">
        <f t="shared" si="1"/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0"/>
        <v>4.9000000000000004</v>
      </c>
      <c r="H35" s="4">
        <f t="shared" si="1"/>
        <v>0.98000000000000009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0"/>
        <v>2.9999999999999991</v>
      </c>
      <c r="H36" s="4">
        <f t="shared" si="1"/>
        <v>0.59999999999999987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0"/>
        <v>2.9999999999999991</v>
      </c>
      <c r="H37" s="4">
        <f t="shared" si="1"/>
        <v>0.59999999999999987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0"/>
        <v>35</v>
      </c>
      <c r="H38" s="4">
        <f t="shared" si="1"/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0"/>
        <v>2.9999999999999991</v>
      </c>
      <c r="H39" s="4">
        <f t="shared" si="1"/>
        <v>0.59999999999999987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0"/>
        <v>4.9000000000000004</v>
      </c>
      <c r="H40" s="4">
        <f t="shared" si="1"/>
        <v>0.98000000000000009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0"/>
        <v>5</v>
      </c>
      <c r="H41" s="4">
        <f t="shared" si="1"/>
        <v>1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0"/>
        <v>2.9999999999999991</v>
      </c>
      <c r="H42" s="4">
        <f t="shared" si="1"/>
        <v>0.59999999999999987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0"/>
        <v>158</v>
      </c>
      <c r="H43" s="4">
        <f t="shared" si="1"/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0"/>
        <v>64</v>
      </c>
      <c r="H44" s="4">
        <f t="shared" si="1"/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0"/>
        <v>4.9000000000000004</v>
      </c>
      <c r="H45" s="4">
        <f t="shared" si="1"/>
        <v>0.98000000000000009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0"/>
        <v>158</v>
      </c>
      <c r="H46" s="4">
        <f t="shared" si="1"/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0"/>
        <v>5</v>
      </c>
      <c r="H47" s="4">
        <f t="shared" si="1"/>
        <v>1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0"/>
        <v>35</v>
      </c>
      <c r="H48" s="4">
        <f t="shared" si="1"/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0"/>
        <v>158</v>
      </c>
      <c r="H49" s="4">
        <f t="shared" si="1"/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0"/>
        <v>2.9999999999999991</v>
      </c>
      <c r="H50" s="4">
        <f t="shared" si="1"/>
        <v>0.59999999999999987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0"/>
        <v>4.9000000000000004</v>
      </c>
      <c r="H51" s="4">
        <f t="shared" si="1"/>
        <v>0.98000000000000009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0"/>
        <v>5</v>
      </c>
      <c r="H52" s="4">
        <f t="shared" si="1"/>
        <v>1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0"/>
        <v>35</v>
      </c>
      <c r="H53" s="4">
        <f t="shared" si="1"/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0"/>
        <v>64</v>
      </c>
      <c r="H54" s="4">
        <f t="shared" si="1"/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0"/>
        <v>42</v>
      </c>
      <c r="H55" s="4">
        <f t="shared" si="1"/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0"/>
        <v>5</v>
      </c>
      <c r="H56" s="4">
        <f t="shared" si="1"/>
        <v>1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0"/>
        <v>5</v>
      </c>
      <c r="H57" s="4">
        <f t="shared" si="1"/>
        <v>1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0"/>
        <v>2.9999999999999991</v>
      </c>
      <c r="H58" s="4">
        <f t="shared" si="1"/>
        <v>0.59999999999999987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0"/>
        <v>5</v>
      </c>
      <c r="H59" s="4">
        <f t="shared" si="1"/>
        <v>1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0"/>
        <v>64</v>
      </c>
      <c r="H60" s="4">
        <f t="shared" si="1"/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0"/>
        <v>5</v>
      </c>
      <c r="H61" s="4">
        <f t="shared" si="1"/>
        <v>1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0"/>
        <v>5</v>
      </c>
      <c r="H62" s="4">
        <f t="shared" si="1"/>
        <v>1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0"/>
        <v>2.9999999999999991</v>
      </c>
      <c r="H63" s="4">
        <f t="shared" si="1"/>
        <v>0.59999999999999987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0"/>
        <v>5</v>
      </c>
      <c r="H64" s="4">
        <f t="shared" si="1"/>
        <v>1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0"/>
        <v>2.9999999999999991</v>
      </c>
      <c r="H65" s="4">
        <f t="shared" si="1"/>
        <v>0.59999999999999987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si="0"/>
        <v>2.9999999999999991</v>
      </c>
      <c r="H66" s="4">
        <f t="shared" si="1"/>
        <v>0.59999999999999987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ref="G67:G130" si="2">F67-E67</f>
        <v>4.9000000000000004</v>
      </c>
      <c r="H67" s="4">
        <f t="shared" ref="H67:H130" si="3">IF(G67&gt;0.5, G67*0.2, G67*0.1)</f>
        <v>0.98000000000000009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2"/>
        <v>4.9000000000000004</v>
      </c>
      <c r="H68" s="4">
        <f t="shared" si="3"/>
        <v>0.98000000000000009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2"/>
        <v>5</v>
      </c>
      <c r="H69" s="4">
        <f t="shared" si="3"/>
        <v>1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2"/>
        <v>5</v>
      </c>
      <c r="H70" s="4">
        <f t="shared" si="3"/>
        <v>1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2"/>
        <v>2.9999999999999991</v>
      </c>
      <c r="H71" s="4">
        <f t="shared" si="3"/>
        <v>0.59999999999999987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2"/>
        <v>5</v>
      </c>
      <c r="H72" s="4">
        <f t="shared" si="3"/>
        <v>1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2"/>
        <v>5</v>
      </c>
      <c r="H73" s="4">
        <f t="shared" si="3"/>
        <v>1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2"/>
        <v>35</v>
      </c>
      <c r="H74" s="4">
        <f t="shared" si="3"/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2"/>
        <v>4.9000000000000004</v>
      </c>
      <c r="H75" s="4">
        <f t="shared" si="3"/>
        <v>0.98000000000000009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2"/>
        <v>5</v>
      </c>
      <c r="H76" s="4">
        <f t="shared" si="3"/>
        <v>1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2"/>
        <v>5</v>
      </c>
      <c r="H77" s="4">
        <f t="shared" si="3"/>
        <v>1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2"/>
        <v>40.100000000000009</v>
      </c>
      <c r="H78" s="4">
        <f t="shared" si="3"/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2"/>
        <v>4.9000000000000004</v>
      </c>
      <c r="H79" s="4">
        <f t="shared" si="3"/>
        <v>0.98000000000000009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2"/>
        <v>4.9000000000000004</v>
      </c>
      <c r="H80" s="4">
        <f t="shared" si="3"/>
        <v>0.98000000000000009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2"/>
        <v>42</v>
      </c>
      <c r="H81" s="4">
        <f t="shared" si="3"/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2"/>
        <v>5</v>
      </c>
      <c r="H82" s="4">
        <f t="shared" si="3"/>
        <v>1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2"/>
        <v>5</v>
      </c>
      <c r="H83" s="4">
        <f t="shared" si="3"/>
        <v>1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2"/>
        <v>5</v>
      </c>
      <c r="H84" s="4">
        <f t="shared" si="3"/>
        <v>1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2"/>
        <v>5</v>
      </c>
      <c r="H85" s="4">
        <f t="shared" si="3"/>
        <v>1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2"/>
        <v>40.100000000000009</v>
      </c>
      <c r="H86" s="4">
        <f t="shared" si="3"/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2"/>
        <v>5</v>
      </c>
      <c r="H87" s="4">
        <f t="shared" si="3"/>
        <v>1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2"/>
        <v>2.9999999999999991</v>
      </c>
      <c r="H88" s="4">
        <f t="shared" si="3"/>
        <v>0.59999999999999987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2"/>
        <v>2.9999999999999991</v>
      </c>
      <c r="H89" s="4">
        <f t="shared" si="3"/>
        <v>0.59999999999999987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2"/>
        <v>5</v>
      </c>
      <c r="H90" s="4">
        <f t="shared" si="3"/>
        <v>1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2"/>
        <v>4.9000000000000004</v>
      </c>
      <c r="H91" s="4">
        <f t="shared" si="3"/>
        <v>0.98000000000000009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2"/>
        <v>4.9000000000000004</v>
      </c>
      <c r="H92" s="4">
        <f t="shared" si="3"/>
        <v>0.98000000000000009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2"/>
        <v>4.9000000000000004</v>
      </c>
      <c r="H93" s="4">
        <f t="shared" si="3"/>
        <v>0.98000000000000009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2"/>
        <v>5</v>
      </c>
      <c r="H94" s="4">
        <f t="shared" si="3"/>
        <v>1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2"/>
        <v>5</v>
      </c>
      <c r="H95" s="4">
        <f t="shared" si="3"/>
        <v>1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2"/>
        <v>2.9999999999999991</v>
      </c>
      <c r="H96" s="4">
        <f t="shared" si="3"/>
        <v>0.59999999999999987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2"/>
        <v>5</v>
      </c>
      <c r="H97" s="4">
        <f t="shared" si="3"/>
        <v>1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si="2"/>
        <v>3</v>
      </c>
      <c r="H98" s="4">
        <f t="shared" si="3"/>
        <v>0.60000000000000009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2"/>
        <v>4.9000000000000004</v>
      </c>
      <c r="H99" s="4">
        <f t="shared" si="3"/>
        <v>0.98000000000000009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2"/>
        <v>4.9000000000000004</v>
      </c>
      <c r="H100" s="4">
        <f t="shared" si="3"/>
        <v>0.98000000000000009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2"/>
        <v>5</v>
      </c>
      <c r="H101" s="4">
        <f t="shared" si="3"/>
        <v>1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2"/>
        <v>2.9999999999999991</v>
      </c>
      <c r="H102" s="4">
        <f t="shared" si="3"/>
        <v>0.59999999999999987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2"/>
        <v>64</v>
      </c>
      <c r="H103" s="4">
        <f t="shared" si="3"/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2"/>
        <v>4.9000000000000004</v>
      </c>
      <c r="H104" s="4">
        <f t="shared" si="3"/>
        <v>0.98000000000000009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2"/>
        <v>4.9000000000000004</v>
      </c>
      <c r="H105" s="4">
        <f t="shared" si="3"/>
        <v>0.98000000000000009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2"/>
        <v>2.9999999999999991</v>
      </c>
      <c r="H106" s="4">
        <f t="shared" si="3"/>
        <v>0.59999999999999987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2"/>
        <v>40.100000000000009</v>
      </c>
      <c r="H107" s="4">
        <f t="shared" si="3"/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2"/>
        <v>5</v>
      </c>
      <c r="H108" s="4">
        <f t="shared" si="3"/>
        <v>1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2"/>
        <v>40.100000000000009</v>
      </c>
      <c r="H109" s="4">
        <f t="shared" si="3"/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2"/>
        <v>158</v>
      </c>
      <c r="H110" s="4">
        <f t="shared" si="3"/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2"/>
        <v>158</v>
      </c>
      <c r="H111" s="4">
        <f t="shared" si="3"/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2"/>
        <v>35</v>
      </c>
      <c r="H112" s="4">
        <f t="shared" si="3"/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2"/>
        <v>35</v>
      </c>
      <c r="H113" s="4">
        <f t="shared" si="3"/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2"/>
        <v>40.100000000000009</v>
      </c>
      <c r="H114" s="4">
        <f t="shared" si="3"/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2"/>
        <v>64</v>
      </c>
      <c r="H115" s="4">
        <f t="shared" si="3"/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2"/>
        <v>158</v>
      </c>
      <c r="H116" s="4">
        <f t="shared" si="3"/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2"/>
        <v>35</v>
      </c>
      <c r="H117" s="4">
        <f t="shared" si="3"/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2"/>
        <v>158</v>
      </c>
      <c r="H118" s="4">
        <f t="shared" si="3"/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2"/>
        <v>40.100000000000009</v>
      </c>
      <c r="H119" s="4">
        <f t="shared" si="3"/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2"/>
        <v>64</v>
      </c>
      <c r="H120" s="4">
        <f t="shared" si="3"/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2"/>
        <v>64</v>
      </c>
      <c r="H121" s="4">
        <f t="shared" si="3"/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2"/>
        <v>42</v>
      </c>
      <c r="H122" s="4">
        <f t="shared" si="3"/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2"/>
        <v>158</v>
      </c>
      <c r="H123" s="4">
        <f t="shared" si="3"/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2"/>
        <v>40.100000000000009</v>
      </c>
      <c r="H124" s="4">
        <f t="shared" si="3"/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2"/>
        <v>42</v>
      </c>
      <c r="H125" s="4">
        <f t="shared" si="3"/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2"/>
        <v>64</v>
      </c>
      <c r="H126" s="4">
        <f t="shared" si="3"/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2"/>
        <v>3</v>
      </c>
      <c r="H127" s="4">
        <f t="shared" si="3"/>
        <v>0.60000000000000009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2"/>
        <v>158</v>
      </c>
      <c r="H128" s="4">
        <f t="shared" si="3"/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2"/>
        <v>35</v>
      </c>
      <c r="H129" s="4">
        <f t="shared" si="3"/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si="2"/>
        <v>40.100000000000009</v>
      </c>
      <c r="H130" s="4">
        <f t="shared" si="3"/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ref="G131:G172" si="4">F131-E131</f>
        <v>42</v>
      </c>
      <c r="H131" s="4">
        <f t="shared" ref="H131:H172" si="5">IF(G131&gt;0.5, G131*0.2, 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4"/>
        <v>3</v>
      </c>
      <c r="H132" s="4">
        <f t="shared" si="5"/>
        <v>0.60000000000000009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4"/>
        <v>3</v>
      </c>
      <c r="H133" s="4">
        <f t="shared" si="5"/>
        <v>0.60000000000000009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4"/>
        <v>40.100000000000009</v>
      </c>
      <c r="H134" s="4">
        <f t="shared" si="5"/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4"/>
        <v>40.100000000000009</v>
      </c>
      <c r="H135" s="4">
        <f t="shared" si="5"/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4"/>
        <v>158</v>
      </c>
      <c r="H136" s="4">
        <f t="shared" si="5"/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4"/>
        <v>64</v>
      </c>
      <c r="H137" s="4">
        <f t="shared" si="5"/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4"/>
        <v>40.100000000000009</v>
      </c>
      <c r="H138" s="4">
        <f t="shared" si="5"/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4"/>
        <v>158</v>
      </c>
      <c r="H139" s="4">
        <f t="shared" si="5"/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4"/>
        <v>42</v>
      </c>
      <c r="H140" s="4">
        <f t="shared" si="5"/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4"/>
        <v>42</v>
      </c>
      <c r="H141" s="4">
        <f t="shared" si="5"/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4"/>
        <v>3</v>
      </c>
      <c r="H142" s="4">
        <f t="shared" si="5"/>
        <v>0.60000000000000009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4"/>
        <v>64</v>
      </c>
      <c r="H143" s="4">
        <f t="shared" si="5"/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4"/>
        <v>40.100000000000009</v>
      </c>
      <c r="H144" s="4">
        <f t="shared" si="5"/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4"/>
        <v>64</v>
      </c>
      <c r="H145" s="4">
        <f t="shared" si="5"/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4"/>
        <v>42</v>
      </c>
      <c r="H146" s="4">
        <f t="shared" si="5"/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4"/>
        <v>158</v>
      </c>
      <c r="H147" s="4">
        <f t="shared" si="5"/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4"/>
        <v>40.100000000000009</v>
      </c>
      <c r="H148" s="4">
        <f t="shared" si="5"/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4"/>
        <v>3</v>
      </c>
      <c r="H149" s="4">
        <f t="shared" si="5"/>
        <v>0.60000000000000009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4"/>
        <v>158</v>
      </c>
      <c r="H150" s="4">
        <f t="shared" si="5"/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4"/>
        <v>64</v>
      </c>
      <c r="H151" s="4">
        <f t="shared" si="5"/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4"/>
        <v>64</v>
      </c>
      <c r="H152" s="4">
        <f t="shared" si="5"/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4"/>
        <v>42</v>
      </c>
      <c r="H153" s="4">
        <f t="shared" si="5"/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4"/>
        <v>158</v>
      </c>
      <c r="H154" s="4">
        <f t="shared" si="5"/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4"/>
        <v>40.100000000000009</v>
      </c>
      <c r="H155" s="4">
        <f t="shared" si="5"/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4"/>
        <v>42</v>
      </c>
      <c r="H156" s="4">
        <f t="shared" si="5"/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4"/>
        <v>64</v>
      </c>
      <c r="H157" s="4">
        <f t="shared" si="5"/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4"/>
        <v>3</v>
      </c>
      <c r="H158" s="4">
        <f t="shared" si="5"/>
        <v>0.60000000000000009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4"/>
        <v>158</v>
      </c>
      <c r="H159" s="4">
        <f t="shared" si="5"/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4"/>
        <v>35</v>
      </c>
      <c r="H160" s="4">
        <f t="shared" si="5"/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4"/>
        <v>40.100000000000009</v>
      </c>
      <c r="H161" s="4">
        <f t="shared" si="5"/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si="4"/>
        <v>42</v>
      </c>
      <c r="H162" s="4">
        <f t="shared" si="5"/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4"/>
        <v>3</v>
      </c>
      <c r="H163" s="4">
        <f t="shared" si="5"/>
        <v>0.60000000000000009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4"/>
        <v>3</v>
      </c>
      <c r="H164" s="4">
        <f t="shared" si="5"/>
        <v>0.60000000000000009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4"/>
        <v>40.100000000000009</v>
      </c>
      <c r="H165" s="4">
        <f t="shared" si="5"/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4"/>
        <v>40.100000000000009</v>
      </c>
      <c r="H166" s="4">
        <f t="shared" si="5"/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4"/>
        <v>158</v>
      </c>
      <c r="H167" s="4">
        <f t="shared" si="5"/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4"/>
        <v>64</v>
      </c>
      <c r="H168" s="4">
        <f t="shared" si="5"/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4"/>
        <v>40.100000000000009</v>
      </c>
      <c r="H169" s="4">
        <f t="shared" si="5"/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4"/>
        <v>158</v>
      </c>
      <c r="H170" s="4">
        <f t="shared" si="5"/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4"/>
        <v>42</v>
      </c>
      <c r="H171" s="4">
        <f t="shared" si="5"/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4"/>
        <v>42</v>
      </c>
      <c r="H172" s="4">
        <f t="shared" si="5"/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 "&gt;50")</f>
        <v>16088.399999999994</v>
      </c>
    </row>
    <row r="176" spans="1:11">
      <c r="A176" s="1" t="s">
        <v>49</v>
      </c>
      <c r="F176" s="5">
        <f>SUMIF(F2:F172, "&lt;=50")</f>
        <v>1022.1999999999997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scale="22"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Aravind Nathan</cp:lastModifiedBy>
  <cp:lastPrinted>2023-12-06T12:36:13Z</cp:lastPrinted>
  <dcterms:created xsi:type="dcterms:W3CDTF">2014-06-11T22:14:31Z</dcterms:created>
  <dcterms:modified xsi:type="dcterms:W3CDTF">2023-12-06T12:36:26Z</dcterms:modified>
</cp:coreProperties>
</file>