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729"/>
  <workbookPr codeName="ThisWorkbook" autoCompressPictures="0"/>
  <bookViews>
    <workbookView xWindow="-20" yWindow="460" windowWidth="33600" windowHeight="193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6" i="9" l="1"/>
  <c r="E17" i="9"/>
  <c r="E15" i="9"/>
  <c r="F17" i="9"/>
  <c r="E18" i="9"/>
  <c r="F18" i="9"/>
  <c r="E19" i="9"/>
  <c r="F19" i="9"/>
  <c r="E20" i="9"/>
  <c r="E21" i="9"/>
  <c r="F21" i="9"/>
  <c r="E22" i="9"/>
  <c r="F22" i="9"/>
  <c r="E23" i="9"/>
  <c r="F23" i="9"/>
  <c r="E11" i="9"/>
  <c r="E9" i="9"/>
  <c r="E10" i="9"/>
  <c r="F11" i="9"/>
  <c r="E12" i="9"/>
  <c r="F12" i="9"/>
  <c r="E13" i="9"/>
  <c r="F13" i="9"/>
  <c r="F20" i="9"/>
  <c r="E29" i="9"/>
  <c r="E30" i="9"/>
  <c r="F30" i="9"/>
  <c r="E31" i="9"/>
  <c r="F31" i="9"/>
  <c r="E32" i="9"/>
  <c r="F32" i="9"/>
  <c r="E33" i="9"/>
  <c r="A11" i="9"/>
  <c r="A12" i="9"/>
  <c r="A13" i="9"/>
  <c r="A14" i="9"/>
  <c r="A15" i="9"/>
  <c r="A16" i="9"/>
  <c r="G16" i="9"/>
  <c r="F15" i="9"/>
  <c r="F16" i="9"/>
  <c r="E24" i="9"/>
  <c r="F25" i="9"/>
  <c r="F26" i="9"/>
  <c r="F27" i="9"/>
  <c r="G29" i="9"/>
  <c r="F29" i="9"/>
  <c r="I32" i="9"/>
  <c r="A8" i="9"/>
  <c r="A9" i="9"/>
  <c r="A17" i="9"/>
  <c r="A18" i="9"/>
  <c r="A19" i="9"/>
  <c r="A20" i="9"/>
  <c r="A21" i="9"/>
  <c r="A22" i="9"/>
  <c r="A23" i="9"/>
  <c r="A24" i="9"/>
  <c r="A25" i="9"/>
  <c r="A26" i="9"/>
  <c r="A27" i="9"/>
  <c r="A28" i="9"/>
  <c r="A29" i="9"/>
  <c r="A30" i="9"/>
  <c r="A31" i="9"/>
  <c r="A32" i="9"/>
  <c r="I31" i="9"/>
  <c r="I30" i="9"/>
  <c r="F33" i="9"/>
  <c r="F28" i="9"/>
  <c r="G24" i="9"/>
  <c r="G20" i="9"/>
  <c r="G9" i="9"/>
  <c r="F9" i="9"/>
  <c r="I38" i="9"/>
  <c r="I37" i="9"/>
  <c r="F42" i="9"/>
  <c r="F43" i="9"/>
  <c r="I43" i="9"/>
  <c r="F41" i="9"/>
  <c r="I41" i="9"/>
  <c r="F8" i="9"/>
  <c r="I8" i="9"/>
  <c r="I28" i="9"/>
  <c r="F14" i="9"/>
  <c r="I14" i="9"/>
  <c r="F44" i="9"/>
  <c r="I44" i="9"/>
  <c r="I42" i="9"/>
  <c r="K6" i="9"/>
  <c r="I9" i="9"/>
  <c r="K7" i="9"/>
  <c r="K4" i="9"/>
  <c r="A41" i="9"/>
  <c r="A42" i="9"/>
  <c r="A43" i="9"/>
  <c r="A44" i="9"/>
  <c r="I11" i="9"/>
  <c r="L6" i="9"/>
  <c r="M6" i="9"/>
  <c r="N6" i="9"/>
  <c r="O6" i="9"/>
  <c r="K5" i="9"/>
  <c r="P6" i="9"/>
  <c r="L7" i="9"/>
  <c r="I12" i="9"/>
  <c r="Q6" i="9"/>
  <c r="M7" i="9"/>
  <c r="R6" i="9"/>
  <c r="N7" i="9"/>
  <c r="S6" i="9"/>
  <c r="O7" i="9"/>
  <c r="I15" i="9"/>
  <c r="I13" i="9"/>
  <c r="T6" i="9"/>
  <c r="P7" i="9"/>
  <c r="I1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I18" i="9"/>
  <c r="I20" i="9"/>
  <c r="A33" i="9"/>
  <c r="A34" i="9"/>
  <c r="A35" i="9"/>
  <c r="A36" i="9"/>
  <c r="I19" i="9"/>
  <c r="I21" i="9"/>
  <c r="I22" i="9"/>
  <c r="I23" i="9"/>
  <c r="F24" i="9"/>
  <c r="I24" i="9"/>
  <c r="I25" i="9"/>
  <c r="I26" i="9"/>
  <c r="I27" i="9"/>
  <c r="I29" i="9"/>
  <c r="I33" i="9"/>
  <c r="E34" i="9"/>
  <c r="F34" i="9"/>
  <c r="I34" i="9"/>
  <c r="E35" i="9"/>
  <c r="F35" i="9"/>
  <c r="I35" i="9"/>
  <c r="F36" i="9"/>
  <c r="I36" i="9"/>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<sst xmlns="http://schemas.openxmlformats.org/spreadsheetml/2006/main" count="196" uniqueCount="165">
  <si>
    <t>[Company Name]</t>
  </si>
  <si>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</si>
  <si>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</si>
  <si>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</si>
  <si>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</si>
  <si>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</si>
  <si>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</si>
  <si>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</si>
  <si>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</si>
  <si>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</si>
  <si>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</si>
  <si>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</si>
  <si>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</si>
  <si>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</si>
  <si>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</si>
  <si>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</si>
  <si>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</si>
  <si>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</si>
  <si>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</si>
  <si>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</si>
  <si>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</si>
  <si>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</si>
  <si>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</si>
  <si>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</si>
  <si>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</si>
  <si>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</si>
  <si>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</si>
  <si>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</si>
  <si>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</si>
  <si>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</si>
  <si>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</si>
  <si>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</si>
  <si>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</si>
  <si>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</si>
  <si>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</si>
  <si>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</si>
  <si>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</si>
  <si>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</si>
  <si>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</si>
  <si>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</si>
  <si>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</si>
  <si>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</si>
  <si>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</si>
  <si>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</si>
  <si>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</si>
  <si>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</si>
  <si>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</si>
  <si>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</si>
  <si>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</si>
  <si>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</si>
  <si>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</si>
  <si>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</si>
  <si>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</si>
  <si>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</si>
  <si>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</si>
  <si>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</si>
  <si>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</si>
  <si>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</si>
  <si>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</si>
  <si>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</si>
  <si>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</si>
  <si>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</si>
  <si>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</si>
  <si>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</si>
  <si>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</si>
  <si>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</si>
  <si>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</si>
  <si>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</si>
  <si>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</si>
  <si>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</si>
  <si>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</si>
  <si>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</si>
  <si>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</si>
  <si>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</si>
  <si>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</si>
  <si>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</si>
  <si>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</si>
  <si>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</si>
  <si>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</si>
  <si>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</si>
  <si>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</si>
  <si>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</si>
  <si>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</si>
  <si>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</si>
  <si>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</si>
  <si>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</si>
  <si>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</si>
  <si>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</si>
  <si>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</si>
  <si>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</si>
  <si>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</si>
  <si>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</si>
  <si>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</si>
  <si>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</si>
  <si>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</si>
  <si>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</si>
  <si>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</si>
  <si>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</si>
  <si>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</si>
  <si>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</si>
  <si>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</si>
  <si>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</si>
  <si>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</si>
  <si>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</si>
  <si>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</si>
  <si>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</si>
  <si>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</si>
  <si>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</si>
  <si>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</si>
  <si>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</si>
  <si>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</si>
  <si>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</si>
  <si>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</si>
  <si>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</si>
  <si>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</si>
  <si>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</si>
  <si>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</si>
  <si>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</si>
  <si>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</si>
  <si>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</si>
  <si>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</si>
  <si>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</si>
  <si>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</si>
  <si>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</si>
  <si>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</si>
  <si>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</si>
  <si>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</si>
  <si>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</si>
  <si>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</si>
  <si>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</si>
  <si>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</si>
  <si>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</si>
  <si>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</si>
  <si>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</si>
  <si>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</si>
  <si>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</si>
  <si>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</si>
  <si>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</si>
  <si>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Arindam</t>
  </si>
  <si>
    <t>Infrastructure Cost Optimization</t>
  </si>
  <si>
    <t>Release Optimization</t>
  </si>
  <si>
    <t>Cost Awareness</t>
  </si>
  <si>
    <t>Deployment Pipeline</t>
  </si>
  <si>
    <t>Automated Infra provision</t>
  </si>
  <si>
    <t>Scheduled Environment Downtime</t>
  </si>
  <si>
    <t>Automated Dev Env Spin Up and down</t>
  </si>
  <si>
    <t>Automated Production Env Spin Up  and down</t>
  </si>
  <si>
    <t>POE@Docally Project Schedule</t>
  </si>
  <si>
    <t>Dark Sky: Deploy from ECR</t>
  </si>
  <si>
    <t>Dark Sky: Deploy using pipeline</t>
  </si>
  <si>
    <t>Dark Sky: Spin off Environment with ECS</t>
  </si>
  <si>
    <t>Automated Test/Staging Env Spin Up  and down</t>
  </si>
  <si>
    <t>Not Planned</t>
  </si>
  <si>
    <t>Release Shadow</t>
  </si>
  <si>
    <t>Deploy from ECR</t>
  </si>
  <si>
    <t>Application 1</t>
  </si>
  <si>
    <t>Application 2</t>
  </si>
  <si>
    <t>Application 3</t>
  </si>
  <si>
    <t>CI &amp; CD</t>
  </si>
  <si>
    <t>Basic Alerts &amp; Dashboards</t>
  </si>
  <si>
    <t xml:space="preserve">Provisioned/Automated Dashboards </t>
  </si>
  <si>
    <t>Usage per environment</t>
  </si>
  <si>
    <t>Billing per environment</t>
  </si>
  <si>
    <t>More to be identified</t>
  </si>
  <si>
    <t>Not planned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</si>
</sst>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u/>
      <sz val="10"/>
      <color theme="11"/>
      <name val="Arial"/>
    </font>
    <font>
      <sz val="9"/>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D2ECD5"/>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66">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cellStyleXfs>
  <cellXfs count="17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165" fontId="75" fillId="27" borderId="12" xfId="0" applyNumberFormat="1" applyFont="1" applyFill="1" applyBorder="1" applyAlignment="1">
      <alignment horizontal="center" vertical="center"/>
    </xf>
  </cellXfs>
  <cellStyles count="6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234647</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hyperlink" Target="https://www.vertex42.com/ExcelTemplates/excel-gantt-chart.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drawing" Target="../drawings/drawing3.xml"/><Relationship Id="rId5" Type="http://schemas.openxmlformats.org/officeDocument/2006/relationships/vmlDrawing" Target="../drawings/vmlDrawing2.vml"/><Relationship Id="rId6"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45"/>
  <sheetViews>
    <sheetView showGridLines="0" tabSelected="1" zoomScale="140" zoomScaleNormal="140" zoomScalePageLayoutView="140" workbookViewId="0">
      <pane ySplit="7" topLeftCell="A14" activePane="bottomLeft" state="frozen"/>
      <selection pane="bottomLeft" activeCell="H4" sqref="H4"/>
    </sheetView>
  </sheetViews>
  <sheetFormatPr baseColWidth="10" defaultColWidth="9.1640625" defaultRowHeight="12" x14ac:dyDescent="0"/>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c r="A1" s="125" t="s">
        <v>147</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66" ht="18" customHeight="1">
      <c r="A2" s="52" t="s">
        <v>0</v>
      </c>
      <c r="B2" s="22"/>
      <c r="C2" s="22"/>
      <c r="D2" s="34"/>
      <c r="E2" s="160"/>
      <c r="F2" s="160"/>
      <c r="H2" s="2"/>
    </row>
    <row r="3" spans="1:66" ht="13">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c r="A4" s="110"/>
      <c r="B4" s="114" t="s">
        <v>76</v>
      </c>
      <c r="C4" s="168">
        <v>43603</v>
      </c>
      <c r="D4" s="168"/>
      <c r="E4" s="168"/>
      <c r="F4" s="111"/>
      <c r="G4" s="114" t="s">
        <v>75</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c r="A5" s="110"/>
      <c r="B5" s="114" t="s">
        <v>77</v>
      </c>
      <c r="C5" s="164" t="s">
        <v>138</v>
      </c>
      <c r="D5" s="164"/>
      <c r="E5" s="164"/>
      <c r="F5" s="113"/>
      <c r="G5" s="113"/>
      <c r="H5" s="113"/>
      <c r="I5" s="113"/>
      <c r="J5" s="50"/>
      <c r="K5" s="169">
        <f>K6</f>
        <v>43598</v>
      </c>
      <c r="L5" s="170"/>
      <c r="M5" s="170"/>
      <c r="N5" s="170"/>
      <c r="O5" s="170"/>
      <c r="P5" s="170"/>
      <c r="Q5" s="171"/>
      <c r="R5" s="169">
        <f>R6</f>
        <v>43605</v>
      </c>
      <c r="S5" s="170"/>
      <c r="T5" s="170"/>
      <c r="U5" s="170"/>
      <c r="V5" s="170"/>
      <c r="W5" s="170"/>
      <c r="X5" s="171"/>
      <c r="Y5" s="169">
        <f>Y6</f>
        <v>43612</v>
      </c>
      <c r="Z5" s="170"/>
      <c r="AA5" s="170"/>
      <c r="AB5" s="170"/>
      <c r="AC5" s="170"/>
      <c r="AD5" s="170"/>
      <c r="AE5" s="171"/>
      <c r="AF5" s="169">
        <f>AF6</f>
        <v>43619</v>
      </c>
      <c r="AG5" s="170"/>
      <c r="AH5" s="170"/>
      <c r="AI5" s="170"/>
      <c r="AJ5" s="170"/>
      <c r="AK5" s="170"/>
      <c r="AL5" s="171"/>
      <c r="AM5" s="169">
        <f>AM6</f>
        <v>43626</v>
      </c>
      <c r="AN5" s="170"/>
      <c r="AO5" s="170"/>
      <c r="AP5" s="170"/>
      <c r="AQ5" s="170"/>
      <c r="AR5" s="170"/>
      <c r="AS5" s="171"/>
      <c r="AT5" s="169">
        <f>AT6</f>
        <v>43633</v>
      </c>
      <c r="AU5" s="170"/>
      <c r="AV5" s="170"/>
      <c r="AW5" s="170"/>
      <c r="AX5" s="170"/>
      <c r="AY5" s="170"/>
      <c r="AZ5" s="171"/>
      <c r="BA5" s="169">
        <f>BA6</f>
        <v>43640</v>
      </c>
      <c r="BB5" s="170"/>
      <c r="BC5" s="170"/>
      <c r="BD5" s="170"/>
      <c r="BE5" s="170"/>
      <c r="BF5" s="170"/>
      <c r="BG5" s="171"/>
      <c r="BH5" s="169">
        <f>BH6</f>
        <v>43647</v>
      </c>
      <c r="BI5" s="170"/>
      <c r="BJ5" s="170"/>
      <c r="BK5" s="170"/>
      <c r="BL5" s="170"/>
      <c r="BM5" s="170"/>
      <c r="BN5" s="171"/>
    </row>
    <row r="6" spans="1:66">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row>
    <row r="7" spans="1:66" s="124" customFormat="1" ht="23" thickBot="1">
      <c r="A7" s="116" t="s">
        <v>1</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7">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38"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22">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159</v>
      </c>
      <c r="C9" s="61" t="s">
        <v>9</v>
      </c>
      <c r="D9" s="127"/>
      <c r="E9" s="100">
        <f>F35+1</f>
        <v>43631</v>
      </c>
      <c r="F9" s="101">
        <f t="shared" ref="F9:F36" si="6">IF(ISBLANK(E9)," - ",IF(G9=0,E9,E9+G9-1))</f>
        <v>43634</v>
      </c>
      <c r="G9" s="62">
        <f>SUM(G11:G12)</f>
        <v>4</v>
      </c>
      <c r="H9" s="63">
        <v>0</v>
      </c>
      <c r="I9" s="64">
        <f t="shared" si="4"/>
        <v>2</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22">
      <c r="A10" s="60"/>
      <c r="B10" s="126" t="s">
        <v>160</v>
      </c>
      <c r="D10" s="127"/>
      <c r="E10" s="100">
        <f>E11</f>
        <v>43711</v>
      </c>
      <c r="F10" s="101"/>
      <c r="G10" s="62"/>
      <c r="H10" s="63"/>
      <c r="I10" s="64"/>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7">
      <c r="A1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0.0.1</v>
      </c>
      <c r="B11" s="128" t="s">
        <v>161</v>
      </c>
      <c r="D11" s="127"/>
      <c r="E11" s="100">
        <f>F23+1</f>
        <v>43711</v>
      </c>
      <c r="F11" s="101">
        <f t="shared" si="6"/>
        <v>43712</v>
      </c>
      <c r="G11" s="62">
        <v>2</v>
      </c>
      <c r="H11" s="63">
        <v>0.5</v>
      </c>
      <c r="I11" s="64">
        <f t="shared" si="4"/>
        <v>2</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7">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0.0.2</v>
      </c>
      <c r="B12" s="128" t="s">
        <v>162</v>
      </c>
      <c r="D12" s="127"/>
      <c r="E12" s="100">
        <f>F11+1</f>
        <v>43713</v>
      </c>
      <c r="F12" s="101">
        <f t="shared" si="6"/>
        <v>43714</v>
      </c>
      <c r="G12" s="62">
        <v>2</v>
      </c>
      <c r="H12" s="63">
        <v>0</v>
      </c>
      <c r="I12" s="64">
        <f t="shared" si="4"/>
        <v>2</v>
      </c>
      <c r="J12" s="95"/>
      <c r="K12" s="107"/>
      <c r="L12" s="107"/>
      <c r="M12" s="108"/>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7">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0.0.3</v>
      </c>
      <c r="B13" s="128" t="s">
        <v>163</v>
      </c>
      <c r="C13" s="61" t="s">
        <v>164</v>
      </c>
      <c r="D13" s="127"/>
      <c r="E13" s="100">
        <f>F12+1</f>
        <v>43715</v>
      </c>
      <c r="F13" s="101">
        <f t="shared" si="6"/>
        <v>43716</v>
      </c>
      <c r="G13" s="62">
        <v>2</v>
      </c>
      <c r="H13" s="63">
        <v>0</v>
      </c>
      <c r="I13" s="64">
        <f t="shared" si="4"/>
        <v>0</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55" customFormat="1" ht="17">
      <c r="A14" s="53" t="str">
        <f>IF(ISERROR(VALUE(SUBSTITUTE(prevWBS,".",""))),"1",IF(ISERROR(FIND("`",SUBSTITUTE(prevWBS,".","`",1))),TEXT(VALUE(prevWBS)+1,"#"),TEXT(VALUE(LEFT(prevWBS,FIND("`",SUBSTITUTE(prevWBS,".","`",1))-1))+1,"#")))</f>
        <v>1</v>
      </c>
      <c r="B14" s="54" t="s">
        <v>140</v>
      </c>
      <c r="D14" s="56"/>
      <c r="E14" s="102"/>
      <c r="F14" s="102" t="str">
        <f t="shared" si="6"/>
        <v xml:space="preserve"> - </v>
      </c>
      <c r="G14" s="57"/>
      <c r="H14" s="58"/>
      <c r="I14" s="59" t="str">
        <f t="shared" si="4"/>
        <v xml:space="preserve"> - </v>
      </c>
      <c r="J14" s="96"/>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row>
    <row r="15" spans="1:66" s="61" customFormat="1" ht="17">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5" s="126" t="s">
        <v>153</v>
      </c>
      <c r="C15" s="61" t="s">
        <v>138</v>
      </c>
      <c r="D15" s="127"/>
      <c r="E15" s="100">
        <f>F9+1</f>
        <v>43635</v>
      </c>
      <c r="F15" s="101">
        <f t="shared" si="6"/>
        <v>43635</v>
      </c>
      <c r="G15" s="62">
        <v>1</v>
      </c>
      <c r="H15" s="63">
        <v>0</v>
      </c>
      <c r="I15" s="64">
        <f t="shared" si="4"/>
        <v>1</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7">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6" s="126" t="s">
        <v>154</v>
      </c>
      <c r="D16" s="127"/>
      <c r="E16" s="100">
        <f>F15+1</f>
        <v>43636</v>
      </c>
      <c r="F16" s="101">
        <f t="shared" si="6"/>
        <v>43680</v>
      </c>
      <c r="G16" s="62">
        <f>SUM(G17:G19)</f>
        <v>45</v>
      </c>
      <c r="H16" s="63"/>
      <c r="I16" s="64"/>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7">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7" s="128" t="s">
        <v>155</v>
      </c>
      <c r="C17" s="61" t="s">
        <v>138</v>
      </c>
      <c r="D17" s="127"/>
      <c r="E17" s="100">
        <f>F15+1</f>
        <v>43636</v>
      </c>
      <c r="F17" s="101">
        <f t="shared" si="6"/>
        <v>43650</v>
      </c>
      <c r="G17" s="62">
        <v>15</v>
      </c>
      <c r="H17" s="63">
        <v>0</v>
      </c>
      <c r="I17" s="64">
        <f t="shared" si="4"/>
        <v>11</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7">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8" s="128" t="s">
        <v>156</v>
      </c>
      <c r="C18" s="61" t="s">
        <v>138</v>
      </c>
      <c r="D18" s="127"/>
      <c r="E18" s="100">
        <f>F17+1</f>
        <v>43651</v>
      </c>
      <c r="F18" s="101">
        <f t="shared" si="6"/>
        <v>43665</v>
      </c>
      <c r="G18" s="62">
        <v>15</v>
      </c>
      <c r="H18" s="63">
        <v>0</v>
      </c>
      <c r="I18" s="64">
        <f t="shared" si="4"/>
        <v>11</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7">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9" s="128" t="s">
        <v>157</v>
      </c>
      <c r="C19" s="61" t="s">
        <v>138</v>
      </c>
      <c r="D19" s="127"/>
      <c r="E19" s="100">
        <f>F18+1</f>
        <v>43666</v>
      </c>
      <c r="F19" s="101">
        <f t="shared" si="6"/>
        <v>43680</v>
      </c>
      <c r="G19" s="62">
        <v>15</v>
      </c>
      <c r="H19" s="63">
        <v>0</v>
      </c>
      <c r="I19" s="64">
        <f t="shared" si="4"/>
        <v>10</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7">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0" s="126" t="s">
        <v>142</v>
      </c>
      <c r="D20" s="127"/>
      <c r="E20" s="100">
        <f>F19+1</f>
        <v>43681</v>
      </c>
      <c r="F20" s="101">
        <f t="shared" ref="F20:F23" si="7">IF(ISBLANK(E20)," - ",IF(G20=0,E20,E20+G20-1))</f>
        <v>43710</v>
      </c>
      <c r="G20" s="62">
        <f>SUM(G21:G23)</f>
        <v>30</v>
      </c>
      <c r="H20" s="63">
        <v>0</v>
      </c>
      <c r="I20" s="64">
        <f t="shared" ref="I20:I23" si="8">IF(OR(F20=0,E20=0)," - ",NETWORKDAYS(E20,F20))</f>
        <v>21</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7">
      <c r="A2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1" s="128" t="s">
        <v>155</v>
      </c>
      <c r="C21" s="61" t="s">
        <v>138</v>
      </c>
      <c r="D21" s="127"/>
      <c r="E21" s="100">
        <f>E20</f>
        <v>43681</v>
      </c>
      <c r="F21" s="101">
        <f t="shared" si="7"/>
        <v>43690</v>
      </c>
      <c r="G21" s="62">
        <v>10</v>
      </c>
      <c r="H21" s="63">
        <v>0</v>
      </c>
      <c r="I21" s="64">
        <f t="shared" si="8"/>
        <v>7</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7">
      <c r="A2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2" s="128" t="s">
        <v>156</v>
      </c>
      <c r="C22" s="61" t="s">
        <v>138</v>
      </c>
      <c r="D22" s="127"/>
      <c r="E22" s="100">
        <f>F21+1</f>
        <v>43691</v>
      </c>
      <c r="F22" s="101">
        <f t="shared" si="7"/>
        <v>43700</v>
      </c>
      <c r="G22" s="62">
        <v>10</v>
      </c>
      <c r="H22" s="63">
        <v>0</v>
      </c>
      <c r="I22" s="64">
        <f t="shared" si="8"/>
        <v>8</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7">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23" s="128" t="s">
        <v>157</v>
      </c>
      <c r="C23" s="61" t="s">
        <v>138</v>
      </c>
      <c r="D23" s="127"/>
      <c r="E23" s="100">
        <f>F22+1</f>
        <v>43701</v>
      </c>
      <c r="F23" s="101">
        <f t="shared" si="7"/>
        <v>43710</v>
      </c>
      <c r="G23" s="62">
        <v>10</v>
      </c>
      <c r="H23" s="63">
        <v>0</v>
      </c>
      <c r="I23" s="64">
        <f t="shared" si="8"/>
        <v>6</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7">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4" s="126" t="s">
        <v>158</v>
      </c>
      <c r="D24" s="127"/>
      <c r="E24" s="100">
        <f>F23+1</f>
        <v>43711</v>
      </c>
      <c r="F24" s="101">
        <f t="shared" ref="F24:F27" si="9">IF(ISBLANK(E24)," - ",IF(G24=0,E24,E24+G24-1))</f>
        <v>43711</v>
      </c>
      <c r="G24" s="62">
        <f>SUM(G25:G27)</f>
        <v>0</v>
      </c>
      <c r="H24" s="63">
        <v>0</v>
      </c>
      <c r="I24" s="64">
        <f t="shared" ref="I24:I27" si="10">IF(OR(F24=0,E24=0)," - ",NETWORKDAYS(E24,F24))</f>
        <v>1</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7">
      <c r="A2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8" t="s">
        <v>155</v>
      </c>
      <c r="C25" s="61" t="s">
        <v>152</v>
      </c>
      <c r="D25" s="127"/>
      <c r="E25" s="100"/>
      <c r="F25" s="101" t="str">
        <f t="shared" si="9"/>
        <v xml:space="preserve"> - </v>
      </c>
      <c r="G25" s="62"/>
      <c r="H25" s="63">
        <v>0</v>
      </c>
      <c r="I25" s="64" t="str">
        <f t="shared" si="10"/>
        <v xml:space="preserve"> - </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7">
      <c r="A2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6" s="128" t="s">
        <v>156</v>
      </c>
      <c r="C26" s="61" t="s">
        <v>152</v>
      </c>
      <c r="D26" s="127"/>
      <c r="E26" s="173"/>
      <c r="F26" s="101" t="str">
        <f t="shared" si="9"/>
        <v xml:space="preserve"> - </v>
      </c>
      <c r="G26" s="62"/>
      <c r="H26" s="63">
        <v>0</v>
      </c>
      <c r="I26" s="64" t="str">
        <f t="shared" si="10"/>
        <v xml:space="preserve"> - </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7">
      <c r="A2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27" s="128" t="s">
        <v>157</v>
      </c>
      <c r="C27" s="61" t="s">
        <v>152</v>
      </c>
      <c r="D27" s="127"/>
      <c r="E27" s="173"/>
      <c r="F27" s="101" t="str">
        <f t="shared" si="9"/>
        <v xml:space="preserve"> - </v>
      </c>
      <c r="G27" s="62"/>
      <c r="H27" s="63">
        <v>0</v>
      </c>
      <c r="I27" s="64" t="str">
        <f t="shared" si="10"/>
        <v xml:space="preserve"> - </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7">
      <c r="A28" s="53" t="str">
        <f>IF(ISERROR(VALUE(SUBSTITUTE(prevWBS,".",""))),"1",IF(ISERROR(FIND("`",SUBSTITUTE(prevWBS,".","`",1))),TEXT(VALUE(prevWBS)+1,"#"),TEXT(VALUE(LEFT(prevWBS,FIND("`",SUBSTITUTE(prevWBS,".","`",1))-1))+1,"#")))</f>
        <v>2</v>
      </c>
      <c r="B28" s="54" t="s">
        <v>139</v>
      </c>
      <c r="D28" s="56"/>
      <c r="E28" s="102"/>
      <c r="F28" s="102" t="str">
        <f t="shared" si="6"/>
        <v xml:space="preserve"> - </v>
      </c>
      <c r="G28" s="57"/>
      <c r="H28" s="58"/>
      <c r="I28" s="59" t="str">
        <f t="shared" si="4"/>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7">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9" s="126" t="s">
        <v>143</v>
      </c>
      <c r="D29" s="127"/>
      <c r="E29" s="100">
        <f>F20+1</f>
        <v>43711</v>
      </c>
      <c r="F29" s="101">
        <f t="shared" si="6"/>
        <v>43725</v>
      </c>
      <c r="G29" s="62">
        <f>SUM(G33:G35)</f>
        <v>15</v>
      </c>
      <c r="H29" s="63">
        <v>0</v>
      </c>
      <c r="I29" s="64">
        <f t="shared" si="4"/>
        <v>11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22">
      <c r="A3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0" s="128" t="s">
        <v>150</v>
      </c>
      <c r="C30" s="61" t="s">
        <v>138</v>
      </c>
      <c r="D30" s="127"/>
      <c r="E30" s="100">
        <f>$C$4</f>
        <v>43603</v>
      </c>
      <c r="F30" s="101">
        <f t="shared" ref="F30:F33" si="11">IF(ISBLANK(E30)," - ",IF(G30=0,E30,E30+G30-1))</f>
        <v>43606</v>
      </c>
      <c r="G30" s="62">
        <v>4</v>
      </c>
      <c r="H30" s="63">
        <v>0</v>
      </c>
      <c r="I30" s="64">
        <f t="shared" si="4"/>
        <v>2</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22">
      <c r="A3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1" s="128" t="s">
        <v>148</v>
      </c>
      <c r="C31" s="61" t="s">
        <v>138</v>
      </c>
      <c r="D31" s="127"/>
      <c r="E31" s="100">
        <f t="shared" ref="E31:E32" si="12">F30+1</f>
        <v>43607</v>
      </c>
      <c r="F31" s="101">
        <f t="shared" si="11"/>
        <v>43610</v>
      </c>
      <c r="G31" s="62">
        <v>4</v>
      </c>
      <c r="H31" s="63">
        <v>0</v>
      </c>
      <c r="I31" s="64">
        <f t="shared" si="4"/>
        <v>3</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22">
      <c r="A3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2" s="128" t="s">
        <v>149</v>
      </c>
      <c r="C32" s="61" t="s">
        <v>138</v>
      </c>
      <c r="D32" s="127"/>
      <c r="E32" s="100">
        <f t="shared" si="12"/>
        <v>43611</v>
      </c>
      <c r="F32" s="101">
        <f t="shared" ref="F32" si="13">IF(ISBLANK(E32)," - ",IF(G32=0,E32,E32+G32-1))</f>
        <v>43615</v>
      </c>
      <c r="G32" s="62">
        <v>5</v>
      </c>
      <c r="H32" s="63">
        <v>0</v>
      </c>
      <c r="I32" s="64">
        <f t="shared" ref="I32" si="14">IF(OR(F32=0,E32=0)," - ",NETWORKDAYS(E32,F32))</f>
        <v>4</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22">
      <c r="A3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33" s="128" t="s">
        <v>145</v>
      </c>
      <c r="C33" s="61" t="s">
        <v>138</v>
      </c>
      <c r="D33" s="127"/>
      <c r="E33" s="100">
        <f>F32+1</f>
        <v>43616</v>
      </c>
      <c r="F33" s="101">
        <f t="shared" si="11"/>
        <v>43620</v>
      </c>
      <c r="G33" s="62">
        <v>5</v>
      </c>
      <c r="H33" s="63">
        <v>0</v>
      </c>
      <c r="I33" s="64">
        <f t="shared" si="4"/>
        <v>3</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33">
      <c r="A3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2.1.5</v>
      </c>
      <c r="B34" s="128" t="s">
        <v>151</v>
      </c>
      <c r="C34" s="61" t="s">
        <v>138</v>
      </c>
      <c r="D34" s="127"/>
      <c r="E34" s="100">
        <f>F33+1</f>
        <v>43621</v>
      </c>
      <c r="F34" s="101">
        <f t="shared" si="6"/>
        <v>43625</v>
      </c>
      <c r="G34" s="62">
        <v>5</v>
      </c>
      <c r="H34" s="63">
        <v>0</v>
      </c>
      <c r="I34" s="64">
        <f t="shared" si="4"/>
        <v>3</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33">
      <c r="A3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2.1.6</v>
      </c>
      <c r="B35" s="128" t="s">
        <v>146</v>
      </c>
      <c r="C35" s="61" t="s">
        <v>138</v>
      </c>
      <c r="D35" s="127"/>
      <c r="E35" s="100">
        <f>F34+1</f>
        <v>43626</v>
      </c>
      <c r="F35" s="101">
        <f t="shared" si="6"/>
        <v>43630</v>
      </c>
      <c r="G35" s="62">
        <v>5</v>
      </c>
      <c r="H35" s="63">
        <v>0</v>
      </c>
      <c r="I35" s="64">
        <f t="shared" si="4"/>
        <v>5</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2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6" s="126" t="s">
        <v>144</v>
      </c>
      <c r="C36" s="61" t="s">
        <v>152</v>
      </c>
      <c r="D36" s="127"/>
      <c r="E36" s="100"/>
      <c r="F36" s="101" t="str">
        <f t="shared" si="6"/>
        <v xml:space="preserve"> - </v>
      </c>
      <c r="G36" s="62">
        <v>3</v>
      </c>
      <c r="H36" s="63">
        <v>0</v>
      </c>
      <c r="I36" s="64" t="str">
        <f t="shared" si="4"/>
        <v xml:space="preserve"> - </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7">
      <c r="A37" s="60"/>
      <c r="B37" s="65"/>
      <c r="C37" s="65"/>
      <c r="D37" s="66"/>
      <c r="E37" s="103"/>
      <c r="F37" s="103"/>
      <c r="G37" s="67"/>
      <c r="H37" s="68"/>
      <c r="I37" s="69" t="str">
        <f t="shared" si="4"/>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7" hidden="1">
      <c r="A38" s="60"/>
      <c r="B38" s="65"/>
      <c r="C38" s="65"/>
      <c r="D38" s="66"/>
      <c r="E38" s="103"/>
      <c r="F38" s="103"/>
      <c r="G38" s="67"/>
      <c r="H38" s="68"/>
      <c r="I38" s="69" t="str">
        <f t="shared" si="4"/>
        <v xml:space="preserve"> - </v>
      </c>
      <c r="J38" s="9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5" customFormat="1" ht="17" hidden="1">
      <c r="A39" s="71" t="s">
        <v>2</v>
      </c>
      <c r="B39" s="72"/>
      <c r="C39" s="73"/>
      <c r="D39" s="73"/>
      <c r="E39" s="104"/>
      <c r="F39" s="104"/>
      <c r="G39" s="74"/>
      <c r="H39" s="74"/>
      <c r="I39" s="74"/>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7" hidden="1">
      <c r="A40" s="76" t="s">
        <v>39</v>
      </c>
      <c r="B40" s="77"/>
      <c r="C40" s="77"/>
      <c r="D40" s="77"/>
      <c r="E40" s="105"/>
      <c r="F40" s="105"/>
      <c r="G40" s="77"/>
      <c r="H40" s="77"/>
      <c r="I40" s="77"/>
      <c r="J40" s="98"/>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7" hidden="1">
      <c r="A41" s="130" t="str">
        <f>IF(ISERROR(VALUE(SUBSTITUTE(prevWBS,".",""))),"1",IF(ISERROR(FIND("`",SUBSTITUTE(prevWBS,".","`",1))),TEXT(VALUE(prevWBS)+1,"#"),TEXT(VALUE(LEFT(prevWBS,FIND("`",SUBSTITUTE(prevWBS,".","`",1))-1))+1,"#")))</f>
        <v>1</v>
      </c>
      <c r="B41" s="131" t="s">
        <v>78</v>
      </c>
      <c r="C41" s="78"/>
      <c r="D41" s="79"/>
      <c r="E41" s="100"/>
      <c r="F41" s="101" t="str">
        <f t="shared" ref="F41:F44" si="15">IF(ISBLANK(E41)," - ",IF(G41=0,E41,E41+G41-1))</f>
        <v xml:space="preserve"> - </v>
      </c>
      <c r="G41" s="62"/>
      <c r="H41" s="63"/>
      <c r="I41" s="80" t="str">
        <f>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7" hidden="1">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81" t="s">
        <v>64</v>
      </c>
      <c r="C42" s="81"/>
      <c r="D42" s="79"/>
      <c r="E42" s="100"/>
      <c r="F42" s="101" t="str">
        <f t="shared" si="15"/>
        <v xml:space="preserve"> - </v>
      </c>
      <c r="G42" s="62"/>
      <c r="H42" s="63"/>
      <c r="I42" s="80" t="str">
        <f t="shared" ref="I42:I44" si="16">IF(OR(F42=0,E42=0)," - ",NETWORKDAYS(E42,F42))</f>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7" hidden="1">
      <c r="A4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82" t="s">
        <v>65</v>
      </c>
      <c r="C43" s="81"/>
      <c r="D43" s="79"/>
      <c r="E43" s="100"/>
      <c r="F43" s="101" t="str">
        <f t="shared" si="15"/>
        <v xml:space="preserve"> - </v>
      </c>
      <c r="G43" s="62"/>
      <c r="H43" s="63"/>
      <c r="I43" s="80" t="str">
        <f t="shared" si="16"/>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7" hidden="1">
      <c r="A44"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82" t="s">
        <v>66</v>
      </c>
      <c r="C44" s="81"/>
      <c r="D44" s="79"/>
      <c r="E44" s="100"/>
      <c r="F44" s="101" t="str">
        <f t="shared" si="15"/>
        <v xml:space="preserve"> - </v>
      </c>
      <c r="G44" s="62"/>
      <c r="H44" s="63"/>
      <c r="I44" s="80" t="str">
        <f t="shared" si="16"/>
        <v xml:space="preserve"> - </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33" customFormat="1">
      <c r="A45" s="30"/>
      <c r="B45" s="31"/>
      <c r="C45" s="31"/>
      <c r="D45" s="32"/>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28:H29 H31 H33:H44 H8:H19">
    <cfRule type="dataBar" priority="2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 priority="69">
      <formula>K$6=TODAY()</formula>
    </cfRule>
  </conditionalFormatting>
  <conditionalFormatting sqref="K8:BN44">
    <cfRule type="expression" dxfId="8" priority="72">
      <formula>AND($E8&lt;=K$6,ROUNDDOWN(($F8-$E8+1)*$H8,0)+$E8-1&gt;=K$6)</formula>
    </cfRule>
    <cfRule type="expression" dxfId="7" priority="73">
      <formula>AND(NOT(ISBLANK($E8)),$E8&lt;=K$6,$F8&gt;=K$6)</formula>
    </cfRule>
  </conditionalFormatting>
  <conditionalFormatting sqref="K28:BN29 K31:BN31 K33:BN44 K6:BN19">
    <cfRule type="expression" dxfId="6" priority="32">
      <formula>K$6=TODAY()</formula>
    </cfRule>
  </conditionalFormatting>
  <conditionalFormatting sqref="H20">
    <cfRule type="dataBar" priority="21">
      <dataBar>
        <cfvo type="num" val="0"/>
        <cfvo type="num" val="1"/>
        <color theme="0" tint="-0.34998626667073579"/>
      </dataBar>
      <extLst>
        <ext xmlns:x14="http://schemas.microsoft.com/office/spreadsheetml/2009/9/main" uri="{B025F937-C7B1-47D3-B67F-A62EFF666E3E}">
          <x14:id>{2513D63A-B799-F142-A621-DC47E8FDEFFA}</x14:id>
        </ext>
      </extLst>
    </cfRule>
  </conditionalFormatting>
  <conditionalFormatting sqref="K20:BN20">
    <cfRule type="expression" dxfId="5" priority="22">
      <formula>K$6=TODAY()</formula>
    </cfRule>
  </conditionalFormatting>
  <conditionalFormatting sqref="H21:H23">
    <cfRule type="dataBar" priority="17">
      <dataBar>
        <cfvo type="num" val="0"/>
        <cfvo type="num" val="1"/>
        <color theme="0" tint="-0.34998626667073579"/>
      </dataBar>
      <extLst>
        <ext xmlns:x14="http://schemas.microsoft.com/office/spreadsheetml/2009/9/main" uri="{B025F937-C7B1-47D3-B67F-A62EFF666E3E}">
          <x14:id>{8AC6D9A9-1C60-C842-BE12-621751BE2FF3}</x14:id>
        </ext>
      </extLst>
    </cfRule>
  </conditionalFormatting>
  <conditionalFormatting sqref="K21:BN23">
    <cfRule type="expression" dxfId="4" priority="18">
      <formula>K$6=TODAY()</formula>
    </cfRule>
  </conditionalFormatting>
  <conditionalFormatting sqref="H24">
    <cfRule type="dataBar" priority="13">
      <dataBar>
        <cfvo type="num" val="0"/>
        <cfvo type="num" val="1"/>
        <color theme="0" tint="-0.34998626667073579"/>
      </dataBar>
      <extLst>
        <ext xmlns:x14="http://schemas.microsoft.com/office/spreadsheetml/2009/9/main" uri="{B025F937-C7B1-47D3-B67F-A62EFF666E3E}">
          <x14:id>{1970588B-BC92-1B46-A561-A088534629D6}</x14:id>
        </ext>
      </extLst>
    </cfRule>
  </conditionalFormatting>
  <conditionalFormatting sqref="K24:BN24">
    <cfRule type="expression" dxfId="3" priority="14">
      <formula>K$6=TODAY()</formula>
    </cfRule>
  </conditionalFormatting>
  <conditionalFormatting sqref="H25:H27">
    <cfRule type="dataBar" priority="9">
      <dataBar>
        <cfvo type="num" val="0"/>
        <cfvo type="num" val="1"/>
        <color theme="0" tint="-0.34998626667073579"/>
      </dataBar>
      <extLst>
        <ext xmlns:x14="http://schemas.microsoft.com/office/spreadsheetml/2009/9/main" uri="{B025F937-C7B1-47D3-B67F-A62EFF666E3E}">
          <x14:id>{6D5632A6-56A9-FB45-BFF3-0E70B5DE7CF4}</x14:id>
        </ext>
      </extLst>
    </cfRule>
  </conditionalFormatting>
  <conditionalFormatting sqref="K25:BN27">
    <cfRule type="expression" dxfId="2" priority="10">
      <formula>K$6=TODAY()</formula>
    </cfRule>
  </conditionalFormatting>
  <conditionalFormatting sqref="H30">
    <cfRule type="dataBar" priority="5">
      <dataBar>
        <cfvo type="num" val="0"/>
        <cfvo type="num" val="1"/>
        <color theme="0" tint="-0.34998626667073579"/>
      </dataBar>
      <extLst>
        <ext xmlns:x14="http://schemas.microsoft.com/office/spreadsheetml/2009/9/main" uri="{B025F937-C7B1-47D3-B67F-A62EFF666E3E}">
          <x14:id>{F246A689-BC01-5441-8510-2D114B94E79C}</x14:id>
        </ext>
      </extLst>
    </cfRule>
  </conditionalFormatting>
  <conditionalFormatting sqref="K30:BN30">
    <cfRule type="expression" dxfId="1" priority="6">
      <formula>K$6=TODAY()</formula>
    </cfRule>
  </conditionalFormatting>
  <conditionalFormatting sqref="H32">
    <cfRule type="dataBar" priority="1">
      <dataBar>
        <cfvo type="num" val="0"/>
        <cfvo type="num" val="1"/>
        <color theme="0" tint="-0.34998626667073579"/>
      </dataBar>
      <extLst>
        <ext xmlns:x14="http://schemas.microsoft.com/office/spreadsheetml/2009/9/main" uri="{B025F937-C7B1-47D3-B67F-A62EFF666E3E}">
          <x14:id>{477BC6E4-CF87-B340-936D-D89256F6B775}</x14:id>
        </ext>
      </extLst>
    </cfRule>
  </conditionalFormatting>
  <conditionalFormatting sqref="K32:BN3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headerFooter alignWithMargins="0"/>
  <ignoredErrors>
    <ignoredError sqref="A37:B38 A40:B40 B39 E14 E28 E37:H40 G14:H14 G28:H28 H19 G41:G44 H17 H33:H35 H29" unlockedFormula="1"/>
    <ignoredError sqref="A28 A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H28:H29 H31 H33:H44 H8:H19</xm:sqref>
        </x14:conditionalFormatting>
        <x14:conditionalFormatting xmlns:xm="http://schemas.microsoft.com/office/excel/2006/main">
          <x14:cfRule type="dataBar" id="{2513D63A-B799-F142-A621-DC47E8FDEFFA}">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AC6D9A9-1C60-C842-BE12-621751BE2FF3}">
            <x14:dataBar minLength="0" maxLength="100" gradient="0">
              <x14:cfvo type="num">
                <xm:f>0</xm:f>
              </x14:cfvo>
              <x14:cfvo type="num">
                <xm:f>1</xm:f>
              </x14:cfvo>
              <x14:negativeFillColor rgb="FFFF0000"/>
              <x14:axisColor rgb="FF000000"/>
            </x14:dataBar>
          </x14:cfRule>
          <xm:sqref>H21:H23</xm:sqref>
        </x14:conditionalFormatting>
        <x14:conditionalFormatting xmlns:xm="http://schemas.microsoft.com/office/excel/2006/main">
          <x14:cfRule type="dataBar" id="{1970588B-BC92-1B46-A561-A088534629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6D5632A6-56A9-FB45-BFF3-0E70B5DE7CF4}">
            <x14:dataBar minLength="0" maxLength="100" gradient="0">
              <x14:cfvo type="num">
                <xm:f>0</xm:f>
              </x14:cfvo>
              <x14:cfvo type="num">
                <xm:f>1</xm:f>
              </x14:cfvo>
              <x14:negativeFillColor rgb="FFFF0000"/>
              <x14:axisColor rgb="FF000000"/>
            </x14:dataBar>
          </x14:cfRule>
          <xm:sqref>H25:H27</xm:sqref>
        </x14:conditionalFormatting>
        <x14:conditionalFormatting xmlns:xm="http://schemas.microsoft.com/office/excel/2006/main">
          <x14:cfRule type="dataBar" id="{F246A689-BC01-5441-8510-2D114B94E79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77BC6E4-CF87-B340-936D-D89256F6B775}">
            <x14:dataBar minLength="0" maxLength="100" gradient="0">
              <x14:cfvo type="num">
                <xm:f>0</xm:f>
              </x14:cfvo>
              <x14:cfvo type="num">
                <xm:f>1</xm:f>
              </x14:cfvo>
              <x14:negativeFillColor rgb="FFFF0000"/>
              <x14:axisColor rgb="FF000000"/>
            </x14:dataBar>
          </x14:cfRule>
          <xm:sqref>H32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46"/>
  <sheetViews>
    <sheetView showGridLines="0" workbookViewId="0">
      <selection activeCell="A2" sqref="A2"/>
    </sheetView>
  </sheetViews>
  <sheetFormatPr baseColWidth="10" defaultColWidth="8.83203125" defaultRowHeight="12" x14ac:dyDescent="0"/>
  <cols>
    <col min="1" max="1" width="5.5" style="16" customWidth="1"/>
    <col min="2" max="2" width="37.6640625" style="16" customWidth="1"/>
    <col min="3" max="3" width="55.1640625" style="16" customWidth="1"/>
    <col min="4" max="7" width="8.83203125" style="16"/>
  </cols>
  <sheetData>
    <row r="1" spans="1:3" ht="30" customHeight="1">
      <c r="A1" s="35" t="s">
        <v>23</v>
      </c>
    </row>
    <row r="4" spans="1:3">
      <c r="C4" s="23" t="s">
        <v>31</v>
      </c>
    </row>
    <row r="5" spans="1:3">
      <c r="C5" s="20" t="s">
        <v>32</v>
      </c>
    </row>
    <row r="6" spans="1:3">
      <c r="C6" s="20"/>
    </row>
    <row r="7" spans="1:3" ht="17">
      <c r="C7" s="24" t="s">
        <v>52</v>
      </c>
    </row>
    <row r="8" spans="1:3">
      <c r="C8" s="25" t="s">
        <v>50</v>
      </c>
    </row>
    <row r="10" spans="1:3">
      <c r="C10" s="20" t="s">
        <v>49</v>
      </c>
    </row>
    <row r="11" spans="1:3">
      <c r="C11" s="20" t="s">
        <v>48</v>
      </c>
    </row>
    <row r="13" spans="1:3" ht="17">
      <c r="C13" s="24" t="s">
        <v>47</v>
      </c>
    </row>
    <row r="16" spans="1:3" ht="15">
      <c r="A16" s="27" t="s">
        <v>25</v>
      </c>
    </row>
    <row r="17" spans="2:2" s="16" customFormat="1"/>
    <row r="18" spans="2:2" ht="13">
      <c r="B18" s="26" t="s">
        <v>36</v>
      </c>
    </row>
    <row r="19" spans="2:2">
      <c r="B19" s="20" t="s">
        <v>42</v>
      </c>
    </row>
    <row r="20" spans="2:2">
      <c r="B20" s="20" t="s">
        <v>43</v>
      </c>
    </row>
    <row r="22" spans="2:2" s="16" customFormat="1" ht="13">
      <c r="B22" s="26" t="s">
        <v>44</v>
      </c>
    </row>
    <row r="23" spans="2:2" s="16" customFormat="1">
      <c r="B23" s="20" t="s">
        <v>45</v>
      </c>
    </row>
    <row r="24" spans="2:2" s="16" customFormat="1">
      <c r="B24" s="20" t="s">
        <v>46</v>
      </c>
    </row>
    <row r="26" spans="2:2" s="16" customFormat="1" ht="13">
      <c r="B26" s="26" t="s">
        <v>33</v>
      </c>
    </row>
    <row r="27" spans="2:2" s="16" customFormat="1">
      <c r="B27" s="20" t="s">
        <v>37</v>
      </c>
    </row>
    <row r="28" spans="2:2" s="16" customFormat="1">
      <c r="B28" s="20" t="s">
        <v>38</v>
      </c>
    </row>
    <row r="29" spans="2:2">
      <c r="B29" s="20" t="s">
        <v>40</v>
      </c>
    </row>
    <row r="30" spans="2:2">
      <c r="B30" s="16" t="s">
        <v>26</v>
      </c>
    </row>
    <row r="31" spans="2:2">
      <c r="B31" s="16" t="s">
        <v>27</v>
      </c>
    </row>
    <row r="32" spans="2:2">
      <c r="B32" s="16" t="s">
        <v>28</v>
      </c>
    </row>
    <row r="34" spans="2:2" ht="13">
      <c r="B34" s="26" t="s">
        <v>29</v>
      </c>
    </row>
    <row r="35" spans="2:2">
      <c r="B35" s="20" t="s">
        <v>129</v>
      </c>
    </row>
    <row r="36" spans="2:2">
      <c r="B36" s="20" t="s">
        <v>130</v>
      </c>
    </row>
    <row r="37" spans="2:2">
      <c r="B37" s="20" t="s">
        <v>131</v>
      </c>
    </row>
    <row r="39" spans="2:2" ht="13">
      <c r="B39" s="26" t="s">
        <v>30</v>
      </c>
    </row>
    <row r="40" spans="2:2">
      <c r="B40" s="20" t="s">
        <v>41</v>
      </c>
    </row>
    <row r="42" spans="2:2" s="16" customFormat="1" ht="13">
      <c r="B42" s="26" t="s">
        <v>34</v>
      </c>
    </row>
    <row r="43" spans="2:2" s="16" customFormat="1">
      <c r="B43" s="20" t="s">
        <v>132</v>
      </c>
    </row>
    <row r="44" spans="2:2" s="16" customFormat="1">
      <c r="B44" s="20" t="s">
        <v>35</v>
      </c>
    </row>
    <row r="45" spans="2:2" s="16" customFormat="1"/>
    <row r="46" spans="2:2" ht="17">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32" workbookViewId="0">
      <selection activeCell="B47" sqref="B47"/>
    </sheetView>
  </sheetViews>
  <sheetFormatPr baseColWidth="10" defaultColWidth="8.83203125" defaultRowHeight="12" x14ac:dyDescent="0"/>
  <cols>
    <col min="1" max="1" width="5.5" style="7" customWidth="1"/>
    <col min="2" max="2" width="90.5" style="7" customWidth="1"/>
    <col min="3" max="3" width="16.5" style="7" bestFit="1" customWidth="1"/>
    <col min="4" max="16384" width="8.83203125" style="7"/>
  </cols>
  <sheetData>
    <row r="1" spans="1:3" ht="30" customHeight="1">
      <c r="A1" s="40" t="s">
        <v>124</v>
      </c>
      <c r="B1" s="41"/>
      <c r="C1" s="42"/>
    </row>
    <row r="2" spans="1:3" ht="13">
      <c r="A2" s="138" t="s">
        <v>50</v>
      </c>
      <c r="B2" s="9"/>
      <c r="C2" s="8"/>
    </row>
    <row r="3" spans="1:3" s="20" customFormat="1">
      <c r="A3" s="8"/>
      <c r="B3" s="9"/>
      <c r="C3" s="8"/>
    </row>
    <row r="4" spans="1:3" s="8" customFormat="1" ht="17">
      <c r="A4" s="133" t="s">
        <v>91</v>
      </c>
      <c r="B4" s="39"/>
    </row>
    <row r="5" spans="1:3" s="8" customFormat="1" ht="39">
      <c r="B5" s="139" t="s">
        <v>80</v>
      </c>
    </row>
    <row r="7" spans="1:3" ht="26">
      <c r="B7" s="139" t="s">
        <v>92</v>
      </c>
    </row>
    <row r="9" spans="1:3" ht="13">
      <c r="B9" s="138" t="s">
        <v>62</v>
      </c>
    </row>
    <row r="11" spans="1:3" ht="26">
      <c r="B11" s="137" t="s">
        <v>63</v>
      </c>
    </row>
    <row r="12" spans="1:3" s="20" customFormat="1"/>
    <row r="13" spans="1:3" ht="17">
      <c r="A13" s="172" t="s">
        <v>5</v>
      </c>
      <c r="B13" s="172"/>
    </row>
    <row r="14" spans="1:3" s="20" customFormat="1"/>
    <row r="15" spans="1:3" s="134" customFormat="1" ht="17">
      <c r="A15" s="142"/>
      <c r="B15" s="140" t="s">
        <v>83</v>
      </c>
    </row>
    <row r="16" spans="1:3" s="134" customFormat="1" ht="17">
      <c r="A16" s="142"/>
      <c r="B16" s="141" t="s">
        <v>81</v>
      </c>
      <c r="C16" s="136" t="s">
        <v>4</v>
      </c>
    </row>
    <row r="17" spans="1:3" ht="17">
      <c r="A17" s="143"/>
      <c r="B17" s="141" t="s">
        <v>85</v>
      </c>
    </row>
    <row r="18" spans="1:3" s="20" customFormat="1" ht="17">
      <c r="A18" s="143"/>
      <c r="B18" s="141" t="s">
        <v>93</v>
      </c>
    </row>
    <row r="19" spans="1:3" s="42" customFormat="1" ht="17">
      <c r="A19" s="146"/>
      <c r="B19" s="141" t="s">
        <v>94</v>
      </c>
    </row>
    <row r="20" spans="1:3" s="134" customFormat="1" ht="17">
      <c r="A20" s="142"/>
      <c r="B20" s="140" t="s">
        <v>82</v>
      </c>
      <c r="C20" s="135" t="s">
        <v>3</v>
      </c>
    </row>
    <row r="21" spans="1:3" ht="17">
      <c r="A21" s="143"/>
      <c r="B21" s="141" t="s">
        <v>84</v>
      </c>
    </row>
    <row r="22" spans="1:3" s="8" customFormat="1" ht="17">
      <c r="A22" s="144"/>
      <c r="B22" s="145" t="s">
        <v>86</v>
      </c>
    </row>
    <row r="23" spans="1:3" s="8" customFormat="1" ht="17">
      <c r="A23" s="144"/>
      <c r="B23" s="10"/>
    </row>
    <row r="24" spans="1:3" s="8" customFormat="1" ht="17">
      <c r="A24" s="172" t="s">
        <v>87</v>
      </c>
      <c r="B24" s="172"/>
    </row>
    <row r="25" spans="1:3" s="8" customFormat="1" ht="39">
      <c r="A25" s="144"/>
      <c r="B25" s="141" t="s">
        <v>95</v>
      </c>
    </row>
    <row r="26" spans="1:3" s="8" customFormat="1" ht="17">
      <c r="A26" s="144"/>
      <c r="B26" s="141"/>
    </row>
    <row r="27" spans="1:3" s="8" customFormat="1" ht="17">
      <c r="A27" s="144"/>
      <c r="B27" s="162" t="s">
        <v>99</v>
      </c>
    </row>
    <row r="28" spans="1:3" s="8" customFormat="1" ht="17">
      <c r="A28" s="144"/>
      <c r="B28" s="141" t="s">
        <v>88</v>
      </c>
    </row>
    <row r="29" spans="1:3" s="8" customFormat="1" ht="26">
      <c r="A29" s="144"/>
      <c r="B29" s="141" t="s">
        <v>90</v>
      </c>
    </row>
    <row r="30" spans="1:3" s="8" customFormat="1" ht="17">
      <c r="A30" s="144"/>
      <c r="B30" s="141"/>
    </row>
    <row r="31" spans="1:3" s="8" customFormat="1" ht="17">
      <c r="A31" s="144"/>
      <c r="B31" s="162" t="s">
        <v>96</v>
      </c>
    </row>
    <row r="32" spans="1:3" s="8" customFormat="1" ht="17">
      <c r="A32" s="144"/>
      <c r="B32" s="141" t="s">
        <v>89</v>
      </c>
    </row>
    <row r="33" spans="1:2" s="8" customFormat="1" ht="17">
      <c r="A33" s="144"/>
      <c r="B33" s="141" t="s">
        <v>97</v>
      </c>
    </row>
    <row r="34" spans="1:2" s="8" customFormat="1" ht="17">
      <c r="A34" s="144"/>
      <c r="B34" s="10"/>
    </row>
    <row r="35" spans="1:2" s="8" customFormat="1" ht="26">
      <c r="A35" s="144"/>
      <c r="B35" s="141" t="s">
        <v>134</v>
      </c>
    </row>
    <row r="36" spans="1:2" s="8" customFormat="1" ht="17">
      <c r="A36" s="144"/>
      <c r="B36" s="147" t="s">
        <v>98</v>
      </c>
    </row>
    <row r="37" spans="1:2" s="8" customFormat="1" ht="17">
      <c r="A37" s="144"/>
      <c r="B37" s="10"/>
    </row>
    <row r="38" spans="1:2" ht="17">
      <c r="A38" s="172" t="s">
        <v>11</v>
      </c>
      <c r="B38" s="172"/>
    </row>
    <row r="39" spans="1:2" ht="26">
      <c r="B39" s="141" t="s">
        <v>101</v>
      </c>
    </row>
    <row r="40" spans="1:2" s="20" customFormat="1"/>
    <row r="41" spans="1:2" s="20" customFormat="1" ht="13">
      <c r="B41" s="141" t="s">
        <v>102</v>
      </c>
    </row>
    <row r="42" spans="1:2" s="20" customFormat="1"/>
    <row r="43" spans="1:2" s="20" customFormat="1" ht="26">
      <c r="B43" s="141" t="s">
        <v>100</v>
      </c>
    </row>
    <row r="44" spans="1:2" s="20" customFormat="1"/>
    <row r="45" spans="1:2" ht="26">
      <c r="B45" s="141" t="s">
        <v>103</v>
      </c>
    </row>
    <row r="46" spans="1:2">
      <c r="B46" s="21"/>
    </row>
    <row r="47" spans="1:2" ht="26">
      <c r="B47" s="141" t="s">
        <v>104</v>
      </c>
    </row>
    <row r="48" spans="1:2">
      <c r="B48" s="11"/>
    </row>
    <row r="49" spans="1:2" ht="17">
      <c r="A49" s="172" t="s">
        <v>8</v>
      </c>
      <c r="B49" s="172"/>
    </row>
    <row r="50" spans="1:2" ht="26">
      <c r="B50" s="141" t="s">
        <v>135</v>
      </c>
    </row>
    <row r="51" spans="1:2">
      <c r="B51" s="11"/>
    </row>
    <row r="52" spans="1:2" ht="13">
      <c r="A52" s="148" t="s">
        <v>12</v>
      </c>
      <c r="B52" s="141" t="s">
        <v>13</v>
      </c>
    </row>
    <row r="53" spans="1:2" ht="13">
      <c r="A53" s="148" t="s">
        <v>14</v>
      </c>
      <c r="B53" s="141" t="s">
        <v>15</v>
      </c>
    </row>
    <row r="54" spans="1:2" ht="13">
      <c r="A54" s="148" t="s">
        <v>16</v>
      </c>
      <c r="B54" s="141" t="s">
        <v>17</v>
      </c>
    </row>
    <row r="55" spans="1:2" ht="26">
      <c r="A55" s="137"/>
      <c r="B55" s="141" t="s">
        <v>105</v>
      </c>
    </row>
    <row r="56" spans="1:2" ht="13">
      <c r="A56" s="137"/>
      <c r="B56" s="141" t="s">
        <v>106</v>
      </c>
    </row>
    <row r="57" spans="1:2" ht="13">
      <c r="A57" s="148" t="s">
        <v>18</v>
      </c>
      <c r="B57" s="141" t="s">
        <v>19</v>
      </c>
    </row>
    <row r="58" spans="1:2" ht="13">
      <c r="A58" s="137"/>
      <c r="B58" s="141" t="s">
        <v>107</v>
      </c>
    </row>
    <row r="59" spans="1:2" ht="13">
      <c r="A59" s="137"/>
      <c r="B59" s="141" t="s">
        <v>108</v>
      </c>
    </row>
    <row r="60" spans="1:2" ht="13">
      <c r="A60" s="148" t="s">
        <v>20</v>
      </c>
      <c r="B60" s="141" t="s">
        <v>21</v>
      </c>
    </row>
    <row r="61" spans="1:2" ht="26">
      <c r="A61" s="137"/>
      <c r="B61" s="141" t="s">
        <v>109</v>
      </c>
    </row>
    <row r="62" spans="1:2" ht="13">
      <c r="A62" s="148" t="s">
        <v>110</v>
      </c>
      <c r="B62" s="141" t="s">
        <v>111</v>
      </c>
    </row>
    <row r="63" spans="1:2" ht="13">
      <c r="A63" s="149"/>
      <c r="B63" s="141" t="s">
        <v>112</v>
      </c>
    </row>
    <row r="64" spans="1:2" s="20" customFormat="1">
      <c r="B64" s="12"/>
    </row>
    <row r="65" spans="1:2" s="20" customFormat="1" ht="17">
      <c r="A65" s="172" t="s">
        <v>10</v>
      </c>
      <c r="B65" s="172"/>
    </row>
    <row r="66" spans="1:2" s="20" customFormat="1" ht="39">
      <c r="B66" s="141" t="s">
        <v>113</v>
      </c>
    </row>
    <row r="67" spans="1:2" s="20" customFormat="1">
      <c r="B67" s="13"/>
    </row>
    <row r="68" spans="1:2" s="8" customFormat="1" ht="17">
      <c r="A68" s="172" t="s">
        <v>6</v>
      </c>
      <c r="B68" s="172"/>
    </row>
    <row r="69" spans="1:2" s="20" customFormat="1" ht="13">
      <c r="A69" s="156" t="s">
        <v>7</v>
      </c>
      <c r="B69" s="157" t="s">
        <v>114</v>
      </c>
    </row>
    <row r="70" spans="1:2" s="8" customFormat="1" ht="26">
      <c r="A70" s="150"/>
      <c r="B70" s="155" t="s">
        <v>116</v>
      </c>
    </row>
    <row r="71" spans="1:2" s="8" customFormat="1" ht="13">
      <c r="A71" s="150"/>
      <c r="B71" s="151"/>
    </row>
    <row r="72" spans="1:2" s="20" customFormat="1" ht="13">
      <c r="A72" s="156" t="s">
        <v>7</v>
      </c>
      <c r="B72" s="157" t="s">
        <v>133</v>
      </c>
    </row>
    <row r="73" spans="1:2" s="8" customFormat="1" ht="26">
      <c r="A73" s="150"/>
      <c r="B73" s="155" t="s">
        <v>137</v>
      </c>
    </row>
    <row r="74" spans="1:2" s="8" customFormat="1" ht="13">
      <c r="A74" s="150"/>
      <c r="B74" s="151"/>
    </row>
    <row r="75" spans="1:2" ht="13">
      <c r="A75" s="156" t="s">
        <v>7</v>
      </c>
      <c r="B75" s="159" t="s">
        <v>119</v>
      </c>
    </row>
    <row r="76" spans="1:2" s="8" customFormat="1" ht="26">
      <c r="A76" s="150"/>
      <c r="B76" s="139" t="s">
        <v>136</v>
      </c>
    </row>
    <row r="77" spans="1:2" ht="13">
      <c r="A77" s="149"/>
      <c r="B77" s="149"/>
    </row>
    <row r="78" spans="1:2" s="20" customFormat="1" ht="13">
      <c r="A78" s="156" t="s">
        <v>7</v>
      </c>
      <c r="B78" s="159" t="s">
        <v>125</v>
      </c>
    </row>
    <row r="79" spans="1:2" s="8" customFormat="1" ht="26">
      <c r="A79" s="150"/>
      <c r="B79" s="139" t="s">
        <v>120</v>
      </c>
    </row>
    <row r="80" spans="1:2" s="20" customFormat="1" ht="13">
      <c r="A80" s="149"/>
      <c r="B80" s="149"/>
    </row>
    <row r="81" spans="1:2" ht="13">
      <c r="A81" s="156" t="s">
        <v>7</v>
      </c>
      <c r="B81" s="159" t="s">
        <v>126</v>
      </c>
    </row>
    <row r="82" spans="1:2" s="8" customFormat="1" ht="13">
      <c r="A82" s="150"/>
      <c r="B82" s="154" t="s">
        <v>121</v>
      </c>
    </row>
    <row r="83" spans="1:2" s="8" customFormat="1" ht="13">
      <c r="A83" s="150"/>
      <c r="B83" s="154" t="s">
        <v>122</v>
      </c>
    </row>
    <row r="84" spans="1:2" s="8" customFormat="1" ht="13">
      <c r="A84" s="150"/>
      <c r="B84" s="154" t="s">
        <v>123</v>
      </c>
    </row>
    <row r="85" spans="1:2" ht="13">
      <c r="A85" s="149"/>
      <c r="B85" s="153"/>
    </row>
    <row r="86" spans="1:2" ht="13">
      <c r="A86" s="156" t="s">
        <v>7</v>
      </c>
      <c r="B86" s="159" t="s">
        <v>127</v>
      </c>
    </row>
    <row r="87" spans="1:2" s="8" customFormat="1" ht="39">
      <c r="A87" s="150"/>
      <c r="B87" s="139" t="s">
        <v>115</v>
      </c>
    </row>
    <row r="88" spans="1:2" s="8" customFormat="1" ht="13">
      <c r="A88" s="150"/>
      <c r="B88" s="152" t="s">
        <v>117</v>
      </c>
    </row>
    <row r="89" spans="1:2" s="8" customFormat="1" ht="39">
      <c r="A89" s="150"/>
      <c r="B89" s="158" t="s">
        <v>118</v>
      </c>
    </row>
    <row r="90" spans="1:2" ht="13">
      <c r="A90" s="149"/>
      <c r="B90" s="149"/>
    </row>
    <row r="91" spans="1:2" ht="13">
      <c r="A91" s="156" t="s">
        <v>7</v>
      </c>
      <c r="B91" s="161" t="s">
        <v>128</v>
      </c>
    </row>
    <row r="92" spans="1:2" ht="26">
      <c r="A92" s="137"/>
      <c r="B92" s="154" t="s">
        <v>22</v>
      </c>
    </row>
    <row r="94" spans="1: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headerFooter alignWithMargins="0"/>
  <drawing r:id="rId4"/>
  <legacyDrawing r:id="rId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3203125" defaultRowHeight="12" x14ac:dyDescent="0"/>
  <cols>
    <col min="1" max="1" width="5.5" style="20" customWidth="1"/>
    <col min="2" max="2" width="82.1640625" style="20" customWidth="1"/>
    <col min="3" max="16384" width="8.83203125" style="16"/>
  </cols>
  <sheetData>
    <row r="1" spans="1:4" ht="30" customHeight="1">
      <c r="A1" s="40" t="s">
        <v>53</v>
      </c>
      <c r="B1" s="40"/>
      <c r="C1" s="45"/>
      <c r="D1" s="45"/>
    </row>
    <row r="2" spans="1:4" ht="15">
      <c r="A2" s="42"/>
      <c r="B2" s="46"/>
      <c r="C2" s="45"/>
      <c r="D2" s="45"/>
    </row>
    <row r="3" spans="1:4" ht="15">
      <c r="A3" s="43"/>
      <c r="B3" s="36" t="s">
        <v>54</v>
      </c>
      <c r="C3" s="44"/>
    </row>
    <row r="4" spans="1:4" ht="13">
      <c r="A4" s="14"/>
      <c r="B4" s="38" t="s">
        <v>50</v>
      </c>
      <c r="C4" s="15"/>
    </row>
    <row r="5" spans="1:4" ht="15">
      <c r="A5" s="14"/>
      <c r="B5" s="17"/>
      <c r="C5" s="15"/>
    </row>
    <row r="6" spans="1:4" ht="15">
      <c r="A6" s="14"/>
      <c r="B6" s="18" t="s">
        <v>55</v>
      </c>
      <c r="C6" s="15"/>
    </row>
    <row r="7" spans="1:4" ht="15">
      <c r="A7" s="14"/>
      <c r="B7" s="17"/>
      <c r="C7" s="15"/>
    </row>
    <row r="8" spans="1:4" ht="30">
      <c r="A8" s="14"/>
      <c r="B8" s="17" t="s">
        <v>56</v>
      </c>
      <c r="C8" s="15"/>
    </row>
    <row r="9" spans="1:4" ht="15">
      <c r="A9" s="14"/>
      <c r="B9" s="17"/>
      <c r="C9" s="15"/>
    </row>
    <row r="10" spans="1:4" ht="45">
      <c r="A10" s="14"/>
      <c r="B10" s="17" t="s">
        <v>57</v>
      </c>
      <c r="C10" s="15"/>
    </row>
    <row r="11" spans="1:4" ht="15">
      <c r="A11" s="14"/>
      <c r="B11" s="17"/>
      <c r="C11" s="15"/>
    </row>
    <row r="12" spans="1:4" ht="30">
      <c r="A12" s="14"/>
      <c r="B12" s="17" t="s">
        <v>58</v>
      </c>
      <c r="C12" s="15"/>
    </row>
    <row r="13" spans="1:4" ht="15">
      <c r="A13" s="14"/>
      <c r="B13" s="17"/>
      <c r="C13" s="15"/>
    </row>
    <row r="14" spans="1:4" ht="45">
      <c r="A14" s="14"/>
      <c r="B14" s="17" t="s">
        <v>59</v>
      </c>
      <c r="C14" s="15"/>
    </row>
    <row r="15" spans="1:4" ht="15">
      <c r="A15" s="14"/>
      <c r="B15" s="17"/>
      <c r="C15" s="15"/>
    </row>
    <row r="16" spans="1:4" ht="30">
      <c r="A16" s="14"/>
      <c r="B16" s="17" t="s">
        <v>60</v>
      </c>
      <c r="C16" s="15"/>
    </row>
    <row r="17" spans="1:3" ht="15">
      <c r="A17" s="14"/>
      <c r="B17" s="17"/>
      <c r="C17" s="15"/>
    </row>
    <row r="18" spans="1:3" ht="15">
      <c r="A18" s="14"/>
      <c r="B18" s="18" t="s">
        <v>61</v>
      </c>
      <c r="C18" s="15"/>
    </row>
    <row r="19" spans="1:3" ht="15">
      <c r="A19" s="14"/>
      <c r="B19" s="37" t="s">
        <v>51</v>
      </c>
      <c r="C19" s="15"/>
    </row>
    <row r="20" spans="1:3" ht="15">
      <c r="A20" s="14"/>
      <c r="B20" s="19"/>
      <c r="C20" s="15"/>
    </row>
    <row r="21" spans="1:3">
      <c r="A21" s="14"/>
      <c r="B21" s="14"/>
      <c r="C21" s="15"/>
    </row>
    <row r="22" spans="1:3">
      <c r="A22" s="14"/>
      <c r="B22" s="14"/>
      <c r="C22" s="15"/>
    </row>
    <row r="23" spans="1:3">
      <c r="A23" s="14"/>
      <c r="B23" s="14"/>
      <c r="C23" s="15"/>
    </row>
    <row r="24" spans="1:3">
      <c r="A24" s="14"/>
      <c r="B24" s="14"/>
      <c r="C24" s="15"/>
    </row>
    <row r="25" spans="1:3">
      <c r="A25" s="14"/>
      <c r="B25" s="14"/>
      <c r="C25" s="15"/>
    </row>
    <row r="26" spans="1:3">
      <c r="A26" s="14"/>
      <c r="B26" s="14"/>
      <c r="C26" s="15"/>
    </row>
    <row r="27" spans="1:3">
      <c r="A27" s="14"/>
      <c r="B27" s="14"/>
      <c r="C27" s="15"/>
    </row>
    <row r="28" spans="1:3">
      <c r="A28" s="14"/>
      <c r="B28" s="14"/>
      <c r="C28" s="15"/>
    </row>
    <row r="29" spans="1:3">
      <c r="A29" s="14"/>
      <c r="B29" s="14"/>
      <c r="C29" s="15"/>
    </row>
  </sheetData>
  <hyperlinks>
    <hyperlink ref="B4" r:id="rId1"/>
    <hyperlink ref="B19" r:id="rId2"/>
  </hyperlinks>
  <pageMargins left="0.7" right="0.7" top="0.75" bottom="0.75" header="0.3" footer="0.3"/>
  <pageSetup orientation="portrait"/>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Arindam Bhattacharjee</cp:lastModifiedBy>
  <cp:lastPrinted>2018-02-12T20:25:38Z</cp:lastPrinted>
  <dcterms:created xsi:type="dcterms:W3CDTF">2010-06-09T16:05:03Z</dcterms:created>
  <dcterms:modified xsi:type="dcterms:W3CDTF">2019-05-19T06:10:01Z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