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RBI\KULIAH\S2\MataKuliah\SMSTR_2\KKPM\"/>
    </mc:Choice>
  </mc:AlternateContent>
  <xr:revisionPtr revIDLastSave="0" documentId="13_ncr:1_{C180B016-14F5-4E4A-A53B-979648C6D50B}" xr6:coauthVersionLast="47" xr6:coauthVersionMax="47" xr10:uidLastSave="{00000000-0000-0000-0000-000000000000}"/>
  <bookViews>
    <workbookView xWindow="-108" yWindow="-108" windowWidth="23256" windowHeight="12456" activeTab="1" xr2:uid="{0E25D23D-DA48-4FF5-9378-D2FCD1CE1D0C}"/>
  </bookViews>
  <sheets>
    <sheet name="Roulette Wheel" sheetId="1" r:id="rId1"/>
    <sheet name="Baker's SUS" sheetId="2" r:id="rId2"/>
    <sheet name="Tournament Selec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3" l="1"/>
  <c r="S15" i="3"/>
  <c r="S14" i="3"/>
  <c r="S13" i="3"/>
  <c r="S12" i="3"/>
  <c r="S11" i="3"/>
  <c r="S10" i="3"/>
  <c r="S9" i="3"/>
  <c r="O60" i="3"/>
  <c r="O59" i="3"/>
  <c r="O58" i="3"/>
  <c r="O53" i="3"/>
  <c r="O52" i="3"/>
  <c r="O51" i="3"/>
  <c r="O46" i="3"/>
  <c r="O45" i="3"/>
  <c r="O44" i="3"/>
  <c r="O39" i="3"/>
  <c r="O38" i="3"/>
  <c r="O37" i="3"/>
  <c r="O32" i="3"/>
  <c r="O31" i="3"/>
  <c r="O30" i="3"/>
  <c r="O25" i="3"/>
  <c r="O24" i="3"/>
  <c r="O23" i="3"/>
  <c r="O18" i="3"/>
  <c r="O17" i="3"/>
  <c r="O16" i="3"/>
  <c r="O10" i="3"/>
  <c r="O11" i="3"/>
  <c r="O9" i="3"/>
  <c r="J19" i="3"/>
  <c r="K11" i="3" s="1"/>
  <c r="Q10" i="2"/>
  <c r="Q11" i="2"/>
  <c r="Q12" i="2"/>
  <c r="Q13" i="2"/>
  <c r="Q14" i="2"/>
  <c r="Q15" i="2"/>
  <c r="Q16" i="2"/>
  <c r="Q9" i="2"/>
  <c r="P11" i="2"/>
  <c r="P12" i="2"/>
  <c r="P13" i="2" s="1"/>
  <c r="P14" i="2" s="1"/>
  <c r="P15" i="2" s="1"/>
  <c r="P16" i="2" s="1"/>
  <c r="P10" i="2"/>
  <c r="P7" i="2"/>
  <c r="K8" i="2"/>
  <c r="K9" i="2"/>
  <c r="K10" i="2"/>
  <c r="K11" i="2"/>
  <c r="K12" i="2"/>
  <c r="K13" i="2"/>
  <c r="K14" i="2"/>
  <c r="K15" i="2"/>
  <c r="K16" i="2"/>
  <c r="K17" i="2"/>
  <c r="K18" i="2"/>
  <c r="K7" i="2"/>
  <c r="L7" i="2" s="1"/>
  <c r="L8" i="2" s="1"/>
  <c r="L9" i="2" s="1"/>
  <c r="L10" i="2" s="1"/>
  <c r="L11" i="2" s="1"/>
  <c r="J19" i="2"/>
  <c r="J18" i="1"/>
  <c r="K7" i="1" s="1"/>
  <c r="Q58" i="3" l="1"/>
  <c r="Q51" i="3"/>
  <c r="Q37" i="3"/>
  <c r="Q44" i="3"/>
  <c r="Q30" i="3"/>
  <c r="Q23" i="3"/>
  <c r="Q16" i="3"/>
  <c r="Q9" i="3"/>
  <c r="K10" i="3"/>
  <c r="K9" i="3"/>
  <c r="K8" i="3"/>
  <c r="K18" i="3"/>
  <c r="K16" i="3"/>
  <c r="K15" i="3"/>
  <c r="K14" i="3"/>
  <c r="K13" i="3"/>
  <c r="K7" i="3"/>
  <c r="L7" i="3" s="1"/>
  <c r="K17" i="3"/>
  <c r="K12" i="3"/>
  <c r="K19" i="2"/>
  <c r="L12" i="2"/>
  <c r="L13" i="2" s="1"/>
  <c r="L14" i="2" s="1"/>
  <c r="L15" i="2" s="1"/>
  <c r="L16" i="2" s="1"/>
  <c r="L17" i="2" s="1"/>
  <c r="L18" i="2" s="1"/>
  <c r="K13" i="1"/>
  <c r="K14" i="1"/>
  <c r="K12" i="1"/>
  <c r="K16" i="1"/>
  <c r="K11" i="1"/>
  <c r="K15" i="1"/>
  <c r="K10" i="1"/>
  <c r="K9" i="1"/>
  <c r="K6" i="1"/>
  <c r="K17" i="1"/>
  <c r="K8" i="1"/>
  <c r="L8" i="3" l="1"/>
  <c r="L9" i="3" s="1"/>
  <c r="L10" i="3" s="1"/>
  <c r="L11" i="3" s="1"/>
  <c r="L12" i="3" s="1"/>
  <c r="K19" i="3"/>
  <c r="K18" i="1"/>
  <c r="L6" i="1"/>
  <c r="L7" i="1" s="1"/>
  <c r="L8" i="1" s="1"/>
  <c r="L9" i="1" s="1"/>
  <c r="L10" i="1" s="1"/>
  <c r="L11" i="1" s="1"/>
  <c r="L13" i="3" l="1"/>
  <c r="L14" i="3" s="1"/>
  <c r="L15" i="3" s="1"/>
  <c r="L16" i="3" s="1"/>
  <c r="L17" i="3" s="1"/>
  <c r="L18" i="3" s="1"/>
  <c r="L12" i="1"/>
  <c r="L13" i="1" s="1"/>
  <c r="L14" i="1" s="1"/>
  <c r="L15" i="1" s="1"/>
  <c r="L16" i="1" s="1"/>
  <c r="L17" i="1" s="1"/>
  <c r="P7" i="1"/>
  <c r="P8" i="1"/>
  <c r="P13" i="1"/>
  <c r="P9" i="1"/>
  <c r="P10" i="1"/>
  <c r="P6" i="1"/>
  <c r="P11" i="1"/>
  <c r="P12" i="1"/>
</calcChain>
</file>

<file path=xl/sharedStrings.xml><?xml version="1.0" encoding="utf-8"?>
<sst xmlns="http://schemas.openxmlformats.org/spreadsheetml/2006/main" count="98" uniqueCount="31">
  <si>
    <t>Total</t>
  </si>
  <si>
    <t>Random</t>
  </si>
  <si>
    <t>Baker's SUS</t>
  </si>
  <si>
    <t>Distance</t>
  </si>
  <si>
    <t>No</t>
  </si>
  <si>
    <t>distance</t>
  </si>
  <si>
    <t>individual terpilih</t>
  </si>
  <si>
    <t>Nama</t>
  </si>
  <si>
    <t>:</t>
  </si>
  <si>
    <t>ARBI HIDAYATULLAH</t>
  </si>
  <si>
    <t>NIM</t>
  </si>
  <si>
    <t>23/513449/PPA/06525</t>
  </si>
  <si>
    <t>Roulette Wheel</t>
  </si>
  <si>
    <t>Gen</t>
  </si>
  <si>
    <t>Fitness Value</t>
  </si>
  <si>
    <t>Individual Terpilih</t>
  </si>
  <si>
    <t>Probabilitas</t>
  </si>
  <si>
    <t>Probabilitas Komulatif</t>
  </si>
  <si>
    <t>Kromosom</t>
  </si>
  <si>
    <t>Tournament-1</t>
  </si>
  <si>
    <t>Random_Between(1,12)</t>
  </si>
  <si>
    <t>Individu Terpilih</t>
  </si>
  <si>
    <t>Fitness Value Tertinggi</t>
  </si>
  <si>
    <t>Tournament-2</t>
  </si>
  <si>
    <t>Tournament-3</t>
  </si>
  <si>
    <t>Tournament-4</t>
  </si>
  <si>
    <t>Tournament-5</t>
  </si>
  <si>
    <t>Tournament-6</t>
  </si>
  <si>
    <t>Tournament-7</t>
  </si>
  <si>
    <t>Tournament-8</t>
  </si>
  <si>
    <t>Urutan Terpilih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</si>
</sst>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Open Sans"/>
      <family val="2"/>
    </font>
    <font>
      <sz val="8"/>
      <color rgb="FF444444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0" fillId="0" borderId="0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5100-8BAF-45D2-A69B-D560A673A97B}">
  <dimension ref="C1:P31"/>
  <sheetViews>
    <sheetView topLeftCell="B1" zoomScale="107" workbookViewId="0">
      <selection activeCell="P8" sqref="P8"/>
    </sheetView>
  </sheetViews>
  <sheetFormatPr defaultRowHeight="14.4" x14ac:dyDescent="0.3"/>
  <cols>
    <col min="2" max="2" width="10.44140625" bestFit="1" customWidth="1"/>
    <col min="10" max="10" width="12.33203125" bestFit="1" customWidth="1"/>
    <col min="11" max="11" width="11.77734375" bestFit="1" customWidth="1"/>
    <col min="12" max="12" width="23.5546875" bestFit="1" customWidth="1"/>
    <col min="13" max="13" width="10.44140625" bestFit="1" customWidth="1"/>
    <col min="15" max="16" width="16.77734375" bestFit="1" customWidth="1"/>
  </cols>
  <sheetData>
    <row r="1" spans="3:16" ht="15" x14ac:dyDescent="0.3">
      <c r="C1" s="13" t="s">
        <v>7</v>
      </c>
      <c r="D1" s="14" t="s">
        <v>8</v>
      </c>
      <c r="E1" s="15" t="s">
        <v>9</v>
      </c>
    </row>
    <row r="2" spans="3:16" ht="15" x14ac:dyDescent="0.3">
      <c r="C2" s="13" t="s">
        <v>10</v>
      </c>
      <c r="D2" s="14" t="s">
        <v>8</v>
      </c>
      <c r="E2" s="16" t="s">
        <v>11</v>
      </c>
    </row>
    <row r="3" spans="3:16" x14ac:dyDescent="0.3">
      <c r="C3" s="2"/>
      <c r="D3" s="3"/>
      <c r="E3" s="4"/>
    </row>
    <row r="4" spans="3:16" x14ac:dyDescent="0.3">
      <c r="C4" s="5" t="s">
        <v>12</v>
      </c>
    </row>
    <row r="5" spans="3:16" x14ac:dyDescent="0.3">
      <c r="C5" s="10" t="s">
        <v>4</v>
      </c>
      <c r="D5" s="11" t="s">
        <v>13</v>
      </c>
      <c r="E5" s="11"/>
      <c r="F5" s="11"/>
      <c r="G5" s="11"/>
      <c r="H5" s="11"/>
      <c r="I5" s="11"/>
      <c r="J5" s="12" t="s">
        <v>14</v>
      </c>
      <c r="K5" s="10" t="s">
        <v>16</v>
      </c>
      <c r="L5" s="10" t="s">
        <v>17</v>
      </c>
      <c r="M5" s="10" t="s">
        <v>18</v>
      </c>
      <c r="O5" s="10" t="s">
        <v>1</v>
      </c>
      <c r="P5" s="10" t="s">
        <v>15</v>
      </c>
    </row>
    <row r="6" spans="3:16" x14ac:dyDescent="0.3">
      <c r="C6" s="6">
        <v>1</v>
      </c>
      <c r="D6" s="6">
        <v>14</v>
      </c>
      <c r="E6" s="6">
        <v>20</v>
      </c>
      <c r="F6" s="6">
        <v>9</v>
      </c>
      <c r="G6" s="6">
        <v>1</v>
      </c>
      <c r="H6" s="6">
        <v>17</v>
      </c>
      <c r="I6" s="6">
        <v>3</v>
      </c>
      <c r="J6" s="6">
        <v>83</v>
      </c>
      <c r="K6" s="9">
        <f>J6/$J$18</f>
        <v>6.6935483870967746E-2</v>
      </c>
      <c r="L6" s="9">
        <f>K6</f>
        <v>6.6935483870967746E-2</v>
      </c>
      <c r="M6" s="6">
        <v>1</v>
      </c>
      <c r="O6" s="6">
        <v>0.32</v>
      </c>
      <c r="P6" s="8">
        <f>IFERROR(VLOOKUP(O6,$L$6:$M$17,2,TRUE),0)+1</f>
        <v>4</v>
      </c>
    </row>
    <row r="7" spans="3:16" x14ac:dyDescent="0.3">
      <c r="C7" s="6">
        <v>2</v>
      </c>
      <c r="D7" s="6">
        <v>2</v>
      </c>
      <c r="E7" s="6">
        <v>5</v>
      </c>
      <c r="F7" s="6">
        <v>18</v>
      </c>
      <c r="G7" s="6">
        <v>5</v>
      </c>
      <c r="H7" s="6">
        <v>6</v>
      </c>
      <c r="I7" s="6">
        <v>6</v>
      </c>
      <c r="J7" s="6">
        <v>127</v>
      </c>
      <c r="K7" s="9">
        <f t="shared" ref="K7:K17" si="0">J7/$J$18</f>
        <v>0.10241935483870968</v>
      </c>
      <c r="L7" s="9">
        <f>L6+K7</f>
        <v>0.16935483870967744</v>
      </c>
      <c r="M7" s="6">
        <v>2</v>
      </c>
      <c r="O7" s="6">
        <v>0.43</v>
      </c>
      <c r="P7" s="8">
        <f>IFERROR(VLOOKUP(O7,$L$6:$M$17,2,TRUE),0)+1</f>
        <v>6</v>
      </c>
    </row>
    <row r="8" spans="3:16" x14ac:dyDescent="0.3">
      <c r="C8" s="6">
        <v>3</v>
      </c>
      <c r="D8" s="6">
        <v>8</v>
      </c>
      <c r="E8" s="6">
        <v>5</v>
      </c>
      <c r="F8" s="6">
        <v>15</v>
      </c>
      <c r="G8" s="6">
        <v>15</v>
      </c>
      <c r="H8" s="6">
        <v>24</v>
      </c>
      <c r="I8" s="6">
        <v>6</v>
      </c>
      <c r="J8" s="6">
        <v>120</v>
      </c>
      <c r="K8" s="9">
        <f t="shared" si="0"/>
        <v>9.6774193548387094E-2</v>
      </c>
      <c r="L8" s="9">
        <f t="shared" ref="L8:L17" si="1">L7+K8</f>
        <v>0.2661290322580645</v>
      </c>
      <c r="M8" s="6">
        <v>3</v>
      </c>
      <c r="O8" s="6">
        <v>0.77</v>
      </c>
      <c r="P8" s="8">
        <f>IFERROR(VLOOKUP(O8,$L$6:$M$17,2,TRUE),0)+1</f>
        <v>10</v>
      </c>
    </row>
    <row r="9" spans="3:16" x14ac:dyDescent="0.3">
      <c r="C9" s="6">
        <v>4</v>
      </c>
      <c r="D9" s="6">
        <v>5</v>
      </c>
      <c r="E9" s="6">
        <v>22</v>
      </c>
      <c r="F9" s="6">
        <v>14</v>
      </c>
      <c r="G9" s="6">
        <v>11</v>
      </c>
      <c r="H9" s="6">
        <v>19</v>
      </c>
      <c r="I9" s="6">
        <v>23</v>
      </c>
      <c r="J9" s="6">
        <v>95</v>
      </c>
      <c r="K9" s="9">
        <f t="shared" si="0"/>
        <v>7.6612903225806453E-2</v>
      </c>
      <c r="L9" s="9">
        <f t="shared" si="1"/>
        <v>0.34274193548387094</v>
      </c>
      <c r="M9" s="6">
        <v>4</v>
      </c>
      <c r="O9" s="6">
        <v>0.91</v>
      </c>
      <c r="P9" s="8">
        <f>IFERROR(VLOOKUP(O9,$L$6:$M$17,2,TRUE),0)+1</f>
        <v>11</v>
      </c>
    </row>
    <row r="10" spans="3:16" x14ac:dyDescent="0.3">
      <c r="C10" s="6">
        <v>5</v>
      </c>
      <c r="D10" s="6">
        <v>19</v>
      </c>
      <c r="E10" s="6">
        <v>19</v>
      </c>
      <c r="F10" s="6">
        <v>8</v>
      </c>
      <c r="G10" s="6">
        <v>6</v>
      </c>
      <c r="H10" s="6">
        <v>19</v>
      </c>
      <c r="I10" s="6">
        <v>7</v>
      </c>
      <c r="J10" s="6">
        <v>85</v>
      </c>
      <c r="K10" s="9">
        <f t="shared" si="0"/>
        <v>6.8548387096774188E-2</v>
      </c>
      <c r="L10" s="9">
        <f t="shared" si="1"/>
        <v>0.41129032258064513</v>
      </c>
      <c r="M10" s="6">
        <v>5</v>
      </c>
      <c r="O10" s="6">
        <v>0.23</v>
      </c>
      <c r="P10" s="8">
        <f>IFERROR(VLOOKUP(O10,$L$6:$M$17,2,TRUE),0)+1</f>
        <v>3</v>
      </c>
    </row>
    <row r="11" spans="3:16" x14ac:dyDescent="0.3">
      <c r="C11" s="6">
        <v>6</v>
      </c>
      <c r="D11" s="6">
        <v>20</v>
      </c>
      <c r="E11" s="6">
        <v>16</v>
      </c>
      <c r="F11" s="6">
        <v>3</v>
      </c>
      <c r="G11" s="6">
        <v>21</v>
      </c>
      <c r="H11" s="6">
        <v>8</v>
      </c>
      <c r="I11" s="6">
        <v>10</v>
      </c>
      <c r="J11" s="6">
        <v>103</v>
      </c>
      <c r="K11" s="9">
        <f t="shared" si="0"/>
        <v>8.3064516129032262E-2</v>
      </c>
      <c r="L11" s="9">
        <f t="shared" si="1"/>
        <v>0.49435483870967739</v>
      </c>
      <c r="M11" s="6">
        <v>6</v>
      </c>
      <c r="O11" s="6">
        <v>0.65</v>
      </c>
      <c r="P11" s="8">
        <f>IFERROR(VLOOKUP(O11,$L$6:$M$17,2,TRUE),0)+1</f>
        <v>8</v>
      </c>
    </row>
    <row r="12" spans="3:16" x14ac:dyDescent="0.3">
      <c r="C12" s="6">
        <v>7</v>
      </c>
      <c r="D12" s="6">
        <v>19</v>
      </c>
      <c r="E12" s="6">
        <v>13</v>
      </c>
      <c r="F12" s="6">
        <v>12</v>
      </c>
      <c r="G12" s="6">
        <v>23</v>
      </c>
      <c r="H12" s="6">
        <v>15</v>
      </c>
      <c r="I12" s="6">
        <v>10</v>
      </c>
      <c r="J12" s="6">
        <v>113</v>
      </c>
      <c r="K12" s="9">
        <f t="shared" si="0"/>
        <v>9.1129032258064513E-2</v>
      </c>
      <c r="L12" s="9">
        <f t="shared" si="1"/>
        <v>0.5854838709677419</v>
      </c>
      <c r="M12" s="6">
        <v>7</v>
      </c>
      <c r="O12" s="6">
        <v>0.94</v>
      </c>
      <c r="P12" s="8">
        <f>IFERROR(VLOOKUP(O12,$L$6:$M$17,2,TRUE),0)+1</f>
        <v>12</v>
      </c>
    </row>
    <row r="13" spans="3:16" x14ac:dyDescent="0.3">
      <c r="C13" s="6">
        <v>8</v>
      </c>
      <c r="D13" s="6">
        <v>15</v>
      </c>
      <c r="E13" s="6">
        <v>23</v>
      </c>
      <c r="F13" s="6">
        <v>4</v>
      </c>
      <c r="G13" s="6">
        <v>16</v>
      </c>
      <c r="H13" s="6">
        <v>6</v>
      </c>
      <c r="I13" s="6">
        <v>17</v>
      </c>
      <c r="J13" s="6">
        <v>88</v>
      </c>
      <c r="K13" s="9">
        <f t="shared" si="0"/>
        <v>7.0967741935483872E-2</v>
      </c>
      <c r="L13" s="9">
        <f t="shared" si="1"/>
        <v>0.65645161290322573</v>
      </c>
      <c r="M13" s="6">
        <v>8</v>
      </c>
      <c r="O13" s="6">
        <v>0.03</v>
      </c>
      <c r="P13" s="8">
        <f>IFERROR(VLOOKUP(O13,$L$6:$M$17,2,TRUE),0)+1</f>
        <v>1</v>
      </c>
    </row>
    <row r="14" spans="3:16" x14ac:dyDescent="0.3">
      <c r="C14" s="6">
        <v>9</v>
      </c>
      <c r="D14" s="6">
        <v>5</v>
      </c>
      <c r="E14" s="6">
        <v>1</v>
      </c>
      <c r="F14" s="6">
        <v>6</v>
      </c>
      <c r="G14" s="6">
        <v>19</v>
      </c>
      <c r="H14" s="6">
        <v>21</v>
      </c>
      <c r="I14" s="6">
        <v>18</v>
      </c>
      <c r="J14" s="6">
        <v>119</v>
      </c>
      <c r="K14" s="9">
        <f t="shared" si="0"/>
        <v>9.5967741935483866E-2</v>
      </c>
      <c r="L14" s="9">
        <f t="shared" si="1"/>
        <v>0.75241935483870959</v>
      </c>
      <c r="M14" s="6">
        <v>9</v>
      </c>
    </row>
    <row r="15" spans="3:16" x14ac:dyDescent="0.3">
      <c r="C15" s="6">
        <v>10</v>
      </c>
      <c r="D15" s="6">
        <v>10</v>
      </c>
      <c r="E15" s="6">
        <v>12</v>
      </c>
      <c r="F15" s="6">
        <v>18</v>
      </c>
      <c r="G15" s="6">
        <v>6</v>
      </c>
      <c r="H15" s="6">
        <v>17</v>
      </c>
      <c r="I15" s="6">
        <v>8</v>
      </c>
      <c r="J15" s="6">
        <v>114</v>
      </c>
      <c r="K15" s="9">
        <f t="shared" si="0"/>
        <v>9.1935483870967741E-2</v>
      </c>
      <c r="L15" s="9">
        <f t="shared" si="1"/>
        <v>0.84435483870967731</v>
      </c>
      <c r="M15" s="6">
        <v>10</v>
      </c>
    </row>
    <row r="16" spans="3:16" x14ac:dyDescent="0.3">
      <c r="C16" s="6">
        <v>11</v>
      </c>
      <c r="D16" s="6">
        <v>10</v>
      </c>
      <c r="E16" s="6">
        <v>1</v>
      </c>
      <c r="F16" s="6">
        <v>2</v>
      </c>
      <c r="G16" s="6">
        <v>8</v>
      </c>
      <c r="H16" s="6">
        <v>6</v>
      </c>
      <c r="I16" s="6">
        <v>19</v>
      </c>
      <c r="J16" s="6">
        <v>103</v>
      </c>
      <c r="K16" s="9">
        <f t="shared" si="0"/>
        <v>8.3064516129032262E-2</v>
      </c>
      <c r="L16" s="9">
        <f t="shared" si="1"/>
        <v>0.92741935483870952</v>
      </c>
      <c r="M16" s="6">
        <v>11</v>
      </c>
    </row>
    <row r="17" spans="3:13" x14ac:dyDescent="0.3">
      <c r="C17" s="6">
        <v>12</v>
      </c>
      <c r="D17" s="6">
        <v>21</v>
      </c>
      <c r="E17" s="6">
        <v>18</v>
      </c>
      <c r="F17" s="6">
        <v>21</v>
      </c>
      <c r="G17" s="6">
        <v>24</v>
      </c>
      <c r="H17" s="6">
        <v>26</v>
      </c>
      <c r="I17" s="6">
        <v>19</v>
      </c>
      <c r="J17" s="6">
        <v>90</v>
      </c>
      <c r="K17" s="9">
        <f t="shared" si="0"/>
        <v>7.2580645161290328E-2</v>
      </c>
      <c r="L17" s="6">
        <f t="shared" si="1"/>
        <v>0.99999999999999989</v>
      </c>
      <c r="M17" s="6">
        <v>12</v>
      </c>
    </row>
    <row r="18" spans="3:13" x14ac:dyDescent="0.3">
      <c r="I18" s="12" t="s">
        <v>0</v>
      </c>
      <c r="J18" s="12">
        <f>SUM(J6:J17)</f>
        <v>1240</v>
      </c>
      <c r="K18" s="12">
        <f>SUM(K6:K17)</f>
        <v>0.99999999999999989</v>
      </c>
    </row>
    <row r="24" spans="3:13" x14ac:dyDescent="0.3">
      <c r="C24" s="1"/>
    </row>
    <row r="25" spans="3:13" x14ac:dyDescent="0.3">
      <c r="C25" s="1"/>
    </row>
    <row r="26" spans="3:13" x14ac:dyDescent="0.3">
      <c r="C26" s="1"/>
    </row>
    <row r="27" spans="3:13" x14ac:dyDescent="0.3">
      <c r="C27" s="1"/>
    </row>
    <row r="28" spans="3:13" x14ac:dyDescent="0.3">
      <c r="C28" s="1"/>
    </row>
    <row r="29" spans="3:13" x14ac:dyDescent="0.3">
      <c r="C29" s="1"/>
    </row>
    <row r="30" spans="3:13" x14ac:dyDescent="0.3">
      <c r="C30" s="1"/>
    </row>
    <row r="31" spans="3:13" x14ac:dyDescent="0.3">
      <c r="C31" s="1"/>
    </row>
  </sheetData>
  <mergeCells count="1">
    <mergeCell ref="D5:I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34D0-73E4-44F2-AF52-E08381D914A2}">
  <dimension ref="C2:Q19"/>
  <sheetViews>
    <sheetView tabSelected="1" topLeftCell="B1" workbookViewId="0">
      <selection activeCell="Q9" sqref="Q9"/>
    </sheetView>
  </sheetViews>
  <sheetFormatPr defaultRowHeight="14.4" x14ac:dyDescent="0.3"/>
  <cols>
    <col min="10" max="10" width="11.88671875" bestFit="1" customWidth="1"/>
    <col min="11" max="11" width="12" bestFit="1" customWidth="1"/>
    <col min="12" max="12" width="19.77734375" bestFit="1" customWidth="1"/>
    <col min="13" max="13" width="10.21875" bestFit="1" customWidth="1"/>
    <col min="16" max="16" width="16.109375" bestFit="1" customWidth="1"/>
    <col min="17" max="17" width="15.6640625" bestFit="1" customWidth="1"/>
  </cols>
  <sheetData>
    <row r="2" spans="3:17" ht="15" x14ac:dyDescent="0.3">
      <c r="C2" s="13" t="s">
        <v>7</v>
      </c>
      <c r="D2" s="14" t="s">
        <v>8</v>
      </c>
      <c r="E2" s="15" t="s">
        <v>9</v>
      </c>
    </row>
    <row r="3" spans="3:17" ht="15" x14ac:dyDescent="0.3">
      <c r="C3" s="13" t="s">
        <v>10</v>
      </c>
      <c r="D3" s="14" t="s">
        <v>8</v>
      </c>
      <c r="E3" s="16" t="s">
        <v>11</v>
      </c>
    </row>
    <row r="4" spans="3:17" x14ac:dyDescent="0.3">
      <c r="C4" s="2"/>
      <c r="D4" s="3"/>
      <c r="E4" s="4"/>
    </row>
    <row r="5" spans="3:17" x14ac:dyDescent="0.3">
      <c r="C5" s="5"/>
      <c r="O5" s="17"/>
      <c r="P5" s="17"/>
    </row>
    <row r="6" spans="3:17" x14ac:dyDescent="0.3">
      <c r="C6" s="10" t="s">
        <v>4</v>
      </c>
      <c r="D6" s="11" t="s">
        <v>13</v>
      </c>
      <c r="E6" s="11"/>
      <c r="F6" s="11"/>
      <c r="G6" s="11"/>
      <c r="H6" s="11"/>
      <c r="I6" s="11"/>
      <c r="J6" s="12" t="s">
        <v>14</v>
      </c>
      <c r="K6" s="10" t="s">
        <v>16</v>
      </c>
      <c r="L6" s="10" t="s">
        <v>17</v>
      </c>
      <c r="M6" s="10" t="s">
        <v>18</v>
      </c>
      <c r="O6" s="5" t="s">
        <v>2</v>
      </c>
    </row>
    <row r="7" spans="3:17" x14ac:dyDescent="0.3">
      <c r="C7" s="6">
        <v>1</v>
      </c>
      <c r="D7" s="6">
        <v>14</v>
      </c>
      <c r="E7" s="6">
        <v>20</v>
      </c>
      <c r="F7" s="6">
        <v>9</v>
      </c>
      <c r="G7" s="6">
        <v>1</v>
      </c>
      <c r="H7" s="6">
        <v>17</v>
      </c>
      <c r="I7" s="6">
        <v>3</v>
      </c>
      <c r="J7" s="6">
        <v>83</v>
      </c>
      <c r="K7" s="9">
        <f>J7/$J$19</f>
        <v>6.6935483870967746E-2</v>
      </c>
      <c r="L7" s="9">
        <f>K7</f>
        <v>6.6935483870967746E-2</v>
      </c>
      <c r="M7" s="6">
        <v>1</v>
      </c>
      <c r="O7" t="s">
        <v>3</v>
      </c>
      <c r="P7">
        <f>1/8</f>
        <v>0.125</v>
      </c>
    </row>
    <row r="8" spans="3:17" x14ac:dyDescent="0.3">
      <c r="C8" s="6">
        <v>2</v>
      </c>
      <c r="D8" s="6">
        <v>2</v>
      </c>
      <c r="E8" s="6">
        <v>5</v>
      </c>
      <c r="F8" s="6">
        <v>18</v>
      </c>
      <c r="G8" s="6">
        <v>5</v>
      </c>
      <c r="H8" s="6">
        <v>6</v>
      </c>
      <c r="I8" s="6">
        <v>6</v>
      </c>
      <c r="J8" s="6">
        <v>127</v>
      </c>
      <c r="K8" s="9">
        <f t="shared" ref="K8:K18" si="0">J8/$J$19</f>
        <v>0.10241935483870968</v>
      </c>
      <c r="L8" s="9">
        <f>L7+K8</f>
        <v>0.16935483870967744</v>
      </c>
      <c r="M8" s="6">
        <v>2</v>
      </c>
      <c r="O8" s="12" t="s">
        <v>4</v>
      </c>
      <c r="P8" s="12" t="s">
        <v>5</v>
      </c>
      <c r="Q8" s="12" t="s">
        <v>6</v>
      </c>
    </row>
    <row r="9" spans="3:17" x14ac:dyDescent="0.3">
      <c r="C9" s="6">
        <v>3</v>
      </c>
      <c r="D9" s="6">
        <v>8</v>
      </c>
      <c r="E9" s="6">
        <v>5</v>
      </c>
      <c r="F9" s="6">
        <v>15</v>
      </c>
      <c r="G9" s="6">
        <v>15</v>
      </c>
      <c r="H9" s="6">
        <v>24</v>
      </c>
      <c r="I9" s="6">
        <v>6</v>
      </c>
      <c r="J9" s="6">
        <v>120</v>
      </c>
      <c r="K9" s="9">
        <f t="shared" si="0"/>
        <v>9.6774193548387094E-2</v>
      </c>
      <c r="L9" s="9">
        <f t="shared" ref="L9:L18" si="1">L8+K9</f>
        <v>0.2661290322580645</v>
      </c>
      <c r="M9" s="6">
        <v>3</v>
      </c>
      <c r="O9" s="8">
        <v>1</v>
      </c>
      <c r="P9" s="18">
        <v>0.05</v>
      </c>
      <c r="Q9" s="19">
        <f>IFERROR(VLOOKUP(P9,$L$7:$M$18,2,TRUE),0)+1</f>
        <v>1</v>
      </c>
    </row>
    <row r="10" spans="3:17" x14ac:dyDescent="0.3">
      <c r="C10" s="6">
        <v>4</v>
      </c>
      <c r="D10" s="6">
        <v>5</v>
      </c>
      <c r="E10" s="6">
        <v>22</v>
      </c>
      <c r="F10" s="6">
        <v>14</v>
      </c>
      <c r="G10" s="6">
        <v>11</v>
      </c>
      <c r="H10" s="6">
        <v>19</v>
      </c>
      <c r="I10" s="6">
        <v>23</v>
      </c>
      <c r="J10" s="6">
        <v>95</v>
      </c>
      <c r="K10" s="9">
        <f t="shared" si="0"/>
        <v>7.6612903225806453E-2</v>
      </c>
      <c r="L10" s="9">
        <f t="shared" si="1"/>
        <v>0.34274193548387094</v>
      </c>
      <c r="M10" s="6">
        <v>4</v>
      </c>
      <c r="O10" s="8">
        <v>2</v>
      </c>
      <c r="P10" s="18">
        <f>P9+$P$7</f>
        <v>0.17499999999999999</v>
      </c>
      <c r="Q10" s="19">
        <f>IFERROR(VLOOKUP(P10,$L$7:$M$18,2,TRUE),0)+1</f>
        <v>3</v>
      </c>
    </row>
    <row r="11" spans="3:17" x14ac:dyDescent="0.3">
      <c r="C11" s="6">
        <v>5</v>
      </c>
      <c r="D11" s="6">
        <v>19</v>
      </c>
      <c r="E11" s="6">
        <v>19</v>
      </c>
      <c r="F11" s="6">
        <v>8</v>
      </c>
      <c r="G11" s="6">
        <v>6</v>
      </c>
      <c r="H11" s="6">
        <v>19</v>
      </c>
      <c r="I11" s="6">
        <v>7</v>
      </c>
      <c r="J11" s="6">
        <v>85</v>
      </c>
      <c r="K11" s="9">
        <f t="shared" si="0"/>
        <v>6.8548387096774188E-2</v>
      </c>
      <c r="L11" s="9">
        <f t="shared" si="1"/>
        <v>0.41129032258064513</v>
      </c>
      <c r="M11" s="6">
        <v>5</v>
      </c>
      <c r="O11" s="8">
        <v>3</v>
      </c>
      <c r="P11" s="18">
        <f t="shared" ref="P11:P16" si="2">P10+$P$7</f>
        <v>0.3</v>
      </c>
      <c r="Q11" s="19">
        <f t="shared" ref="Q10:Q16" si="3">IFERROR(VLOOKUP(P11,$L$7:$M$18,2,TRUE),0)+1</f>
        <v>4</v>
      </c>
    </row>
    <row r="12" spans="3:17" x14ac:dyDescent="0.3">
      <c r="C12" s="6">
        <v>6</v>
      </c>
      <c r="D12" s="6">
        <v>20</v>
      </c>
      <c r="E12" s="6">
        <v>16</v>
      </c>
      <c r="F12" s="6">
        <v>3</v>
      </c>
      <c r="G12" s="6">
        <v>21</v>
      </c>
      <c r="H12" s="6">
        <v>8</v>
      </c>
      <c r="I12" s="6">
        <v>10</v>
      </c>
      <c r="J12" s="6">
        <v>103</v>
      </c>
      <c r="K12" s="9">
        <f t="shared" si="0"/>
        <v>8.3064516129032262E-2</v>
      </c>
      <c r="L12" s="9">
        <f t="shared" si="1"/>
        <v>0.49435483870967739</v>
      </c>
      <c r="M12" s="6">
        <v>6</v>
      </c>
      <c r="O12" s="8">
        <v>4</v>
      </c>
      <c r="P12" s="18">
        <f t="shared" si="2"/>
        <v>0.42499999999999999</v>
      </c>
      <c r="Q12" s="19">
        <f t="shared" si="3"/>
        <v>6</v>
      </c>
    </row>
    <row r="13" spans="3:17" x14ac:dyDescent="0.3">
      <c r="C13" s="6">
        <v>7</v>
      </c>
      <c r="D13" s="6">
        <v>19</v>
      </c>
      <c r="E13" s="6">
        <v>13</v>
      </c>
      <c r="F13" s="6">
        <v>12</v>
      </c>
      <c r="G13" s="6">
        <v>23</v>
      </c>
      <c r="H13" s="6">
        <v>15</v>
      </c>
      <c r="I13" s="6">
        <v>10</v>
      </c>
      <c r="J13" s="6">
        <v>113</v>
      </c>
      <c r="K13" s="9">
        <f t="shared" si="0"/>
        <v>9.1129032258064513E-2</v>
      </c>
      <c r="L13" s="9">
        <f t="shared" si="1"/>
        <v>0.5854838709677419</v>
      </c>
      <c r="M13" s="6">
        <v>7</v>
      </c>
      <c r="O13" s="8">
        <v>5</v>
      </c>
      <c r="P13" s="18">
        <f t="shared" si="2"/>
        <v>0.55000000000000004</v>
      </c>
      <c r="Q13" s="19">
        <f t="shared" si="3"/>
        <v>7</v>
      </c>
    </row>
    <row r="14" spans="3:17" x14ac:dyDescent="0.3">
      <c r="C14" s="6">
        <v>8</v>
      </c>
      <c r="D14" s="6">
        <v>15</v>
      </c>
      <c r="E14" s="6">
        <v>23</v>
      </c>
      <c r="F14" s="6">
        <v>4</v>
      </c>
      <c r="G14" s="6">
        <v>16</v>
      </c>
      <c r="H14" s="6">
        <v>6</v>
      </c>
      <c r="I14" s="6">
        <v>17</v>
      </c>
      <c r="J14" s="6">
        <v>88</v>
      </c>
      <c r="K14" s="9">
        <f t="shared" si="0"/>
        <v>7.0967741935483872E-2</v>
      </c>
      <c r="L14" s="9">
        <f t="shared" si="1"/>
        <v>0.65645161290322573</v>
      </c>
      <c r="M14" s="6">
        <v>8</v>
      </c>
      <c r="O14" s="8">
        <v>6</v>
      </c>
      <c r="P14" s="18">
        <f t="shared" si="2"/>
        <v>0.67500000000000004</v>
      </c>
      <c r="Q14" s="19">
        <f t="shared" si="3"/>
        <v>9</v>
      </c>
    </row>
    <row r="15" spans="3:17" x14ac:dyDescent="0.3">
      <c r="C15" s="6">
        <v>9</v>
      </c>
      <c r="D15" s="6">
        <v>5</v>
      </c>
      <c r="E15" s="6">
        <v>1</v>
      </c>
      <c r="F15" s="6">
        <v>6</v>
      </c>
      <c r="G15" s="6">
        <v>19</v>
      </c>
      <c r="H15" s="6">
        <v>21</v>
      </c>
      <c r="I15" s="6">
        <v>18</v>
      </c>
      <c r="J15" s="6">
        <v>119</v>
      </c>
      <c r="K15" s="9">
        <f t="shared" si="0"/>
        <v>9.5967741935483866E-2</v>
      </c>
      <c r="L15" s="9">
        <f t="shared" si="1"/>
        <v>0.75241935483870959</v>
      </c>
      <c r="M15" s="6">
        <v>9</v>
      </c>
      <c r="O15" s="8">
        <v>7</v>
      </c>
      <c r="P15" s="18">
        <f t="shared" si="2"/>
        <v>0.8</v>
      </c>
      <c r="Q15" s="19">
        <f t="shared" si="3"/>
        <v>10</v>
      </c>
    </row>
    <row r="16" spans="3:17" x14ac:dyDescent="0.3">
      <c r="C16" s="6">
        <v>10</v>
      </c>
      <c r="D16" s="6">
        <v>10</v>
      </c>
      <c r="E16" s="6">
        <v>12</v>
      </c>
      <c r="F16" s="6">
        <v>18</v>
      </c>
      <c r="G16" s="6">
        <v>6</v>
      </c>
      <c r="H16" s="6">
        <v>17</v>
      </c>
      <c r="I16" s="6">
        <v>8</v>
      </c>
      <c r="J16" s="6">
        <v>114</v>
      </c>
      <c r="K16" s="9">
        <f t="shared" si="0"/>
        <v>9.1935483870967741E-2</v>
      </c>
      <c r="L16" s="9">
        <f t="shared" si="1"/>
        <v>0.84435483870967731</v>
      </c>
      <c r="M16" s="6">
        <v>10</v>
      </c>
      <c r="O16" s="8">
        <v>8</v>
      </c>
      <c r="P16" s="18">
        <f t="shared" si="2"/>
        <v>0.92500000000000004</v>
      </c>
      <c r="Q16" s="19">
        <f t="shared" si="3"/>
        <v>11</v>
      </c>
    </row>
    <row r="17" spans="3:13" x14ac:dyDescent="0.3">
      <c r="C17" s="6">
        <v>11</v>
      </c>
      <c r="D17" s="6">
        <v>10</v>
      </c>
      <c r="E17" s="6">
        <v>1</v>
      </c>
      <c r="F17" s="6">
        <v>2</v>
      </c>
      <c r="G17" s="6">
        <v>8</v>
      </c>
      <c r="H17" s="6">
        <v>6</v>
      </c>
      <c r="I17" s="6">
        <v>19</v>
      </c>
      <c r="J17" s="6">
        <v>103</v>
      </c>
      <c r="K17" s="9">
        <f t="shared" si="0"/>
        <v>8.3064516129032262E-2</v>
      </c>
      <c r="L17" s="9">
        <f t="shared" si="1"/>
        <v>0.92741935483870952</v>
      </c>
      <c r="M17" s="6">
        <v>11</v>
      </c>
    </row>
    <row r="18" spans="3:13" x14ac:dyDescent="0.3">
      <c r="C18" s="6">
        <v>12</v>
      </c>
      <c r="D18" s="6">
        <v>21</v>
      </c>
      <c r="E18" s="6">
        <v>18</v>
      </c>
      <c r="F18" s="6">
        <v>21</v>
      </c>
      <c r="G18" s="6">
        <v>24</v>
      </c>
      <c r="H18" s="6">
        <v>26</v>
      </c>
      <c r="I18" s="6">
        <v>19</v>
      </c>
      <c r="J18" s="6">
        <v>90</v>
      </c>
      <c r="K18" s="9">
        <f t="shared" si="0"/>
        <v>7.2580645161290328E-2</v>
      </c>
      <c r="L18" s="6">
        <f t="shared" si="1"/>
        <v>0.99999999999999989</v>
      </c>
      <c r="M18" s="6">
        <v>12</v>
      </c>
    </row>
    <row r="19" spans="3:13" x14ac:dyDescent="0.3">
      <c r="I19" s="12" t="s">
        <v>0</v>
      </c>
      <c r="J19" s="12">
        <f>SUM(J7:J18)</f>
        <v>1240</v>
      </c>
      <c r="K19" s="12">
        <f>SUM(K7:K18)</f>
        <v>0.99999999999999989</v>
      </c>
    </row>
  </sheetData>
  <mergeCells count="1">
    <mergeCell ref="D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15FF-89E8-4A5A-B01A-8F4A368D8D92}">
  <dimension ref="B2:T60"/>
  <sheetViews>
    <sheetView workbookViewId="0">
      <selection activeCell="S3" sqref="S3"/>
    </sheetView>
  </sheetViews>
  <sheetFormatPr defaultRowHeight="14.4" x14ac:dyDescent="0.3"/>
  <cols>
    <col min="9" max="9" width="10.21875" bestFit="1" customWidth="1"/>
    <col min="10" max="10" width="11.88671875" bestFit="1" customWidth="1"/>
    <col min="11" max="11" width="10.88671875" bestFit="1" customWidth="1"/>
    <col min="12" max="12" width="19.77734375" bestFit="1" customWidth="1"/>
    <col min="14" max="14" width="13.21875" bestFit="1" customWidth="1"/>
    <col min="15" max="15" width="21.6640625" bestFit="1" customWidth="1"/>
    <col min="16" max="16" width="14.6640625" bestFit="1" customWidth="1"/>
    <col min="17" max="17" width="19.21875" bestFit="1" customWidth="1"/>
    <col min="19" max="19" width="14.6640625" bestFit="1" customWidth="1"/>
    <col min="20" max="20" width="13.6640625" bestFit="1" customWidth="1"/>
  </cols>
  <sheetData>
    <row r="2" spans="2:20" ht="15" x14ac:dyDescent="0.3">
      <c r="B2" s="13" t="s">
        <v>7</v>
      </c>
      <c r="C2" s="14" t="s">
        <v>8</v>
      </c>
      <c r="D2" s="15" t="s">
        <v>9</v>
      </c>
    </row>
    <row r="3" spans="2:20" ht="15" x14ac:dyDescent="0.3">
      <c r="B3" s="13" t="s">
        <v>10</v>
      </c>
      <c r="C3" s="14" t="s">
        <v>8</v>
      </c>
      <c r="D3" s="16" t="s">
        <v>11</v>
      </c>
    </row>
    <row r="4" spans="2:20" x14ac:dyDescent="0.3">
      <c r="B4" s="2"/>
      <c r="C4" s="3"/>
      <c r="D4" s="4"/>
    </row>
    <row r="5" spans="2:20" x14ac:dyDescent="0.3">
      <c r="B5" s="5" t="s">
        <v>12</v>
      </c>
    </row>
    <row r="6" spans="2:20" x14ac:dyDescent="0.3">
      <c r="B6" s="10" t="s">
        <v>4</v>
      </c>
      <c r="C6" s="11" t="s">
        <v>13</v>
      </c>
      <c r="D6" s="11"/>
      <c r="E6" s="11"/>
      <c r="F6" s="11"/>
      <c r="G6" s="11"/>
      <c r="H6" s="11"/>
      <c r="I6" s="10" t="s">
        <v>18</v>
      </c>
      <c r="J6" s="12" t="s">
        <v>14</v>
      </c>
      <c r="K6" s="10" t="s">
        <v>16</v>
      </c>
      <c r="L6" s="10" t="s">
        <v>17</v>
      </c>
      <c r="N6" s="21" t="s">
        <v>19</v>
      </c>
      <c r="O6" s="21" t="s">
        <v>20</v>
      </c>
    </row>
    <row r="7" spans="2:20" x14ac:dyDescent="0.3">
      <c r="B7" s="6">
        <v>1</v>
      </c>
      <c r="C7" s="6">
        <v>14</v>
      </c>
      <c r="D7" s="6">
        <v>20</v>
      </c>
      <c r="E7" s="6">
        <v>9</v>
      </c>
      <c r="F7" s="6">
        <v>1</v>
      </c>
      <c r="G7" s="6">
        <v>17</v>
      </c>
      <c r="H7" s="6">
        <v>3</v>
      </c>
      <c r="I7" s="6">
        <v>1</v>
      </c>
      <c r="J7" s="6">
        <v>83</v>
      </c>
      <c r="K7" s="9">
        <f>J7/$J$19</f>
        <v>6.6935483870967746E-2</v>
      </c>
      <c r="L7" s="9">
        <f>K7</f>
        <v>6.6935483870967746E-2</v>
      </c>
      <c r="O7" s="20"/>
    </row>
    <row r="8" spans="2:20" x14ac:dyDescent="0.3">
      <c r="B8" s="6">
        <v>2</v>
      </c>
      <c r="C8" s="6">
        <v>2</v>
      </c>
      <c r="D8" s="6">
        <v>5</v>
      </c>
      <c r="E8" s="6">
        <v>18</v>
      </c>
      <c r="F8" s="6">
        <v>5</v>
      </c>
      <c r="G8" s="6">
        <v>6</v>
      </c>
      <c r="H8" s="6">
        <v>6</v>
      </c>
      <c r="I8" s="6">
        <v>2</v>
      </c>
      <c r="J8" s="6">
        <v>127</v>
      </c>
      <c r="K8" s="9">
        <f t="shared" ref="K8:K18" si="0">J8/$J$19</f>
        <v>0.10241935483870968</v>
      </c>
      <c r="L8" s="9">
        <f>L7+K8</f>
        <v>0.16935483870967744</v>
      </c>
      <c r="N8" s="10" t="s">
        <v>18</v>
      </c>
      <c r="O8" s="10" t="s">
        <v>14</v>
      </c>
      <c r="P8" s="10" t="s">
        <v>21</v>
      </c>
      <c r="Q8" s="10" t="s">
        <v>22</v>
      </c>
      <c r="S8" s="21" t="s">
        <v>21</v>
      </c>
      <c r="T8" s="21" t="s">
        <v>30</v>
      </c>
    </row>
    <row r="9" spans="2:20" x14ac:dyDescent="0.3">
      <c r="B9" s="6">
        <v>3</v>
      </c>
      <c r="C9" s="6">
        <v>8</v>
      </c>
      <c r="D9" s="6">
        <v>5</v>
      </c>
      <c r="E9" s="6">
        <v>15</v>
      </c>
      <c r="F9" s="6">
        <v>15</v>
      </c>
      <c r="G9" s="6">
        <v>24</v>
      </c>
      <c r="H9" s="6">
        <v>6</v>
      </c>
      <c r="I9" s="6">
        <v>3</v>
      </c>
      <c r="J9" s="6">
        <v>120</v>
      </c>
      <c r="K9" s="9">
        <f t="shared" si="0"/>
        <v>9.6774193548387094E-2</v>
      </c>
      <c r="L9" s="9">
        <f t="shared" ref="L9:L18" si="1">L8+K9</f>
        <v>0.2661290322580645</v>
      </c>
      <c r="N9" s="6">
        <v>2</v>
      </c>
      <c r="O9" s="6">
        <f>VLOOKUP(N9,$I$7:$J$18,2,TRUE)</f>
        <v>127</v>
      </c>
      <c r="P9" s="7">
        <v>2</v>
      </c>
      <c r="Q9" s="22">
        <f>MAX(O9:O11)</f>
        <v>127</v>
      </c>
      <c r="S9" s="6">
        <f>P9</f>
        <v>2</v>
      </c>
      <c r="T9" s="8">
        <v>2</v>
      </c>
    </row>
    <row r="10" spans="2:20" x14ac:dyDescent="0.3">
      <c r="B10" s="6">
        <v>4</v>
      </c>
      <c r="C10" s="6">
        <v>5</v>
      </c>
      <c r="D10" s="6">
        <v>22</v>
      </c>
      <c r="E10" s="6">
        <v>14</v>
      </c>
      <c r="F10" s="6">
        <v>11</v>
      </c>
      <c r="G10" s="6">
        <v>19</v>
      </c>
      <c r="H10" s="6">
        <v>23</v>
      </c>
      <c r="I10" s="6">
        <v>4</v>
      </c>
      <c r="J10" s="6">
        <v>95</v>
      </c>
      <c r="K10" s="9">
        <f t="shared" si="0"/>
        <v>7.6612903225806453E-2</v>
      </c>
      <c r="L10" s="9">
        <f t="shared" si="1"/>
        <v>0.34274193548387094</v>
      </c>
      <c r="N10" s="6">
        <v>4</v>
      </c>
      <c r="O10" s="6">
        <f t="shared" ref="O10:O11" si="2">VLOOKUP(N10,$I$7:$J$18,2,TRUE)</f>
        <v>95</v>
      </c>
      <c r="P10" s="7"/>
      <c r="Q10" s="23"/>
      <c r="S10" s="6">
        <f>P16</f>
        <v>3</v>
      </c>
      <c r="T10" s="8">
        <v>3</v>
      </c>
    </row>
    <row r="11" spans="2:20" x14ac:dyDescent="0.3">
      <c r="B11" s="6">
        <v>5</v>
      </c>
      <c r="C11" s="6">
        <v>19</v>
      </c>
      <c r="D11" s="6">
        <v>19</v>
      </c>
      <c r="E11" s="6">
        <v>8</v>
      </c>
      <c r="F11" s="6">
        <v>6</v>
      </c>
      <c r="G11" s="6">
        <v>19</v>
      </c>
      <c r="H11" s="6">
        <v>7</v>
      </c>
      <c r="I11" s="6">
        <v>5</v>
      </c>
      <c r="J11" s="6">
        <v>85</v>
      </c>
      <c r="K11" s="9">
        <f t="shared" si="0"/>
        <v>6.8548387096774188E-2</v>
      </c>
      <c r="L11" s="9">
        <f t="shared" si="1"/>
        <v>0.41129032258064513</v>
      </c>
      <c r="N11" s="6">
        <v>9</v>
      </c>
      <c r="O11" s="6">
        <f t="shared" si="2"/>
        <v>119</v>
      </c>
      <c r="P11" s="7"/>
      <c r="Q11" s="24"/>
      <c r="S11" s="6">
        <f>P23</f>
        <v>9</v>
      </c>
      <c r="T11" s="8">
        <v>6</v>
      </c>
    </row>
    <row r="12" spans="2:20" x14ac:dyDescent="0.3">
      <c r="B12" s="6">
        <v>6</v>
      </c>
      <c r="C12" s="6">
        <v>20</v>
      </c>
      <c r="D12" s="6">
        <v>16</v>
      </c>
      <c r="E12" s="6">
        <v>3</v>
      </c>
      <c r="F12" s="6">
        <v>21</v>
      </c>
      <c r="G12" s="6">
        <v>8</v>
      </c>
      <c r="H12" s="6">
        <v>10</v>
      </c>
      <c r="I12" s="6">
        <v>6</v>
      </c>
      <c r="J12" s="6">
        <v>103</v>
      </c>
      <c r="K12" s="9">
        <f t="shared" si="0"/>
        <v>8.3064516129032262E-2</v>
      </c>
      <c r="L12" s="9">
        <f t="shared" si="1"/>
        <v>0.49435483870967739</v>
      </c>
      <c r="S12" s="6">
        <f>P30</f>
        <v>10</v>
      </c>
      <c r="T12" s="8">
        <v>7</v>
      </c>
    </row>
    <row r="13" spans="2:20" x14ac:dyDescent="0.3">
      <c r="B13" s="6">
        <v>7</v>
      </c>
      <c r="C13" s="6">
        <v>19</v>
      </c>
      <c r="D13" s="6">
        <v>13</v>
      </c>
      <c r="E13" s="6">
        <v>12</v>
      </c>
      <c r="F13" s="6">
        <v>23</v>
      </c>
      <c r="G13" s="6">
        <v>15</v>
      </c>
      <c r="H13" s="6">
        <v>10</v>
      </c>
      <c r="I13" s="6">
        <v>7</v>
      </c>
      <c r="J13" s="6">
        <v>113</v>
      </c>
      <c r="K13" s="9">
        <f t="shared" si="0"/>
        <v>9.1129032258064513E-2</v>
      </c>
      <c r="L13" s="9">
        <f t="shared" si="1"/>
        <v>0.5854838709677419</v>
      </c>
      <c r="N13" s="21" t="s">
        <v>23</v>
      </c>
      <c r="O13" s="21" t="s">
        <v>20</v>
      </c>
      <c r="S13" s="6">
        <f>P37</f>
        <v>8</v>
      </c>
      <c r="T13" s="8">
        <v>8</v>
      </c>
    </row>
    <row r="14" spans="2:20" x14ac:dyDescent="0.3">
      <c r="B14" s="6">
        <v>8</v>
      </c>
      <c r="C14" s="6">
        <v>15</v>
      </c>
      <c r="D14" s="6">
        <v>23</v>
      </c>
      <c r="E14" s="6">
        <v>4</v>
      </c>
      <c r="F14" s="6">
        <v>16</v>
      </c>
      <c r="G14" s="6">
        <v>6</v>
      </c>
      <c r="H14" s="6">
        <v>17</v>
      </c>
      <c r="I14" s="6">
        <v>8</v>
      </c>
      <c r="J14" s="6">
        <v>88</v>
      </c>
      <c r="K14" s="9">
        <f t="shared" si="0"/>
        <v>7.0967741935483872E-2</v>
      </c>
      <c r="L14" s="9">
        <f t="shared" si="1"/>
        <v>0.65645161290322573</v>
      </c>
      <c r="O14" s="20"/>
      <c r="S14" s="6">
        <f>P44</f>
        <v>6</v>
      </c>
      <c r="T14" s="8">
        <v>9</v>
      </c>
    </row>
    <row r="15" spans="2:20" x14ac:dyDescent="0.3">
      <c r="B15" s="6">
        <v>9</v>
      </c>
      <c r="C15" s="6">
        <v>5</v>
      </c>
      <c r="D15" s="6">
        <v>1</v>
      </c>
      <c r="E15" s="6">
        <v>6</v>
      </c>
      <c r="F15" s="6">
        <v>19</v>
      </c>
      <c r="G15" s="6">
        <v>21</v>
      </c>
      <c r="H15" s="6">
        <v>18</v>
      </c>
      <c r="I15" s="6">
        <v>9</v>
      </c>
      <c r="J15" s="6">
        <v>119</v>
      </c>
      <c r="K15" s="9">
        <f t="shared" si="0"/>
        <v>9.5967741935483866E-2</v>
      </c>
      <c r="L15" s="9">
        <f t="shared" si="1"/>
        <v>0.75241935483870959</v>
      </c>
      <c r="N15" s="10" t="s">
        <v>18</v>
      </c>
      <c r="O15" s="10" t="s">
        <v>14</v>
      </c>
      <c r="P15" s="10" t="s">
        <v>21</v>
      </c>
      <c r="Q15" s="10" t="s">
        <v>22</v>
      </c>
      <c r="S15" s="6">
        <f>P51</f>
        <v>7</v>
      </c>
      <c r="T15" s="8">
        <v>10</v>
      </c>
    </row>
    <row r="16" spans="2:20" x14ac:dyDescent="0.3">
      <c r="B16" s="6">
        <v>10</v>
      </c>
      <c r="C16" s="6">
        <v>10</v>
      </c>
      <c r="D16" s="6">
        <v>12</v>
      </c>
      <c r="E16" s="6">
        <v>18</v>
      </c>
      <c r="F16" s="6">
        <v>6</v>
      </c>
      <c r="G16" s="6">
        <v>17</v>
      </c>
      <c r="H16" s="6">
        <v>8</v>
      </c>
      <c r="I16" s="6">
        <v>10</v>
      </c>
      <c r="J16" s="6">
        <v>114</v>
      </c>
      <c r="K16" s="9">
        <f t="shared" si="0"/>
        <v>9.1935483870967741E-2</v>
      </c>
      <c r="L16" s="9">
        <f t="shared" si="1"/>
        <v>0.84435483870967731</v>
      </c>
      <c r="N16" s="6">
        <v>9</v>
      </c>
      <c r="O16" s="6">
        <f>VLOOKUP(N16,$I$7:$J$18,2,TRUE)</f>
        <v>119</v>
      </c>
      <c r="P16" s="7">
        <v>3</v>
      </c>
      <c r="Q16" s="7">
        <f>MAX(O16:O18)</f>
        <v>120</v>
      </c>
      <c r="S16" s="6">
        <f>P58</f>
        <v>11</v>
      </c>
      <c r="T16" s="8">
        <v>11</v>
      </c>
    </row>
    <row r="17" spans="2:17" x14ac:dyDescent="0.3">
      <c r="B17" s="6">
        <v>11</v>
      </c>
      <c r="C17" s="6">
        <v>10</v>
      </c>
      <c r="D17" s="6">
        <v>1</v>
      </c>
      <c r="E17" s="6">
        <v>2</v>
      </c>
      <c r="F17" s="6">
        <v>8</v>
      </c>
      <c r="G17" s="6">
        <v>6</v>
      </c>
      <c r="H17" s="6">
        <v>19</v>
      </c>
      <c r="I17" s="6">
        <v>11</v>
      </c>
      <c r="J17" s="6">
        <v>103</v>
      </c>
      <c r="K17" s="9">
        <f t="shared" si="0"/>
        <v>8.3064516129032262E-2</v>
      </c>
      <c r="L17" s="9">
        <f t="shared" si="1"/>
        <v>0.92741935483870952</v>
      </c>
      <c r="N17" s="6">
        <v>5</v>
      </c>
      <c r="O17" s="6">
        <f t="shared" ref="O17:O18" si="3">VLOOKUP(N17,$I$7:$J$18,2,TRUE)</f>
        <v>85</v>
      </c>
      <c r="P17" s="7"/>
      <c r="Q17" s="7"/>
    </row>
    <row r="18" spans="2:17" x14ac:dyDescent="0.3">
      <c r="B18" s="6">
        <v>12</v>
      </c>
      <c r="C18" s="6">
        <v>21</v>
      </c>
      <c r="D18" s="6">
        <v>18</v>
      </c>
      <c r="E18" s="6">
        <v>21</v>
      </c>
      <c r="F18" s="6">
        <v>24</v>
      </c>
      <c r="G18" s="6">
        <v>26</v>
      </c>
      <c r="H18" s="6">
        <v>19</v>
      </c>
      <c r="I18" s="6">
        <v>12</v>
      </c>
      <c r="J18" s="6">
        <v>90</v>
      </c>
      <c r="K18" s="9">
        <f t="shared" si="0"/>
        <v>7.2580645161290328E-2</v>
      </c>
      <c r="L18" s="6">
        <f t="shared" si="1"/>
        <v>0.99999999999999989</v>
      </c>
      <c r="N18" s="6">
        <v>3</v>
      </c>
      <c r="O18" s="6">
        <f t="shared" si="3"/>
        <v>120</v>
      </c>
      <c r="P18" s="7"/>
      <c r="Q18" s="7"/>
    </row>
    <row r="19" spans="2:17" x14ac:dyDescent="0.3">
      <c r="H19" s="12" t="s">
        <v>0</v>
      </c>
      <c r="I19" s="12"/>
      <c r="J19" s="12">
        <f>SUM(J7:J18)</f>
        <v>1240</v>
      </c>
      <c r="K19" s="12">
        <f>SUM(K7:K18)</f>
        <v>0.99999999999999989</v>
      </c>
    </row>
    <row r="20" spans="2:17" x14ac:dyDescent="0.3">
      <c r="N20" s="21" t="s">
        <v>24</v>
      </c>
      <c r="O20" s="21" t="s">
        <v>20</v>
      </c>
    </row>
    <row r="21" spans="2:17" x14ac:dyDescent="0.3">
      <c r="O21" s="20"/>
    </row>
    <row r="22" spans="2:17" x14ac:dyDescent="0.3">
      <c r="N22" s="10" t="s">
        <v>18</v>
      </c>
      <c r="O22" s="10" t="s">
        <v>14</v>
      </c>
      <c r="P22" s="10" t="s">
        <v>21</v>
      </c>
      <c r="Q22" s="10" t="s">
        <v>22</v>
      </c>
    </row>
    <row r="23" spans="2:17" x14ac:dyDescent="0.3">
      <c r="N23" s="6">
        <v>9</v>
      </c>
      <c r="O23" s="6">
        <f>VLOOKUP(N23,$I$7:$J$18,2,TRUE)</f>
        <v>119</v>
      </c>
      <c r="P23" s="7">
        <v>9</v>
      </c>
      <c r="Q23" s="7">
        <f>MAX(O23:O25)</f>
        <v>119</v>
      </c>
    </row>
    <row r="24" spans="2:17" x14ac:dyDescent="0.3">
      <c r="N24" s="6">
        <v>1</v>
      </c>
      <c r="O24" s="6">
        <f t="shared" ref="O24:O25" si="4">VLOOKUP(N24,$I$7:$J$18,2,TRUE)</f>
        <v>83</v>
      </c>
      <c r="P24" s="7"/>
      <c r="Q24" s="7"/>
    </row>
    <row r="25" spans="2:17" x14ac:dyDescent="0.3">
      <c r="N25" s="6">
        <v>4</v>
      </c>
      <c r="O25" s="6">
        <f t="shared" si="4"/>
        <v>95</v>
      </c>
      <c r="P25" s="7"/>
      <c r="Q25" s="7"/>
    </row>
    <row r="27" spans="2:17" x14ac:dyDescent="0.3">
      <c r="N27" s="21" t="s">
        <v>25</v>
      </c>
      <c r="O27" s="21" t="s">
        <v>20</v>
      </c>
    </row>
    <row r="28" spans="2:17" x14ac:dyDescent="0.3">
      <c r="O28" s="20"/>
    </row>
    <row r="29" spans="2:17" x14ac:dyDescent="0.3">
      <c r="N29" s="10" t="s">
        <v>18</v>
      </c>
      <c r="O29" s="10" t="s">
        <v>14</v>
      </c>
      <c r="P29" s="10" t="s">
        <v>21</v>
      </c>
      <c r="Q29" s="10" t="s">
        <v>22</v>
      </c>
    </row>
    <row r="30" spans="2:17" x14ac:dyDescent="0.3">
      <c r="N30" s="6">
        <v>10</v>
      </c>
      <c r="O30" s="6">
        <f>VLOOKUP(N30,$I$7:$J$18,2,TRUE)</f>
        <v>114</v>
      </c>
      <c r="P30" s="7">
        <v>10</v>
      </c>
      <c r="Q30" s="7">
        <f>MAX(O30:O32)</f>
        <v>114</v>
      </c>
    </row>
    <row r="31" spans="2:17" x14ac:dyDescent="0.3">
      <c r="N31" s="6">
        <v>5</v>
      </c>
      <c r="O31" s="6">
        <f t="shared" ref="O31:O32" si="5">VLOOKUP(N31,$I$7:$J$18,2,TRUE)</f>
        <v>85</v>
      </c>
      <c r="P31" s="7"/>
      <c r="Q31" s="7"/>
    </row>
    <row r="32" spans="2:17" x14ac:dyDescent="0.3">
      <c r="N32" s="6">
        <v>7</v>
      </c>
      <c r="O32" s="6">
        <f t="shared" si="5"/>
        <v>113</v>
      </c>
      <c r="P32" s="7"/>
      <c r="Q32" s="7"/>
    </row>
    <row r="34" spans="14:17" x14ac:dyDescent="0.3">
      <c r="N34" s="21" t="s">
        <v>26</v>
      </c>
      <c r="O34" s="21" t="s">
        <v>20</v>
      </c>
    </row>
    <row r="35" spans="14:17" x14ac:dyDescent="0.3">
      <c r="O35" s="20"/>
    </row>
    <row r="36" spans="14:17" x14ac:dyDescent="0.3">
      <c r="N36" s="10" t="s">
        <v>18</v>
      </c>
      <c r="O36" s="10" t="s">
        <v>14</v>
      </c>
      <c r="P36" s="10" t="s">
        <v>21</v>
      </c>
      <c r="Q36" s="10" t="s">
        <v>22</v>
      </c>
    </row>
    <row r="37" spans="14:17" x14ac:dyDescent="0.3">
      <c r="N37" s="6">
        <v>1</v>
      </c>
      <c r="O37" s="6">
        <f>VLOOKUP(N37,$I$7:$J$18,2,TRUE)</f>
        <v>83</v>
      </c>
      <c r="P37" s="7">
        <v>8</v>
      </c>
      <c r="Q37" s="7">
        <f>MAX(O37:O39)</f>
        <v>88</v>
      </c>
    </row>
    <row r="38" spans="14:17" x14ac:dyDescent="0.3">
      <c r="N38" s="6">
        <v>8</v>
      </c>
      <c r="O38" s="6">
        <f t="shared" ref="O38:O39" si="6">VLOOKUP(N38,$I$7:$J$18,2,TRUE)</f>
        <v>88</v>
      </c>
      <c r="P38" s="7"/>
      <c r="Q38" s="7"/>
    </row>
    <row r="39" spans="14:17" x14ac:dyDescent="0.3">
      <c r="N39" s="6">
        <v>5</v>
      </c>
      <c r="O39" s="6">
        <f t="shared" si="6"/>
        <v>85</v>
      </c>
      <c r="P39" s="7"/>
      <c r="Q39" s="7"/>
    </row>
    <row r="41" spans="14:17" x14ac:dyDescent="0.3">
      <c r="N41" s="21" t="s">
        <v>27</v>
      </c>
      <c r="O41" s="21" t="s">
        <v>20</v>
      </c>
    </row>
    <row r="42" spans="14:17" x14ac:dyDescent="0.3">
      <c r="O42" s="20"/>
    </row>
    <row r="43" spans="14:17" x14ac:dyDescent="0.3">
      <c r="N43" s="10" t="s">
        <v>18</v>
      </c>
      <c r="O43" s="10" t="s">
        <v>14</v>
      </c>
      <c r="P43" s="10" t="s">
        <v>21</v>
      </c>
      <c r="Q43" s="10" t="s">
        <v>22</v>
      </c>
    </row>
    <row r="44" spans="14:17" x14ac:dyDescent="0.3">
      <c r="N44" s="6">
        <v>12</v>
      </c>
      <c r="O44" s="6">
        <f>VLOOKUP(N44,$I$7:$J$18,2,TRUE)</f>
        <v>90</v>
      </c>
      <c r="P44" s="7">
        <v>6</v>
      </c>
      <c r="Q44" s="7">
        <f>MAX(O44:O46)</f>
        <v>103</v>
      </c>
    </row>
    <row r="45" spans="14:17" x14ac:dyDescent="0.3">
      <c r="N45" s="6">
        <v>6</v>
      </c>
      <c r="O45" s="6">
        <f t="shared" ref="O45:O46" si="7">VLOOKUP(N45,$I$7:$J$18,2,TRUE)</f>
        <v>103</v>
      </c>
      <c r="P45" s="7"/>
      <c r="Q45" s="7"/>
    </row>
    <row r="46" spans="14:17" x14ac:dyDescent="0.3">
      <c r="N46" s="6">
        <v>5</v>
      </c>
      <c r="O46" s="6">
        <f t="shared" si="7"/>
        <v>85</v>
      </c>
      <c r="P46" s="7"/>
      <c r="Q46" s="7"/>
    </row>
    <row r="48" spans="14:17" x14ac:dyDescent="0.3">
      <c r="N48" s="21" t="s">
        <v>28</v>
      </c>
      <c r="O48" s="21" t="s">
        <v>20</v>
      </c>
    </row>
    <row r="49" spans="14:17" x14ac:dyDescent="0.3">
      <c r="O49" s="20"/>
    </row>
    <row r="50" spans="14:17" x14ac:dyDescent="0.3">
      <c r="N50" s="10" t="s">
        <v>18</v>
      </c>
      <c r="O50" s="10" t="s">
        <v>14</v>
      </c>
      <c r="P50" s="10" t="s">
        <v>21</v>
      </c>
      <c r="Q50" s="10" t="s">
        <v>22</v>
      </c>
    </row>
    <row r="51" spans="14:17" x14ac:dyDescent="0.3">
      <c r="N51" s="6">
        <v>12</v>
      </c>
      <c r="O51" s="6">
        <f>VLOOKUP(N51,$I$7:$J$18,2,TRUE)</f>
        <v>90</v>
      </c>
      <c r="P51" s="7">
        <v>7</v>
      </c>
      <c r="Q51" s="7">
        <f>MAX(O51:O53)</f>
        <v>113</v>
      </c>
    </row>
    <row r="52" spans="14:17" x14ac:dyDescent="0.3">
      <c r="N52" s="6">
        <v>7</v>
      </c>
      <c r="O52" s="6">
        <f t="shared" ref="O52:O53" si="8">VLOOKUP(N52,$I$7:$J$18,2,TRUE)</f>
        <v>113</v>
      </c>
      <c r="P52" s="7"/>
      <c r="Q52" s="7"/>
    </row>
    <row r="53" spans="14:17" x14ac:dyDescent="0.3">
      <c r="N53" s="6">
        <v>6</v>
      </c>
      <c r="O53" s="6">
        <f t="shared" si="8"/>
        <v>103</v>
      </c>
      <c r="P53" s="7"/>
      <c r="Q53" s="7"/>
    </row>
    <row r="55" spans="14:17" x14ac:dyDescent="0.3">
      <c r="N55" s="21" t="s">
        <v>29</v>
      </c>
      <c r="O55" s="21" t="s">
        <v>20</v>
      </c>
    </row>
    <row r="56" spans="14:17" x14ac:dyDescent="0.3">
      <c r="O56" s="20"/>
    </row>
    <row r="57" spans="14:17" x14ac:dyDescent="0.3">
      <c r="N57" s="10" t="s">
        <v>18</v>
      </c>
      <c r="O57" s="10" t="s">
        <v>14</v>
      </c>
      <c r="P57" s="10" t="s">
        <v>21</v>
      </c>
      <c r="Q57" s="10" t="s">
        <v>22</v>
      </c>
    </row>
    <row r="58" spans="14:17" x14ac:dyDescent="0.3">
      <c r="N58" s="6">
        <v>11</v>
      </c>
      <c r="O58" s="6">
        <f>VLOOKUP(N58,$I$7:$J$18,2,TRUE)</f>
        <v>103</v>
      </c>
      <c r="P58" s="7">
        <v>11</v>
      </c>
      <c r="Q58" s="7">
        <f>MAX(O58:O60)</f>
        <v>103</v>
      </c>
    </row>
    <row r="59" spans="14:17" x14ac:dyDescent="0.3">
      <c r="N59" s="6">
        <v>5</v>
      </c>
      <c r="O59" s="6">
        <f t="shared" ref="O59:O60" si="9">VLOOKUP(N59,$I$7:$J$18,2,TRUE)</f>
        <v>85</v>
      </c>
      <c r="P59" s="7"/>
      <c r="Q59" s="7"/>
    </row>
    <row r="60" spans="14:17" x14ac:dyDescent="0.3">
      <c r="N60" s="6">
        <v>12</v>
      </c>
      <c r="O60" s="6">
        <f t="shared" si="9"/>
        <v>90</v>
      </c>
      <c r="P60" s="7"/>
      <c r="Q60" s="7"/>
    </row>
  </sheetData>
  <sortState xmlns:xlrd2="http://schemas.microsoft.com/office/spreadsheetml/2017/richdata2" ref="T9:T16">
    <sortCondition ref="T9:T16"/>
  </sortState>
  <mergeCells count="17">
    <mergeCell ref="P51:P53"/>
    <mergeCell ref="Q51:Q53"/>
    <mergeCell ref="P58:P60"/>
    <mergeCell ref="Q58:Q60"/>
    <mergeCell ref="P30:P32"/>
    <mergeCell ref="Q30:Q32"/>
    <mergeCell ref="P37:P39"/>
    <mergeCell ref="Q37:Q39"/>
    <mergeCell ref="P44:P46"/>
    <mergeCell ref="Q44:Q46"/>
    <mergeCell ref="C6:H6"/>
    <mergeCell ref="P9:P11"/>
    <mergeCell ref="Q9:Q11"/>
    <mergeCell ref="P16:P18"/>
    <mergeCell ref="Q16:Q18"/>
    <mergeCell ref="P23:P25"/>
    <mergeCell ref="Q23:Q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Roulette Wheel</vt:lpstr>
      <vt:lpstr>Baker's SUS</vt:lpstr>
      <vt:lpstr>Tournament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 hidayatullah</dc:creator>
  <cp:lastModifiedBy>arbi hidayatullah</cp:lastModifiedBy>
  <dcterms:created xsi:type="dcterms:W3CDTF">2024-02-27T07:22:36Z</dcterms:created>
  <dcterms:modified xsi:type="dcterms:W3CDTF">2024-02-27T14:49:04Z</dcterms:modified>
</cp:coreProperties>
</file>