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j\Downloads\"/>
    </mc:Choice>
  </mc:AlternateContent>
  <xr:revisionPtr revIDLastSave="0" documentId="13_ncr:1_{8A9F7337-6B10-4335-B481-8C0E36E6AD84}" xr6:coauthVersionLast="47" xr6:coauthVersionMax="47" xr10:uidLastSave="{00000000-0000-0000-0000-000000000000}"/>
  <bookViews>
    <workbookView xWindow="25695" yWindow="0" windowWidth="26010" windowHeight="20985" xr2:uid="{87BD6E63-FD83-4602-BA3B-54CEBC958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H4" i="1"/>
  <c r="H5" i="1"/>
  <c r="H6" i="1"/>
  <c r="H7" i="1"/>
  <c r="H8" i="1"/>
  <c r="H9" i="1"/>
  <c r="H10" i="1"/>
  <c r="H3" i="1"/>
  <c r="S27" i="1" l="1"/>
  <c r="S6" i="1"/>
  <c r="S25" i="1"/>
  <c r="S5" i="1"/>
  <c r="S24" i="1"/>
  <c r="S33" i="1"/>
  <c r="S23" i="1"/>
  <c r="S36" i="1"/>
  <c r="S7" i="1"/>
  <c r="S26" i="1"/>
  <c r="S20" i="1"/>
  <c r="S13" i="1"/>
  <c r="S28" i="1"/>
  <c r="S3" i="1"/>
  <c r="V3" i="1" s="1"/>
  <c r="V4" i="1" s="1"/>
  <c r="S32" i="1"/>
  <c r="S12" i="1"/>
  <c r="S22" i="1"/>
  <c r="S21" i="1"/>
  <c r="S18" i="1"/>
  <c r="S16" i="1"/>
  <c r="S15" i="1"/>
  <c r="S34" i="1"/>
  <c r="S14" i="1"/>
  <c r="S31" i="1"/>
  <c r="S30" i="1"/>
  <c r="S9" i="1"/>
  <c r="S8" i="1"/>
  <c r="S4" i="1"/>
  <c r="S19" i="1"/>
  <c r="S17" i="1"/>
  <c r="S35" i="1"/>
  <c r="S11" i="1"/>
  <c r="S10" i="1"/>
  <c r="S29" i="1"/>
  <c r="V5" i="1" l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</calcChain>
</file>

<file path=xl/sharedStrings.xml><?xml version="1.0" encoding="utf-8"?>
<sst xmlns="http://schemas.openxmlformats.org/spreadsheetml/2006/main" count="27" uniqueCount="18">
  <si>
    <t>CTUID</t>
  </si>
  <si>
    <t>CT Population</t>
  </si>
  <si>
    <t>CT = Census Tracts</t>
  </si>
  <si>
    <t>Tree Count</t>
  </si>
  <si>
    <t>Step 1: Calculate the Tree Count per person</t>
  </si>
  <si>
    <t>Tree Count per Person</t>
  </si>
  <si>
    <t>Proportion of Tree Count per Person</t>
  </si>
  <si>
    <t>We used the Gini Index to measure the distributional equality of tree count and basal area for each city. The Gini Index (G) was calculated using the equation:  </t>
  </si>
  <si>
    <r>
      <t>G</t>
    </r>
    <r>
      <rPr>
        <sz val="11"/>
        <color rgb="FF000000"/>
        <rFont val="MathJax_Main"/>
      </rPr>
      <t>=1− </t>
    </r>
    <r>
      <rPr>
        <sz val="11"/>
        <color rgb="FF000000"/>
        <rFont val="MathJax_Size2"/>
      </rPr>
      <t>∑</t>
    </r>
    <r>
      <rPr>
        <sz val="8"/>
        <color rgb="FF000000"/>
        <rFont val="MathJax_Math-italic"/>
      </rPr>
      <t>ni</t>
    </r>
    <r>
      <rPr>
        <sz val="8"/>
        <color rgb="FF000000"/>
        <rFont val="MathJax_Main"/>
      </rPr>
      <t>=1</t>
    </r>
    <r>
      <rPr>
        <sz val="11"/>
        <color rgb="FF000000"/>
        <rFont val="MathJax_Main"/>
      </rPr>
      <t>(</t>
    </r>
    <r>
      <rPr>
        <sz val="11"/>
        <color rgb="FF000000"/>
        <rFont val="MathJax_Math-italic"/>
      </rPr>
      <t>P</t>
    </r>
    <r>
      <rPr>
        <sz val="8"/>
        <color rgb="FF000000"/>
        <rFont val="MathJax_Math-italic"/>
      </rPr>
      <t>i</t>
    </r>
    <r>
      <rPr>
        <sz val="11"/>
        <color rgb="FF000000"/>
        <rFont val="MathJax_Main"/>
      </rPr>
      <t>−</t>
    </r>
    <r>
      <rPr>
        <sz val="11"/>
        <color rgb="FF000000"/>
        <rFont val="MathJax_Math-italic"/>
      </rPr>
      <t>P</t>
    </r>
    <r>
      <rPr>
        <sz val="8"/>
        <color rgb="FF000000"/>
        <rFont val="MathJax_Math-italic"/>
      </rPr>
      <t>i</t>
    </r>
    <r>
      <rPr>
        <sz val="8"/>
        <color rgb="FF000000"/>
        <rFont val="MathJax_Main"/>
      </rPr>
      <t>−1</t>
    </r>
    <r>
      <rPr>
        <sz val="11"/>
        <color rgb="FF000000"/>
        <rFont val="MathJax_Main"/>
      </rPr>
      <t> )(</t>
    </r>
    <r>
      <rPr>
        <sz val="11"/>
        <color rgb="FF000000"/>
        <rFont val="MathJax_Math-italic"/>
      </rPr>
      <t>E</t>
    </r>
    <r>
      <rPr>
        <sz val="8"/>
        <color rgb="FF000000"/>
        <rFont val="MathJax_Math-italic"/>
      </rPr>
      <t>i</t>
    </r>
    <r>
      <rPr>
        <sz val="11"/>
        <color rgb="FF000000"/>
        <rFont val="MathJax_Main"/>
      </rPr>
      <t> +</t>
    </r>
    <r>
      <rPr>
        <sz val="11"/>
        <color rgb="FF000000"/>
        <rFont val="MathJax_Math-italic"/>
      </rPr>
      <t>E</t>
    </r>
    <r>
      <rPr>
        <sz val="8"/>
        <color rgb="FF000000"/>
        <rFont val="MathJax_Math-italic"/>
      </rPr>
      <t>i</t>
    </r>
    <r>
      <rPr>
        <sz val="8"/>
        <color rgb="FF000000"/>
        <rFont val="MathJax_Main"/>
      </rPr>
      <t>−1</t>
    </r>
    <r>
      <rPr>
        <sz val="11"/>
        <color rgb="FF000000"/>
        <rFont val="MathJax_Main"/>
      </rPr>
      <t>)</t>
    </r>
    <r>
      <rPr>
        <sz val="11"/>
        <color rgb="FF000000"/>
        <rFont val="Segoe UI"/>
        <family val="2"/>
      </rPr>
      <t>G=1− ∑i=1n(Pi−Pi−1 )(Ei +Ei−1)</t>
    </r>
  </si>
  <si>
    <r>
      <t xml:space="preserve">where </t>
    </r>
    <r>
      <rPr>
        <i/>
        <sz val="11"/>
        <rFont val="Times New Roman"/>
        <family val="1"/>
      </rPr>
      <t>n</t>
    </r>
    <r>
      <rPr>
        <sz val="11"/>
        <rFont val="Times New Roman"/>
        <family val="1"/>
      </rPr>
      <t xml:space="preserve"> is the number of CTs, P</t>
    </r>
    <r>
      <rPr>
        <vertAlign val="subscript"/>
        <sz val="8.5"/>
        <rFont val="Times New Roman"/>
        <family val="1"/>
      </rPr>
      <t>i</t>
    </r>
    <r>
      <rPr>
        <sz val="11"/>
        <rFont val="Times New Roman"/>
        <family val="1"/>
      </rPr>
      <t xml:space="preserve"> is the cumulative proportion of the population divided into CTs, and E</t>
    </r>
    <r>
      <rPr>
        <vertAlign val="subscript"/>
        <sz val="8.5"/>
        <rFont val="Times New Roman"/>
        <family val="1"/>
      </rPr>
      <t>i</t>
    </r>
    <r>
      <rPr>
        <sz val="11"/>
        <rFont val="Times New Roman"/>
        <family val="1"/>
      </rPr>
      <t xml:space="preserve"> is the cumulative proportion of the city’s tree count and basal area, sorted in ascending order </t>
    </r>
    <r>
      <rPr>
        <sz val="11"/>
        <color rgb="FF000000"/>
        <rFont val="Times New Roman"/>
        <family val="1"/>
      </rPr>
      <t>(Martin &amp; Conway, 2025)</t>
    </r>
    <r>
      <rPr>
        <sz val="11"/>
        <rFont val="Times New Roman"/>
        <family val="1"/>
      </rPr>
      <t>. The index is bound by 0 ≤ G ≤ 1. Values closer to 0 indicate perfect equality and 1 indicate perfect inequality.   </t>
    </r>
  </si>
  <si>
    <t>Person Number</t>
  </si>
  <si>
    <t>Proportion of Population</t>
  </si>
  <si>
    <t>Cumulative Proportion of Population</t>
  </si>
  <si>
    <t xml:space="preserve">Step 5: Calculate the cumulative proportion of population and tree count. </t>
  </si>
  <si>
    <t>Cumulative Proportion of Tree Count per Person</t>
  </si>
  <si>
    <t>Example Data</t>
  </si>
  <si>
    <t>Step 2: Sort the Tree Count per Person in Ascending Order (doesn't have to be in the equation)</t>
  </si>
  <si>
    <t xml:space="preserve">Step 3: Create an expanded dataframe that creates an "inventory" of each person in the city.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</si>
</sst>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Times New Roman"/>
      <family val="1"/>
    </font>
    <font>
      <sz val="11"/>
      <color rgb="FF000000"/>
      <name val="Segoe UI"/>
      <family val="2"/>
    </font>
    <font>
      <sz val="11"/>
      <color rgb="FF000000"/>
      <name val="MathJax_Math-italic"/>
    </font>
    <font>
      <sz val="11"/>
      <color rgb="FF000000"/>
      <name val="MathJax_Main"/>
    </font>
    <font>
      <sz val="11"/>
      <color rgb="FF000000"/>
      <name val="MathJax_Size2"/>
    </font>
    <font>
      <sz val="8"/>
      <color rgb="FF000000"/>
      <name val="MathJax_Math-italic"/>
    </font>
    <font>
      <sz val="8"/>
      <color rgb="FF000000"/>
      <name val="MathJax_Main"/>
    </font>
    <font>
      <sz val="11"/>
      <color rgb="FF000000"/>
      <name val="Times New Roman"/>
      <family val="1"/>
    </font>
    <font>
      <i/>
      <sz val="11"/>
      <name val="Times New Roman"/>
      <family val="1"/>
    </font>
    <font>
      <vertAlign val="subscript"/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628D-02EC-4703-B6AF-E84C89B383AC}">
  <dimension ref="A1:Z45"/>
  <sheetViews>
    <sheetView tabSelected="1" topLeftCell="O1" workbookViewId="0">
      <selection activeCell="O2" sqref="O2"/>
    </sheetView>
  </sheetViews>
  <sheetFormatPr defaultRowHeight="15"/>
  <cols>
    <col min="2" max="2" width="13.7109375" bestFit="1" customWidth="1"/>
    <col min="3" max="3" width="11" bestFit="1" customWidth="1"/>
    <col min="5" max="5" width="7.42578125" customWidth="1"/>
    <col min="6" max="6" width="13.7109375" bestFit="1" customWidth="1"/>
    <col min="7" max="7" width="11" bestFit="1" customWidth="1"/>
    <col min="8" max="8" width="21.42578125" bestFit="1" customWidth="1"/>
    <col min="11" max="11" width="13.7109375" bestFit="1" customWidth="1"/>
    <col min="12" max="12" width="11" bestFit="1" customWidth="1"/>
    <col min="13" max="13" width="21.5703125" bestFit="1" customWidth="1"/>
    <col min="15" max="15" width="13.7109375" bestFit="1" customWidth="1"/>
    <col min="16" max="16" width="15.140625" bestFit="1" customWidth="1"/>
    <col min="17" max="17" width="23.42578125" bestFit="1" customWidth="1"/>
    <col min="18" max="19" width="34.28515625" bestFit="1" customWidth="1"/>
    <col min="21" max="21" width="34.7109375" bestFit="1" customWidth="1"/>
    <col min="22" max="22" width="45.42578125" bestFit="1" customWidth="1"/>
  </cols>
  <sheetData>
    <row r="1" spans="1:26" ht="33" customHeight="1">
      <c r="A1" s="8" t="s">
        <v>15</v>
      </c>
      <c r="B1" s="8"/>
      <c r="C1" s="8"/>
      <c r="D1" s="4"/>
      <c r="E1" s="8" t="s">
        <v>4</v>
      </c>
      <c r="F1" s="8"/>
      <c r="G1" s="8"/>
      <c r="H1" s="8"/>
      <c r="I1" s="4"/>
      <c r="J1" s="7" t="s">
        <v>16</v>
      </c>
      <c r="K1" s="7"/>
      <c r="L1" s="7"/>
      <c r="M1" s="7"/>
      <c r="N1" s="4"/>
      <c r="O1" s="7" t="s">
        <v>17</v>
      </c>
      <c r="P1" s="7"/>
      <c r="Q1" s="7"/>
      <c r="R1" s="7"/>
      <c r="S1" s="7"/>
      <c r="U1" s="7" t="s">
        <v>13</v>
      </c>
      <c r="V1" s="7"/>
      <c r="W1" s="9"/>
      <c r="X1" s="9"/>
      <c r="Y1" s="9"/>
      <c r="Z1" s="9"/>
    </row>
    <row r="2" spans="1:26">
      <c r="A2" s="1" t="s">
        <v>0</v>
      </c>
      <c r="B2" s="1" t="s">
        <v>1</v>
      </c>
      <c r="C2" s="1" t="s">
        <v>3</v>
      </c>
      <c r="E2" s="1" t="s">
        <v>0</v>
      </c>
      <c r="F2" s="1" t="s">
        <v>1</v>
      </c>
      <c r="G2" s="1" t="s">
        <v>3</v>
      </c>
      <c r="H2" s="1" t="s">
        <v>5</v>
      </c>
      <c r="J2" s="1" t="s">
        <v>0</v>
      </c>
      <c r="K2" s="1" t="s">
        <v>1</v>
      </c>
      <c r="L2" s="1" t="s">
        <v>3</v>
      </c>
      <c r="M2" s="1" t="s">
        <v>5</v>
      </c>
      <c r="O2" s="1" t="s">
        <v>0</v>
      </c>
      <c r="P2" s="1" t="s">
        <v>10</v>
      </c>
      <c r="Q2" s="1" t="s">
        <v>11</v>
      </c>
      <c r="R2" s="1" t="s">
        <v>5</v>
      </c>
      <c r="S2" s="1" t="s">
        <v>6</v>
      </c>
      <c r="U2" s="1" t="s">
        <v>12</v>
      </c>
      <c r="V2" s="1" t="s">
        <v>14</v>
      </c>
    </row>
    <row r="3" spans="1:26">
      <c r="A3" s="2">
        <v>1</v>
      </c>
      <c r="B3" s="2">
        <v>5</v>
      </c>
      <c r="C3" s="2">
        <v>5</v>
      </c>
      <c r="E3" s="2">
        <v>1</v>
      </c>
      <c r="F3" s="2">
        <v>5</v>
      </c>
      <c r="G3" s="2">
        <v>5</v>
      </c>
      <c r="H3" s="2">
        <f>G3/F3</f>
        <v>1</v>
      </c>
      <c r="J3" s="2">
        <v>3</v>
      </c>
      <c r="K3" s="2">
        <v>6</v>
      </c>
      <c r="L3" s="2">
        <v>2</v>
      </c>
      <c r="M3" s="2">
        <v>0.33333333333333331</v>
      </c>
      <c r="O3" s="10">
        <v>3</v>
      </c>
      <c r="P3" s="10">
        <v>1</v>
      </c>
      <c r="Q3" s="10">
        <f>1/COUNTA($P$3:P$36)</f>
        <v>2.9411764705882353E-2</v>
      </c>
      <c r="R3" s="10">
        <f>VLOOKUP(O3, $J$3:M$10, 4, FALSE)</f>
        <v>0.33333333333333331</v>
      </c>
      <c r="S3" s="11">
        <f>R3/(SUM($R$3:$R$36))</f>
        <v>8.333333333333335E-3</v>
      </c>
      <c r="U3" s="3">
        <f>Q3</f>
        <v>2.9411764705882353E-2</v>
      </c>
      <c r="V3" s="2">
        <f>S3</f>
        <v>8.333333333333335E-3</v>
      </c>
    </row>
    <row r="4" spans="1:26">
      <c r="A4" s="2">
        <v>2</v>
      </c>
      <c r="B4" s="2">
        <v>5</v>
      </c>
      <c r="C4" s="2">
        <v>4</v>
      </c>
      <c r="E4" s="2">
        <v>2</v>
      </c>
      <c r="F4" s="2">
        <v>5</v>
      </c>
      <c r="G4" s="2">
        <v>4</v>
      </c>
      <c r="H4" s="2">
        <f t="shared" ref="H4:H10" si="0">G4/F4</f>
        <v>0.8</v>
      </c>
      <c r="J4" s="2">
        <v>4</v>
      </c>
      <c r="K4" s="2">
        <v>6</v>
      </c>
      <c r="L4" s="2">
        <v>3</v>
      </c>
      <c r="M4" s="2">
        <v>0.5</v>
      </c>
      <c r="O4" s="10">
        <v>3</v>
      </c>
      <c r="P4" s="10">
        <v>2</v>
      </c>
      <c r="Q4" s="10">
        <f>1/COUNTA($P$3:P$36)</f>
        <v>2.9411764705882353E-2</v>
      </c>
      <c r="R4" s="10">
        <f>VLOOKUP(O4, $J$3:M$10, 4, FALSE)</f>
        <v>0.33333333333333331</v>
      </c>
      <c r="S4" s="11">
        <f t="shared" ref="S4:S36" si="1">R4/(SUM($R$3:$R$36))</f>
        <v>8.333333333333335E-3</v>
      </c>
      <c r="U4" s="3">
        <f>U3+Q4</f>
        <v>5.8823529411764705E-2</v>
      </c>
      <c r="V4" s="2">
        <f>V3+S4</f>
        <v>1.666666666666667E-2</v>
      </c>
    </row>
    <row r="5" spans="1:26">
      <c r="A5" s="2">
        <v>3</v>
      </c>
      <c r="B5" s="2">
        <v>6</v>
      </c>
      <c r="C5" s="2">
        <v>2</v>
      </c>
      <c r="E5" s="2">
        <v>3</v>
      </c>
      <c r="F5" s="2">
        <v>6</v>
      </c>
      <c r="G5" s="2">
        <v>2</v>
      </c>
      <c r="H5" s="2">
        <f t="shared" si="0"/>
        <v>0.33333333333333331</v>
      </c>
      <c r="J5" s="2">
        <v>2</v>
      </c>
      <c r="K5" s="2">
        <v>5</v>
      </c>
      <c r="L5" s="2">
        <v>4</v>
      </c>
      <c r="M5" s="2">
        <v>0.8</v>
      </c>
      <c r="O5" s="10">
        <v>3</v>
      </c>
      <c r="P5" s="10">
        <v>3</v>
      </c>
      <c r="Q5" s="10">
        <f>1/COUNTA($P$3:P$36)</f>
        <v>2.9411764705882353E-2</v>
      </c>
      <c r="R5" s="10">
        <f>VLOOKUP(O5, $J$3:M$10, 4, FALSE)</f>
        <v>0.33333333333333331</v>
      </c>
      <c r="S5" s="11">
        <f t="shared" si="1"/>
        <v>8.333333333333335E-3</v>
      </c>
      <c r="U5" s="3">
        <f t="shared" ref="U5:U36" si="2">U4+Q5</f>
        <v>8.8235294117647051E-2</v>
      </c>
      <c r="V5" s="2">
        <f t="shared" ref="V5:V36" si="3">V4+S5</f>
        <v>2.5000000000000005E-2</v>
      </c>
    </row>
    <row r="6" spans="1:26">
      <c r="A6" s="2">
        <v>4</v>
      </c>
      <c r="B6" s="2">
        <v>6</v>
      </c>
      <c r="C6" s="2">
        <v>3</v>
      </c>
      <c r="E6" s="2">
        <v>4</v>
      </c>
      <c r="F6" s="2">
        <v>6</v>
      </c>
      <c r="G6" s="2">
        <v>3</v>
      </c>
      <c r="H6" s="2">
        <f t="shared" si="0"/>
        <v>0.5</v>
      </c>
      <c r="J6" s="2">
        <v>1</v>
      </c>
      <c r="K6" s="2">
        <v>5</v>
      </c>
      <c r="L6" s="2">
        <v>5</v>
      </c>
      <c r="M6" s="2">
        <v>1</v>
      </c>
      <c r="O6" s="10">
        <v>3</v>
      </c>
      <c r="P6" s="10">
        <v>4</v>
      </c>
      <c r="Q6" s="10">
        <f>1/COUNTA($P$3:P$36)</f>
        <v>2.9411764705882353E-2</v>
      </c>
      <c r="R6" s="10">
        <f>VLOOKUP(O6, $J$3:M$10, 4, FALSE)</f>
        <v>0.33333333333333331</v>
      </c>
      <c r="S6" s="11">
        <f t="shared" si="1"/>
        <v>8.333333333333335E-3</v>
      </c>
      <c r="U6" s="3">
        <f t="shared" si="2"/>
        <v>0.11764705882352941</v>
      </c>
      <c r="V6" s="2">
        <f t="shared" si="3"/>
        <v>3.333333333333334E-2</v>
      </c>
    </row>
    <row r="7" spans="1:26">
      <c r="A7" s="2">
        <v>5</v>
      </c>
      <c r="B7" s="2">
        <v>5</v>
      </c>
      <c r="C7" s="2">
        <v>7</v>
      </c>
      <c r="E7" s="2">
        <v>5</v>
      </c>
      <c r="F7" s="2">
        <v>5</v>
      </c>
      <c r="G7" s="2">
        <v>7</v>
      </c>
      <c r="H7" s="2">
        <f t="shared" si="0"/>
        <v>1.4</v>
      </c>
      <c r="J7" s="2">
        <v>5</v>
      </c>
      <c r="K7" s="2">
        <v>5</v>
      </c>
      <c r="L7" s="2">
        <v>7</v>
      </c>
      <c r="M7" s="2">
        <v>1.4</v>
      </c>
      <c r="O7" s="10">
        <v>3</v>
      </c>
      <c r="P7" s="10">
        <v>5</v>
      </c>
      <c r="Q7" s="10">
        <f>1/COUNTA($P$3:P$36)</f>
        <v>2.9411764705882353E-2</v>
      </c>
      <c r="R7" s="10">
        <f>VLOOKUP(O7, $J$3:M$10, 4, FALSE)</f>
        <v>0.33333333333333331</v>
      </c>
      <c r="S7" s="11">
        <f t="shared" si="1"/>
        <v>8.333333333333335E-3</v>
      </c>
      <c r="U7" s="3">
        <f t="shared" si="2"/>
        <v>0.14705882352941177</v>
      </c>
      <c r="V7" s="2">
        <f t="shared" si="3"/>
        <v>4.1666666666666671E-2</v>
      </c>
    </row>
    <row r="8" spans="1:26">
      <c r="A8" s="2">
        <v>6</v>
      </c>
      <c r="B8" s="2">
        <v>2</v>
      </c>
      <c r="C8" s="2">
        <v>7</v>
      </c>
      <c r="E8" s="2">
        <v>6</v>
      </c>
      <c r="F8" s="2">
        <v>2</v>
      </c>
      <c r="G8" s="2">
        <v>7</v>
      </c>
      <c r="H8" s="2">
        <f t="shared" si="0"/>
        <v>3.5</v>
      </c>
      <c r="J8" s="2">
        <v>7</v>
      </c>
      <c r="K8" s="2">
        <v>3</v>
      </c>
      <c r="L8" s="2">
        <v>7</v>
      </c>
      <c r="M8" s="2">
        <v>2.3333333333333335</v>
      </c>
      <c r="O8" s="10">
        <v>3</v>
      </c>
      <c r="P8" s="10">
        <v>6</v>
      </c>
      <c r="Q8" s="10">
        <f>1/COUNTA($P$3:P$36)</f>
        <v>2.9411764705882353E-2</v>
      </c>
      <c r="R8" s="10">
        <f>VLOOKUP(O8, $J$3:M$10, 4, FALSE)</f>
        <v>0.33333333333333331</v>
      </c>
      <c r="S8" s="11">
        <f t="shared" si="1"/>
        <v>8.333333333333335E-3</v>
      </c>
      <c r="U8" s="3">
        <f t="shared" si="2"/>
        <v>0.17647058823529413</v>
      </c>
      <c r="V8" s="2">
        <f t="shared" si="3"/>
        <v>0.05</v>
      </c>
    </row>
    <row r="9" spans="1:26">
      <c r="A9" s="2">
        <v>7</v>
      </c>
      <c r="B9" s="2">
        <v>3</v>
      </c>
      <c r="C9" s="2">
        <v>7</v>
      </c>
      <c r="E9" s="2">
        <v>7</v>
      </c>
      <c r="F9" s="2">
        <v>3</v>
      </c>
      <c r="G9" s="2">
        <v>7</v>
      </c>
      <c r="H9" s="2">
        <f t="shared" si="0"/>
        <v>2.3333333333333335</v>
      </c>
      <c r="J9" s="2">
        <v>8</v>
      </c>
      <c r="K9" s="2">
        <v>2</v>
      </c>
      <c r="L9" s="2">
        <v>5</v>
      </c>
      <c r="M9" s="2">
        <v>2.5</v>
      </c>
      <c r="O9" s="3">
        <v>4</v>
      </c>
      <c r="P9" s="3">
        <v>1</v>
      </c>
      <c r="Q9" s="3">
        <f>1/COUNTA($P$3:P$36)</f>
        <v>2.9411764705882353E-2</v>
      </c>
      <c r="R9" s="3">
        <f>VLOOKUP(O9, $J$3:M$10, 4, FALSE)</f>
        <v>0.5</v>
      </c>
      <c r="S9" s="2">
        <f t="shared" si="1"/>
        <v>1.2500000000000002E-2</v>
      </c>
      <c r="U9" s="3">
        <f t="shared" si="2"/>
        <v>0.20588235294117649</v>
      </c>
      <c r="V9" s="2">
        <f t="shared" si="3"/>
        <v>6.25E-2</v>
      </c>
    </row>
    <row r="10" spans="1:26">
      <c r="A10" s="2">
        <v>8</v>
      </c>
      <c r="B10" s="2">
        <v>2</v>
      </c>
      <c r="C10" s="2">
        <v>5</v>
      </c>
      <c r="E10" s="2">
        <v>8</v>
      </c>
      <c r="F10" s="2">
        <v>2</v>
      </c>
      <c r="G10" s="2">
        <v>5</v>
      </c>
      <c r="H10" s="2">
        <f t="shared" si="0"/>
        <v>2.5</v>
      </c>
      <c r="J10" s="2">
        <v>6</v>
      </c>
      <c r="K10" s="2">
        <v>2</v>
      </c>
      <c r="L10" s="2">
        <v>7</v>
      </c>
      <c r="M10" s="2">
        <v>3.5</v>
      </c>
      <c r="O10" s="3">
        <v>4</v>
      </c>
      <c r="P10" s="3">
        <v>2</v>
      </c>
      <c r="Q10" s="3">
        <f>1/COUNTA($P$3:P$36)</f>
        <v>2.9411764705882353E-2</v>
      </c>
      <c r="R10" s="3">
        <f>VLOOKUP(O10, $J$3:M$10, 4, FALSE)</f>
        <v>0.5</v>
      </c>
      <c r="S10" s="2">
        <f t="shared" si="1"/>
        <v>1.2500000000000002E-2</v>
      </c>
      <c r="U10" s="3">
        <f t="shared" si="2"/>
        <v>0.23529411764705885</v>
      </c>
      <c r="V10" s="2">
        <f t="shared" si="3"/>
        <v>7.4999999999999997E-2</v>
      </c>
    </row>
    <row r="11" spans="1:26">
      <c r="O11" s="3">
        <v>4</v>
      </c>
      <c r="P11" s="3">
        <v>3</v>
      </c>
      <c r="Q11" s="3">
        <f>1/COUNTA($P$3:P$36)</f>
        <v>2.9411764705882353E-2</v>
      </c>
      <c r="R11" s="3">
        <f>VLOOKUP(O11, $J$3:M$10, 4, FALSE)</f>
        <v>0.5</v>
      </c>
      <c r="S11" s="2">
        <f t="shared" si="1"/>
        <v>1.2500000000000002E-2</v>
      </c>
      <c r="U11" s="3">
        <f t="shared" si="2"/>
        <v>0.26470588235294118</v>
      </c>
      <c r="V11" s="2">
        <f t="shared" si="3"/>
        <v>8.7499999999999994E-2</v>
      </c>
    </row>
    <row r="12" spans="1:26">
      <c r="A12" t="s">
        <v>2</v>
      </c>
      <c r="O12" s="3">
        <v>4</v>
      </c>
      <c r="P12" s="3">
        <v>4</v>
      </c>
      <c r="Q12" s="3">
        <f>1/COUNTA($P$3:P$36)</f>
        <v>2.9411764705882353E-2</v>
      </c>
      <c r="R12" s="3">
        <f>VLOOKUP(O12, $J$3:M$10, 4, FALSE)</f>
        <v>0.5</v>
      </c>
      <c r="S12" s="2">
        <f t="shared" si="1"/>
        <v>1.2500000000000002E-2</v>
      </c>
      <c r="U12" s="3">
        <f t="shared" si="2"/>
        <v>0.29411764705882354</v>
      </c>
      <c r="V12" s="2">
        <f t="shared" si="3"/>
        <v>9.9999999999999992E-2</v>
      </c>
    </row>
    <row r="13" spans="1:26">
      <c r="O13" s="3">
        <v>4</v>
      </c>
      <c r="P13" s="3">
        <v>5</v>
      </c>
      <c r="Q13" s="3">
        <f>1/COUNTA($P$3:P$36)</f>
        <v>2.9411764705882353E-2</v>
      </c>
      <c r="R13" s="3">
        <f>VLOOKUP(O13, $J$3:M$10, 4, FALSE)</f>
        <v>0.5</v>
      </c>
      <c r="S13" s="2">
        <f t="shared" si="1"/>
        <v>1.2500000000000002E-2</v>
      </c>
      <c r="U13" s="3">
        <f t="shared" si="2"/>
        <v>0.3235294117647059</v>
      </c>
      <c r="V13" s="2">
        <f t="shared" si="3"/>
        <v>0.11249999999999999</v>
      </c>
    </row>
    <row r="14" spans="1:26">
      <c r="O14" s="3">
        <v>4</v>
      </c>
      <c r="P14" s="3">
        <v>6</v>
      </c>
      <c r="Q14" s="3">
        <f>1/COUNTA($P$3:P$36)</f>
        <v>2.9411764705882353E-2</v>
      </c>
      <c r="R14" s="3">
        <f>VLOOKUP(O14, $J$3:M$10, 4, FALSE)</f>
        <v>0.5</v>
      </c>
      <c r="S14" s="2">
        <f t="shared" si="1"/>
        <v>1.2500000000000002E-2</v>
      </c>
      <c r="U14" s="3">
        <f t="shared" si="2"/>
        <v>0.35294117647058826</v>
      </c>
      <c r="V14" s="2">
        <f t="shared" si="3"/>
        <v>0.12499999999999999</v>
      </c>
    </row>
    <row r="15" spans="1:26">
      <c r="O15" s="3">
        <v>2</v>
      </c>
      <c r="P15" s="3">
        <v>1</v>
      </c>
      <c r="Q15" s="3">
        <f>1/COUNTA($P$3:P$36)</f>
        <v>2.9411764705882353E-2</v>
      </c>
      <c r="R15" s="3">
        <f>VLOOKUP(O15, $J$3:M$10, 4, FALSE)</f>
        <v>0.8</v>
      </c>
      <c r="S15" s="2">
        <f t="shared" si="1"/>
        <v>2.0000000000000004E-2</v>
      </c>
      <c r="U15" s="3">
        <f t="shared" si="2"/>
        <v>0.38235294117647062</v>
      </c>
      <c r="V15" s="2">
        <f t="shared" si="3"/>
        <v>0.14499999999999999</v>
      </c>
    </row>
    <row r="16" spans="1:26">
      <c r="O16" s="3">
        <v>2</v>
      </c>
      <c r="P16" s="3">
        <v>2</v>
      </c>
      <c r="Q16" s="3">
        <f>1/COUNTA($P$3:P$36)</f>
        <v>2.9411764705882353E-2</v>
      </c>
      <c r="R16" s="3">
        <f>VLOOKUP(O16, $J$3:M$10, 4, FALSE)</f>
        <v>0.8</v>
      </c>
      <c r="S16" s="2">
        <f t="shared" si="1"/>
        <v>2.0000000000000004E-2</v>
      </c>
      <c r="U16" s="3">
        <f t="shared" si="2"/>
        <v>0.41176470588235298</v>
      </c>
      <c r="V16" s="2">
        <f t="shared" si="3"/>
        <v>0.16499999999999998</v>
      </c>
    </row>
    <row r="17" spans="1:22" ht="38.25" customHeight="1">
      <c r="A17" s="6" t="s">
        <v>7</v>
      </c>
      <c r="B17" s="6"/>
      <c r="C17" s="6"/>
      <c r="D17" s="6"/>
      <c r="E17" s="6"/>
      <c r="F17" s="6"/>
      <c r="G17" s="6"/>
      <c r="H17" s="6"/>
      <c r="O17" s="3">
        <v>2</v>
      </c>
      <c r="P17" s="3">
        <v>3</v>
      </c>
      <c r="Q17" s="3">
        <f>1/COUNTA($P$3:P$36)</f>
        <v>2.9411764705882353E-2</v>
      </c>
      <c r="R17" s="3">
        <f>VLOOKUP(O17, $J$3:M$10, 4, FALSE)</f>
        <v>0.8</v>
      </c>
      <c r="S17" s="2">
        <f t="shared" si="1"/>
        <v>2.0000000000000004E-2</v>
      </c>
      <c r="U17" s="3">
        <f t="shared" si="2"/>
        <v>0.44117647058823534</v>
      </c>
      <c r="V17" s="2">
        <f t="shared" si="3"/>
        <v>0.185</v>
      </c>
    </row>
    <row r="18" spans="1:22" ht="16.5">
      <c r="E18" s="5" t="s">
        <v>8</v>
      </c>
      <c r="O18" s="3">
        <v>2</v>
      </c>
      <c r="P18" s="3">
        <v>4</v>
      </c>
      <c r="Q18" s="3">
        <f>1/COUNTA($P$3:P$36)</f>
        <v>2.9411764705882353E-2</v>
      </c>
      <c r="R18" s="3">
        <f>VLOOKUP(O18, $J$3:M$10, 4, FALSE)</f>
        <v>0.8</v>
      </c>
      <c r="S18" s="2">
        <f t="shared" si="1"/>
        <v>2.0000000000000004E-2</v>
      </c>
      <c r="U18" s="3">
        <f t="shared" si="2"/>
        <v>0.4705882352941177</v>
      </c>
      <c r="V18" s="2">
        <f t="shared" si="3"/>
        <v>0.20500000000000002</v>
      </c>
    </row>
    <row r="19" spans="1:22">
      <c r="A19" s="6" t="s">
        <v>9</v>
      </c>
      <c r="B19" s="6"/>
      <c r="C19" s="6"/>
      <c r="D19" s="6"/>
      <c r="E19" s="6"/>
      <c r="F19" s="6"/>
      <c r="G19" s="6"/>
      <c r="H19" s="6"/>
      <c r="O19" s="3">
        <v>2</v>
      </c>
      <c r="P19" s="3">
        <v>5</v>
      </c>
      <c r="Q19" s="3">
        <f>1/COUNTA($P$3:P$36)</f>
        <v>2.9411764705882353E-2</v>
      </c>
      <c r="R19" s="3">
        <f>VLOOKUP(O19, $J$3:M$10, 4, FALSE)</f>
        <v>0.8</v>
      </c>
      <c r="S19" s="2">
        <f t="shared" si="1"/>
        <v>2.0000000000000004E-2</v>
      </c>
      <c r="U19" s="3">
        <f t="shared" si="2"/>
        <v>0.5</v>
      </c>
      <c r="V19" s="2">
        <f t="shared" si="3"/>
        <v>0.22500000000000003</v>
      </c>
    </row>
    <row r="20" spans="1:22">
      <c r="A20" s="6"/>
      <c r="B20" s="6"/>
      <c r="C20" s="6"/>
      <c r="D20" s="6"/>
      <c r="E20" s="6"/>
      <c r="F20" s="6"/>
      <c r="G20" s="6"/>
      <c r="H20" s="6"/>
      <c r="O20" s="3">
        <v>1</v>
      </c>
      <c r="P20" s="3">
        <v>1</v>
      </c>
      <c r="Q20" s="3">
        <f>1/COUNTA($P$3:P$36)</f>
        <v>2.9411764705882353E-2</v>
      </c>
      <c r="R20" s="3">
        <f>VLOOKUP(O20, $J$3:M$10, 4, FALSE)</f>
        <v>1</v>
      </c>
      <c r="S20" s="2">
        <f t="shared" si="1"/>
        <v>2.5000000000000005E-2</v>
      </c>
      <c r="U20" s="3">
        <f t="shared" si="2"/>
        <v>0.52941176470588236</v>
      </c>
      <c r="V20" s="2">
        <f t="shared" si="3"/>
        <v>0.25000000000000006</v>
      </c>
    </row>
    <row r="21" spans="1:22">
      <c r="A21" s="6"/>
      <c r="B21" s="6"/>
      <c r="C21" s="6"/>
      <c r="D21" s="6"/>
      <c r="E21" s="6"/>
      <c r="F21" s="6"/>
      <c r="G21" s="6"/>
      <c r="H21" s="6"/>
      <c r="O21" s="3">
        <v>1</v>
      </c>
      <c r="P21" s="3">
        <v>2</v>
      </c>
      <c r="Q21" s="3">
        <f>1/COUNTA($P$3:P$36)</f>
        <v>2.9411764705882353E-2</v>
      </c>
      <c r="R21" s="3">
        <f>VLOOKUP(O21, $J$3:M$10, 4, FALSE)</f>
        <v>1</v>
      </c>
      <c r="S21" s="2">
        <f t="shared" si="1"/>
        <v>2.5000000000000005E-2</v>
      </c>
      <c r="U21" s="3">
        <f t="shared" si="2"/>
        <v>0.55882352941176472</v>
      </c>
      <c r="V21" s="2">
        <f t="shared" si="3"/>
        <v>0.27500000000000008</v>
      </c>
    </row>
    <row r="22" spans="1:22">
      <c r="O22" s="3">
        <v>1</v>
      </c>
      <c r="P22" s="3">
        <v>3</v>
      </c>
      <c r="Q22" s="3">
        <f>1/COUNTA($P$3:P$36)</f>
        <v>2.9411764705882353E-2</v>
      </c>
      <c r="R22" s="3">
        <f>VLOOKUP(O22, $J$3:M$10, 4, FALSE)</f>
        <v>1</v>
      </c>
      <c r="S22" s="2">
        <f t="shared" si="1"/>
        <v>2.5000000000000005E-2</v>
      </c>
      <c r="U22" s="3">
        <f t="shared" si="2"/>
        <v>0.58823529411764708</v>
      </c>
      <c r="V22" s="2">
        <f t="shared" si="3"/>
        <v>0.3000000000000001</v>
      </c>
    </row>
    <row r="23" spans="1:22">
      <c r="O23" s="3">
        <v>1</v>
      </c>
      <c r="P23" s="3">
        <v>4</v>
      </c>
      <c r="Q23" s="3">
        <f>1/COUNTA($P$3:P$36)</f>
        <v>2.9411764705882353E-2</v>
      </c>
      <c r="R23" s="3">
        <f>VLOOKUP(O23, $J$3:M$10, 4, FALSE)</f>
        <v>1</v>
      </c>
      <c r="S23" s="2">
        <f t="shared" si="1"/>
        <v>2.5000000000000005E-2</v>
      </c>
      <c r="U23" s="3">
        <f t="shared" si="2"/>
        <v>0.61764705882352944</v>
      </c>
      <c r="V23" s="2">
        <f t="shared" si="3"/>
        <v>0.32500000000000012</v>
      </c>
    </row>
    <row r="24" spans="1:22">
      <c r="O24" s="3">
        <v>1</v>
      </c>
      <c r="P24" s="3">
        <v>5</v>
      </c>
      <c r="Q24" s="3">
        <f>1/COUNTA($P$3:P$36)</f>
        <v>2.9411764705882353E-2</v>
      </c>
      <c r="R24" s="3">
        <f>VLOOKUP(O24, $J$3:M$10, 4, FALSE)</f>
        <v>1</v>
      </c>
      <c r="S24" s="2">
        <f t="shared" si="1"/>
        <v>2.5000000000000005E-2</v>
      </c>
      <c r="U24" s="3">
        <f t="shared" si="2"/>
        <v>0.6470588235294118</v>
      </c>
      <c r="V24" s="2">
        <f t="shared" si="3"/>
        <v>0.35000000000000014</v>
      </c>
    </row>
    <row r="25" spans="1:22">
      <c r="O25" s="3">
        <v>5</v>
      </c>
      <c r="P25" s="3">
        <v>1</v>
      </c>
      <c r="Q25" s="3">
        <f>1/COUNTA($P$3:P$36)</f>
        <v>2.9411764705882353E-2</v>
      </c>
      <c r="R25" s="3">
        <f>VLOOKUP(O25, $J$3:M$10, 4, FALSE)</f>
        <v>1.4</v>
      </c>
      <c r="S25" s="2">
        <f t="shared" si="1"/>
        <v>3.5000000000000003E-2</v>
      </c>
      <c r="U25" s="3">
        <f t="shared" si="2"/>
        <v>0.67647058823529416</v>
      </c>
      <c r="V25" s="2">
        <f t="shared" si="3"/>
        <v>0.38500000000000012</v>
      </c>
    </row>
    <row r="26" spans="1:22">
      <c r="O26" s="3">
        <v>5</v>
      </c>
      <c r="P26" s="3">
        <v>2</v>
      </c>
      <c r="Q26" s="3">
        <f>1/COUNTA($P$3:P$36)</f>
        <v>2.9411764705882353E-2</v>
      </c>
      <c r="R26" s="3">
        <f>VLOOKUP(O26, $J$3:M$10, 4, FALSE)</f>
        <v>1.4</v>
      </c>
      <c r="S26" s="2">
        <f t="shared" si="1"/>
        <v>3.5000000000000003E-2</v>
      </c>
      <c r="U26" s="3">
        <f t="shared" si="2"/>
        <v>0.70588235294117652</v>
      </c>
      <c r="V26" s="2">
        <f t="shared" si="3"/>
        <v>0.42000000000000015</v>
      </c>
    </row>
    <row r="27" spans="1:22">
      <c r="O27" s="3">
        <v>5</v>
      </c>
      <c r="P27" s="3">
        <v>3</v>
      </c>
      <c r="Q27" s="3">
        <f>1/COUNTA($P$3:P$36)</f>
        <v>2.9411764705882353E-2</v>
      </c>
      <c r="R27" s="3">
        <f>VLOOKUP(O27, $J$3:M$10, 4, FALSE)</f>
        <v>1.4</v>
      </c>
      <c r="S27" s="2">
        <f t="shared" si="1"/>
        <v>3.5000000000000003E-2</v>
      </c>
      <c r="U27" s="3">
        <f t="shared" si="2"/>
        <v>0.73529411764705888</v>
      </c>
      <c r="V27" s="2">
        <f t="shared" si="3"/>
        <v>0.45500000000000018</v>
      </c>
    </row>
    <row r="28" spans="1:22">
      <c r="O28" s="3">
        <v>5</v>
      </c>
      <c r="P28" s="3">
        <v>4</v>
      </c>
      <c r="Q28" s="3">
        <f>1/COUNTA($P$3:P$36)</f>
        <v>2.9411764705882353E-2</v>
      </c>
      <c r="R28" s="3">
        <f>VLOOKUP(O28, $J$3:M$10, 4, FALSE)</f>
        <v>1.4</v>
      </c>
      <c r="S28" s="2">
        <f t="shared" si="1"/>
        <v>3.5000000000000003E-2</v>
      </c>
      <c r="U28" s="3">
        <f t="shared" si="2"/>
        <v>0.76470588235294124</v>
      </c>
      <c r="V28" s="2">
        <f t="shared" si="3"/>
        <v>0.49000000000000021</v>
      </c>
    </row>
    <row r="29" spans="1:22">
      <c r="O29" s="3">
        <v>5</v>
      </c>
      <c r="P29" s="3">
        <v>5</v>
      </c>
      <c r="Q29" s="3">
        <f>1/COUNTA($P$3:P$36)</f>
        <v>2.9411764705882353E-2</v>
      </c>
      <c r="R29" s="3">
        <f>VLOOKUP(O29, $J$3:M$10, 4, FALSE)</f>
        <v>1.4</v>
      </c>
      <c r="S29" s="2">
        <f t="shared" si="1"/>
        <v>3.5000000000000003E-2</v>
      </c>
      <c r="U29" s="3">
        <f t="shared" si="2"/>
        <v>0.79411764705882359</v>
      </c>
      <c r="V29" s="2">
        <f t="shared" si="3"/>
        <v>0.52500000000000024</v>
      </c>
    </row>
    <row r="30" spans="1:22">
      <c r="O30" s="3">
        <v>7</v>
      </c>
      <c r="P30" s="3">
        <v>1</v>
      </c>
      <c r="Q30" s="3">
        <f>1/COUNTA($P$3:P$36)</f>
        <v>2.9411764705882353E-2</v>
      </c>
      <c r="R30" s="3">
        <f>VLOOKUP(O30, $J$3:M$10, 4, FALSE)</f>
        <v>2.3333333333333335</v>
      </c>
      <c r="S30" s="2">
        <f t="shared" si="1"/>
        <v>5.8333333333333348E-2</v>
      </c>
      <c r="U30" s="3">
        <f t="shared" si="2"/>
        <v>0.82352941176470595</v>
      </c>
      <c r="V30" s="2">
        <f t="shared" si="3"/>
        <v>0.58333333333333359</v>
      </c>
    </row>
    <row r="31" spans="1:22">
      <c r="O31" s="3">
        <v>7</v>
      </c>
      <c r="P31" s="3">
        <v>2</v>
      </c>
      <c r="Q31" s="3">
        <f>1/COUNTA($P$3:P$36)</f>
        <v>2.9411764705882353E-2</v>
      </c>
      <c r="R31" s="3">
        <f>VLOOKUP(O31, $J$3:M$10, 4, FALSE)</f>
        <v>2.3333333333333335</v>
      </c>
      <c r="S31" s="2">
        <f t="shared" si="1"/>
        <v>5.8333333333333348E-2</v>
      </c>
      <c r="U31" s="3">
        <f t="shared" si="2"/>
        <v>0.85294117647058831</v>
      </c>
      <c r="V31" s="2">
        <f t="shared" si="3"/>
        <v>0.64166666666666694</v>
      </c>
    </row>
    <row r="32" spans="1:22">
      <c r="O32" s="3">
        <v>7</v>
      </c>
      <c r="P32" s="3">
        <v>3</v>
      </c>
      <c r="Q32" s="3">
        <f>1/COUNTA($P$3:P$36)</f>
        <v>2.9411764705882353E-2</v>
      </c>
      <c r="R32" s="3">
        <f>VLOOKUP(O32, $J$3:M$10, 4, FALSE)</f>
        <v>2.3333333333333335</v>
      </c>
      <c r="S32" s="2">
        <f t="shared" si="1"/>
        <v>5.8333333333333348E-2</v>
      </c>
      <c r="U32" s="3">
        <f t="shared" si="2"/>
        <v>0.88235294117647067</v>
      </c>
      <c r="V32" s="2">
        <f t="shared" si="3"/>
        <v>0.70000000000000029</v>
      </c>
    </row>
    <row r="33" spans="15:22">
      <c r="O33" s="3">
        <v>8</v>
      </c>
      <c r="P33" s="3">
        <v>1</v>
      </c>
      <c r="Q33" s="3">
        <f>1/COUNTA($P$3:P$36)</f>
        <v>2.9411764705882353E-2</v>
      </c>
      <c r="R33" s="3">
        <f>VLOOKUP(O33, $J$3:M$10, 4, FALSE)</f>
        <v>2.5</v>
      </c>
      <c r="S33" s="2">
        <f t="shared" si="1"/>
        <v>6.2500000000000014E-2</v>
      </c>
      <c r="U33" s="3">
        <f t="shared" si="2"/>
        <v>0.91176470588235303</v>
      </c>
      <c r="V33" s="2">
        <f t="shared" si="3"/>
        <v>0.76250000000000029</v>
      </c>
    </row>
    <row r="34" spans="15:22">
      <c r="O34" s="3">
        <v>8</v>
      </c>
      <c r="P34" s="3">
        <v>2</v>
      </c>
      <c r="Q34" s="3">
        <f>1/COUNTA($P$3:P$36)</f>
        <v>2.9411764705882353E-2</v>
      </c>
      <c r="R34" s="3">
        <f>VLOOKUP(O34, $J$3:M$10, 4, FALSE)</f>
        <v>2.5</v>
      </c>
      <c r="S34" s="2">
        <f t="shared" si="1"/>
        <v>6.2500000000000014E-2</v>
      </c>
      <c r="U34" s="3">
        <f t="shared" si="2"/>
        <v>0.94117647058823539</v>
      </c>
      <c r="V34" s="2">
        <f t="shared" si="3"/>
        <v>0.82500000000000029</v>
      </c>
    </row>
    <row r="35" spans="15:22">
      <c r="O35" s="3">
        <v>6</v>
      </c>
      <c r="P35" s="3">
        <v>1</v>
      </c>
      <c r="Q35" s="3">
        <f>1/COUNTA($P$3:P$36)</f>
        <v>2.9411764705882353E-2</v>
      </c>
      <c r="R35" s="3">
        <f>VLOOKUP(O35, $J$3:M$10, 4, FALSE)</f>
        <v>3.5</v>
      </c>
      <c r="S35" s="2">
        <f t="shared" si="1"/>
        <v>8.7500000000000022E-2</v>
      </c>
      <c r="U35" s="3">
        <f t="shared" si="2"/>
        <v>0.97058823529411775</v>
      </c>
      <c r="V35" s="2">
        <f t="shared" si="3"/>
        <v>0.91250000000000031</v>
      </c>
    </row>
    <row r="36" spans="15:22">
      <c r="O36" s="3">
        <v>6</v>
      </c>
      <c r="P36" s="3">
        <v>2</v>
      </c>
      <c r="Q36" s="3">
        <f>1/COUNTA($P$3:P$36)</f>
        <v>2.9411764705882353E-2</v>
      </c>
      <c r="R36" s="3">
        <f>VLOOKUP(O36, $J$3:M$10, 4, FALSE)</f>
        <v>3.5</v>
      </c>
      <c r="S36" s="2">
        <f t="shared" si="1"/>
        <v>8.7500000000000022E-2</v>
      </c>
      <c r="U36" s="3">
        <f t="shared" si="2"/>
        <v>1</v>
      </c>
      <c r="V36" s="2">
        <f t="shared" si="3"/>
        <v>1.0000000000000004</v>
      </c>
    </row>
    <row r="42" spans="15:22">
      <c r="P42" s="2"/>
      <c r="Q42" s="2"/>
    </row>
    <row r="43" spans="15:22">
      <c r="P43" s="2"/>
      <c r="Q43" s="2"/>
    </row>
    <row r="44" spans="15:22">
      <c r="P44" s="2"/>
      <c r="Q44" s="2"/>
    </row>
    <row r="45" spans="15:22">
      <c r="P45" s="2"/>
      <c r="Q45" s="2"/>
    </row>
  </sheetData>
  <mergeCells count="7">
    <mergeCell ref="U1:V1"/>
    <mergeCell ref="A17:H17"/>
    <mergeCell ref="A19:H21"/>
    <mergeCell ref="A1:C1"/>
    <mergeCell ref="E1:H1"/>
    <mergeCell ref="J1:M1"/>
    <mergeCell ref="O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Martin</dc:creator>
  <cp:lastModifiedBy>Alexander Martin</cp:lastModifiedBy>
  <dcterms:created xsi:type="dcterms:W3CDTF">2024-11-05T04:12:51Z</dcterms:created>
  <dcterms:modified xsi:type="dcterms:W3CDTF">2024-11-05T05:44:33Z</dcterms:modified>
</cp:coreProperties>
</file>