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j\Downloads\"/>
    </mc:Choice>
  </mc:AlternateContent>
  <xr:revisionPtr revIDLastSave="0" documentId="13_ncr:1_{3158DF2A-B116-4D7B-BE9E-88DB3CD6504B}" xr6:coauthVersionLast="47" xr6:coauthVersionMax="47" xr10:uidLastSave="{00000000-0000-0000-0000-000000000000}"/>
  <bookViews>
    <workbookView xWindow="25695" yWindow="0" windowWidth="26010" windowHeight="20985" xr2:uid="{87BD6E63-FD83-4602-BA3B-54CEBC9585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6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Y27" i="1" s="1"/>
  <c r="X28" i="1"/>
  <c r="X29" i="1"/>
  <c r="X30" i="1"/>
  <c r="X31" i="1"/>
  <c r="X32" i="1"/>
  <c r="X33" i="1"/>
  <c r="X34" i="1"/>
  <c r="X35" i="1"/>
  <c r="X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" i="1"/>
  <c r="AA3" i="1" s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M10" i="1"/>
  <c r="M9" i="1"/>
  <c r="M8" i="1"/>
  <c r="M7" i="1"/>
  <c r="M6" i="1"/>
  <c r="M5" i="1"/>
  <c r="M4" i="1"/>
  <c r="M3" i="1"/>
  <c r="H4" i="1"/>
  <c r="H5" i="1"/>
  <c r="H6" i="1"/>
  <c r="H7" i="1"/>
  <c r="H8" i="1"/>
  <c r="H9" i="1"/>
  <c r="H10" i="1"/>
  <c r="H3" i="1"/>
  <c r="Y6" i="1" l="1"/>
  <c r="Y25" i="1"/>
  <c r="Y5" i="1"/>
  <c r="Y24" i="1"/>
  <c r="Y33" i="1"/>
  <c r="Y23" i="1"/>
  <c r="Y36" i="1"/>
  <c r="Y7" i="1"/>
  <c r="Y26" i="1"/>
  <c r="Y20" i="1"/>
  <c r="Y13" i="1"/>
  <c r="Y28" i="1"/>
  <c r="N3" i="1"/>
  <c r="N4" i="1"/>
  <c r="N5" i="1"/>
  <c r="N6" i="1"/>
  <c r="N7" i="1"/>
  <c r="Y3" i="1"/>
  <c r="AB3" i="1" s="1"/>
  <c r="AB4" i="1" s="1"/>
  <c r="Y32" i="1"/>
  <c r="Y12" i="1"/>
  <c r="Y22" i="1"/>
  <c r="Y21" i="1"/>
  <c r="N10" i="1"/>
  <c r="Y18" i="1"/>
  <c r="Y16" i="1"/>
  <c r="Y15" i="1"/>
  <c r="Y34" i="1"/>
  <c r="Y14" i="1"/>
  <c r="Y31" i="1"/>
  <c r="Y30" i="1"/>
  <c r="Y9" i="1"/>
  <c r="Y8" i="1"/>
  <c r="Y4" i="1"/>
  <c r="Y19" i="1"/>
  <c r="N9" i="1"/>
  <c r="N8" i="1"/>
  <c r="Y17" i="1"/>
  <c r="Y35" i="1"/>
  <c r="Y11" i="1"/>
  <c r="Y10" i="1"/>
  <c r="Y29" i="1"/>
  <c r="AB5" i="1" l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</calcChain>
</file>

<file path=xl/sharedStrings.xml><?xml version="1.0" encoding="utf-8"?>
<sst xmlns="http://schemas.openxmlformats.org/spreadsheetml/2006/main" count="33" uniqueCount="19">
  <si>
    <t>CTUID</t>
  </si>
  <si>
    <t>CT Population</t>
  </si>
  <si>
    <t>CT = Census Tracts</t>
  </si>
  <si>
    <t>Tree Count</t>
  </si>
  <si>
    <t>Step 1: Calculate the Tree Count per person</t>
  </si>
  <si>
    <t>Tree Count per Person</t>
  </si>
  <si>
    <t>Step 2: Calculate the proportion of Tree Count per person</t>
  </si>
  <si>
    <t>Proportion of Tree Count per Person</t>
  </si>
  <si>
    <t xml:space="preserve">Step 4: Create an expanded dataframe that creates an "inventory" of each person in the city. </t>
  </si>
  <si>
    <t>We used the Gini Index to measure the distributional equality of tree count and basal area for each city. The Gini Index (G) was calculated using the equation:  </t>
  </si>
  <si>
    <r>
      <t>G</t>
    </r>
    <r>
      <rPr>
        <sz val="11"/>
        <color rgb="FF000000"/>
        <rFont val="MathJax_Main"/>
      </rPr>
      <t>=1− </t>
    </r>
    <r>
      <rPr>
        <sz val="11"/>
        <color rgb="FF000000"/>
        <rFont val="MathJax_Size2"/>
      </rPr>
      <t>∑</t>
    </r>
    <r>
      <rPr>
        <sz val="8"/>
        <color rgb="FF000000"/>
        <rFont val="MathJax_Math-italic"/>
      </rPr>
      <t>ni</t>
    </r>
    <r>
      <rPr>
        <sz val="8"/>
        <color rgb="FF000000"/>
        <rFont val="MathJax_Main"/>
      </rPr>
      <t>=1</t>
    </r>
    <r>
      <rPr>
        <sz val="11"/>
        <color rgb="FF000000"/>
        <rFont val="MathJax_Main"/>
      </rPr>
      <t>(</t>
    </r>
    <r>
      <rPr>
        <sz val="11"/>
        <color rgb="FF000000"/>
        <rFont val="MathJax_Math-italic"/>
      </rPr>
      <t>P</t>
    </r>
    <r>
      <rPr>
        <sz val="8"/>
        <color rgb="FF000000"/>
        <rFont val="MathJax_Math-italic"/>
      </rPr>
      <t>i</t>
    </r>
    <r>
      <rPr>
        <sz val="11"/>
        <color rgb="FF000000"/>
        <rFont val="MathJax_Main"/>
      </rPr>
      <t>−</t>
    </r>
    <r>
      <rPr>
        <sz val="11"/>
        <color rgb="FF000000"/>
        <rFont val="MathJax_Math-italic"/>
      </rPr>
      <t>P</t>
    </r>
    <r>
      <rPr>
        <sz val="8"/>
        <color rgb="FF000000"/>
        <rFont val="MathJax_Math-italic"/>
      </rPr>
      <t>i</t>
    </r>
    <r>
      <rPr>
        <sz val="8"/>
        <color rgb="FF000000"/>
        <rFont val="MathJax_Main"/>
      </rPr>
      <t>−1</t>
    </r>
    <r>
      <rPr>
        <sz val="11"/>
        <color rgb="FF000000"/>
        <rFont val="MathJax_Main"/>
      </rPr>
      <t> )(</t>
    </r>
    <r>
      <rPr>
        <sz val="11"/>
        <color rgb="FF000000"/>
        <rFont val="MathJax_Math-italic"/>
      </rPr>
      <t>E</t>
    </r>
    <r>
      <rPr>
        <sz val="8"/>
        <color rgb="FF000000"/>
        <rFont val="MathJax_Math-italic"/>
      </rPr>
      <t>i</t>
    </r>
    <r>
      <rPr>
        <sz val="11"/>
        <color rgb="FF000000"/>
        <rFont val="MathJax_Main"/>
      </rPr>
      <t> +</t>
    </r>
    <r>
      <rPr>
        <sz val="11"/>
        <color rgb="FF000000"/>
        <rFont val="MathJax_Math-italic"/>
      </rPr>
      <t>E</t>
    </r>
    <r>
      <rPr>
        <sz val="8"/>
        <color rgb="FF000000"/>
        <rFont val="MathJax_Math-italic"/>
      </rPr>
      <t>i</t>
    </r>
    <r>
      <rPr>
        <sz val="8"/>
        <color rgb="FF000000"/>
        <rFont val="MathJax_Main"/>
      </rPr>
      <t>−1</t>
    </r>
    <r>
      <rPr>
        <sz val="11"/>
        <color rgb="FF000000"/>
        <rFont val="MathJax_Main"/>
      </rPr>
      <t>)</t>
    </r>
    <r>
      <rPr>
        <sz val="11"/>
        <color rgb="FF000000"/>
        <rFont val="Segoe UI"/>
        <family val="2"/>
      </rPr>
      <t>G=1− ∑i=1n(Pi−Pi−1 )(Ei +Ei−1)</t>
    </r>
  </si>
  <si>
    <r>
      <t xml:space="preserve">where </t>
    </r>
    <r>
      <rPr>
        <i/>
        <sz val="11"/>
        <rFont val="Times New Roman"/>
        <family val="1"/>
      </rPr>
      <t>n</t>
    </r>
    <r>
      <rPr>
        <sz val="11"/>
        <rFont val="Times New Roman"/>
        <family val="1"/>
      </rPr>
      <t xml:space="preserve"> is the number of CTs, P</t>
    </r>
    <r>
      <rPr>
        <vertAlign val="subscript"/>
        <sz val="8.5"/>
        <rFont val="Times New Roman"/>
        <family val="1"/>
      </rPr>
      <t>i</t>
    </r>
    <r>
      <rPr>
        <sz val="11"/>
        <rFont val="Times New Roman"/>
        <family val="1"/>
      </rPr>
      <t xml:space="preserve"> is the cumulative proportion of the population divided into CTs, and E</t>
    </r>
    <r>
      <rPr>
        <vertAlign val="subscript"/>
        <sz val="8.5"/>
        <rFont val="Times New Roman"/>
        <family val="1"/>
      </rPr>
      <t>i</t>
    </r>
    <r>
      <rPr>
        <sz val="11"/>
        <rFont val="Times New Roman"/>
        <family val="1"/>
      </rPr>
      <t xml:space="preserve"> is the cumulative proportion of the city’s tree count and basal area, sorted in ascending order </t>
    </r>
    <r>
      <rPr>
        <sz val="11"/>
        <color rgb="FF000000"/>
        <rFont val="Times New Roman"/>
        <family val="1"/>
      </rPr>
      <t>(Martin &amp; Conway, 2025)</t>
    </r>
    <r>
      <rPr>
        <sz val="11"/>
        <rFont val="Times New Roman"/>
        <family val="1"/>
      </rPr>
      <t>. The index is bound by 0 ≤ G ≤ 1. Values closer to 0 indicate perfect equality and 1 indicate perfect inequality.   </t>
    </r>
  </si>
  <si>
    <t>Person Number</t>
  </si>
  <si>
    <t>Proportion of Population</t>
  </si>
  <si>
    <t>Cumulative Proportion of Population</t>
  </si>
  <si>
    <t xml:space="preserve">Step 5: Calculate the cumulative proportion of population and tree count. </t>
  </si>
  <si>
    <t>Cumulative Proportion of Tree Count per Person</t>
  </si>
  <si>
    <t>Step 3: Sort the Tree Count per Person in Ascending Order (doesn't have to be in the equation)</t>
  </si>
  <si>
    <t>Example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</si>
</sst>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Times New Roman"/>
      <family val="1"/>
    </font>
    <font>
      <sz val="11"/>
      <color rgb="FF000000"/>
      <name val="Segoe UI"/>
      <family val="2"/>
    </font>
    <font>
      <sz val="11"/>
      <color rgb="FF000000"/>
      <name val="MathJax_Math-italic"/>
    </font>
    <font>
      <sz val="11"/>
      <color rgb="FF000000"/>
      <name val="MathJax_Main"/>
    </font>
    <font>
      <sz val="11"/>
      <color rgb="FF000000"/>
      <name val="MathJax_Size2"/>
    </font>
    <font>
      <sz val="8"/>
      <color rgb="FF000000"/>
      <name val="MathJax_Math-italic"/>
    </font>
    <font>
      <sz val="8"/>
      <color rgb="FF000000"/>
      <name val="MathJax_Main"/>
    </font>
    <font>
      <sz val="11"/>
      <color rgb="FF000000"/>
      <name val="Times New Roman"/>
      <family val="1"/>
    </font>
    <font>
      <i/>
      <sz val="11"/>
      <name val="Times New Roman"/>
      <family val="1"/>
    </font>
    <font>
      <vertAlign val="subscript"/>
      <sz val="8.5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E628D-02EC-4703-B6AF-E84C89B383AC}">
  <dimension ref="A1:AF45"/>
  <sheetViews>
    <sheetView tabSelected="1" workbookViewId="0">
      <selection activeCell="A2" sqref="A2"/>
    </sheetView>
  </sheetViews>
  <sheetFormatPr defaultRowHeight="15"/>
  <cols>
    <col min="2" max="2" width="13.7109375" bestFit="1" customWidth="1"/>
    <col min="3" max="3" width="11" bestFit="1" customWidth="1"/>
    <col min="5" max="5" width="7.42578125" customWidth="1"/>
    <col min="6" max="6" width="13.7109375" bestFit="1" customWidth="1"/>
    <col min="7" max="7" width="11" bestFit="1" customWidth="1"/>
    <col min="8" max="8" width="21.42578125" bestFit="1" customWidth="1"/>
    <col min="10" max="10" width="6.7109375" bestFit="1" customWidth="1"/>
    <col min="11" max="11" width="13.7109375" bestFit="1" customWidth="1"/>
    <col min="12" max="12" width="11" bestFit="1" customWidth="1"/>
    <col min="13" max="13" width="21.5703125" bestFit="1" customWidth="1"/>
    <col min="14" max="14" width="34.28515625" bestFit="1" customWidth="1"/>
    <col min="17" max="17" width="13.7109375" bestFit="1" customWidth="1"/>
    <col min="18" max="18" width="11" bestFit="1" customWidth="1"/>
    <col min="19" max="19" width="21.5703125" bestFit="1" customWidth="1"/>
    <col min="21" max="21" width="13.7109375" bestFit="1" customWidth="1"/>
    <col min="22" max="22" width="15.140625" bestFit="1" customWidth="1"/>
    <col min="23" max="23" width="23.42578125" bestFit="1" customWidth="1"/>
    <col min="24" max="25" width="34.28515625" bestFit="1" customWidth="1"/>
    <col min="27" max="27" width="34.7109375" bestFit="1" customWidth="1"/>
    <col min="28" max="28" width="45.42578125" bestFit="1" customWidth="1"/>
  </cols>
  <sheetData>
    <row r="1" spans="1:32" ht="33" customHeight="1">
      <c r="A1" s="8" t="s">
        <v>18</v>
      </c>
      <c r="B1" s="8"/>
      <c r="C1" s="8"/>
      <c r="D1" s="4"/>
      <c r="E1" s="8" t="s">
        <v>4</v>
      </c>
      <c r="F1" s="8"/>
      <c r="G1" s="8"/>
      <c r="H1" s="8"/>
      <c r="I1" s="4"/>
      <c r="J1" s="8" t="s">
        <v>6</v>
      </c>
      <c r="K1" s="8"/>
      <c r="L1" s="8"/>
      <c r="M1" s="8"/>
      <c r="N1" s="8"/>
      <c r="O1" s="4"/>
      <c r="P1" s="7" t="s">
        <v>17</v>
      </c>
      <c r="Q1" s="7"/>
      <c r="R1" s="7"/>
      <c r="S1" s="7"/>
      <c r="T1" s="4"/>
      <c r="U1" s="7" t="s">
        <v>8</v>
      </c>
      <c r="V1" s="7"/>
      <c r="W1" s="7"/>
      <c r="X1" s="7"/>
      <c r="Y1" s="7"/>
      <c r="AA1" s="7" t="s">
        <v>15</v>
      </c>
      <c r="AB1" s="7"/>
      <c r="AC1" s="9"/>
      <c r="AD1" s="9"/>
      <c r="AE1" s="9"/>
      <c r="AF1" s="9"/>
    </row>
    <row r="2" spans="1:32">
      <c r="A2" s="1" t="s">
        <v>0</v>
      </c>
      <c r="B2" s="1" t="s">
        <v>1</v>
      </c>
      <c r="C2" s="1" t="s">
        <v>3</v>
      </c>
      <c r="E2" s="1" t="s">
        <v>0</v>
      </c>
      <c r="F2" s="1" t="s">
        <v>1</v>
      </c>
      <c r="G2" s="1" t="s">
        <v>3</v>
      </c>
      <c r="H2" s="1" t="s">
        <v>5</v>
      </c>
      <c r="J2" s="1" t="s">
        <v>0</v>
      </c>
      <c r="K2" s="1" t="s">
        <v>1</v>
      </c>
      <c r="L2" s="1" t="s">
        <v>3</v>
      </c>
      <c r="M2" s="1" t="s">
        <v>5</v>
      </c>
      <c r="N2" s="1" t="s">
        <v>7</v>
      </c>
      <c r="P2" s="1" t="s">
        <v>0</v>
      </c>
      <c r="Q2" s="1" t="s">
        <v>1</v>
      </c>
      <c r="R2" s="1" t="s">
        <v>3</v>
      </c>
      <c r="S2" s="1" t="s">
        <v>5</v>
      </c>
      <c r="U2" s="1" t="s">
        <v>0</v>
      </c>
      <c r="V2" s="1" t="s">
        <v>12</v>
      </c>
      <c r="W2" s="1" t="s">
        <v>13</v>
      </c>
      <c r="X2" s="1" t="s">
        <v>5</v>
      </c>
      <c r="Y2" s="1" t="s">
        <v>7</v>
      </c>
      <c r="AA2" s="1" t="s">
        <v>14</v>
      </c>
      <c r="AB2" s="1" t="s">
        <v>16</v>
      </c>
    </row>
    <row r="3" spans="1:32">
      <c r="A3" s="2">
        <v>1</v>
      </c>
      <c r="B3" s="2">
        <v>5</v>
      </c>
      <c r="C3" s="2">
        <v>5</v>
      </c>
      <c r="E3" s="2">
        <v>1</v>
      </c>
      <c r="F3" s="2">
        <v>5</v>
      </c>
      <c r="G3" s="2">
        <v>5</v>
      </c>
      <c r="H3" s="2">
        <f>G3/F3</f>
        <v>1</v>
      </c>
      <c r="J3" s="2">
        <v>1</v>
      </c>
      <c r="K3" s="2">
        <v>5</v>
      </c>
      <c r="L3" s="2">
        <v>5</v>
      </c>
      <c r="M3" s="2">
        <f>L3/K3</f>
        <v>1</v>
      </c>
      <c r="N3" s="2">
        <f>M3/(SUM(M$3:M$10))</f>
        <v>8.0862533692722366E-2</v>
      </c>
      <c r="P3" s="2">
        <v>3</v>
      </c>
      <c r="Q3" s="2">
        <v>6</v>
      </c>
      <c r="R3" s="2">
        <v>2</v>
      </c>
      <c r="S3" s="2">
        <v>0.33333333333333331</v>
      </c>
      <c r="U3" s="10">
        <v>3</v>
      </c>
      <c r="V3" s="10">
        <v>1</v>
      </c>
      <c r="W3" s="10">
        <f>1/COUNTA($V$3:V$36)</f>
        <v>2.9411764705882353E-2</v>
      </c>
      <c r="X3" s="10">
        <f>VLOOKUP(U3, $P$3:S$10, 4, FALSE)</f>
        <v>0.33333333333333331</v>
      </c>
      <c r="Y3" s="11">
        <f>X3/(SUM($X$3:$X$36))</f>
        <v>8.333333333333335E-3</v>
      </c>
      <c r="AA3" s="3">
        <f>W3</f>
        <v>2.9411764705882353E-2</v>
      </c>
      <c r="AB3" s="2">
        <f>Y3</f>
        <v>8.333333333333335E-3</v>
      </c>
    </row>
    <row r="4" spans="1:32">
      <c r="A4" s="2">
        <v>2</v>
      </c>
      <c r="B4" s="2">
        <v>5</v>
      </c>
      <c r="C4" s="2">
        <v>4</v>
      </c>
      <c r="E4" s="2">
        <v>2</v>
      </c>
      <c r="F4" s="2">
        <v>5</v>
      </c>
      <c r="G4" s="2">
        <v>4</v>
      </c>
      <c r="H4" s="2">
        <f t="shared" ref="H4:H10" si="0">G4/F4</f>
        <v>0.8</v>
      </c>
      <c r="J4" s="2">
        <v>2</v>
      </c>
      <c r="K4" s="2">
        <v>5</v>
      </c>
      <c r="L4" s="2">
        <v>4</v>
      </c>
      <c r="M4" s="2">
        <f t="shared" ref="M4:M10" si="1">L4/K4</f>
        <v>0.8</v>
      </c>
      <c r="N4" s="2">
        <f t="shared" ref="N4:N10" si="2">M4/(SUM(M$3:M$10))</f>
        <v>6.4690026954177901E-2</v>
      </c>
      <c r="P4" s="2">
        <v>4</v>
      </c>
      <c r="Q4" s="2">
        <v>6</v>
      </c>
      <c r="R4" s="2">
        <v>3</v>
      </c>
      <c r="S4" s="2">
        <v>0.5</v>
      </c>
      <c r="U4" s="10">
        <v>3</v>
      </c>
      <c r="V4" s="10">
        <v>2</v>
      </c>
      <c r="W4" s="10">
        <f>1/COUNTA($V$3:V$36)</f>
        <v>2.9411764705882353E-2</v>
      </c>
      <c r="X4" s="10">
        <f>VLOOKUP(U4, $P$3:S$10, 4, FALSE)</f>
        <v>0.33333333333333331</v>
      </c>
      <c r="Y4" s="11">
        <f t="shared" ref="Y4:Y36" si="3">X4/(SUM($X$3:$X$36))</f>
        <v>8.333333333333335E-3</v>
      </c>
      <c r="AA4" s="3">
        <f>AA3+W4</f>
        <v>5.8823529411764705E-2</v>
      </c>
      <c r="AB4" s="2">
        <f>AB3+Y4</f>
        <v>1.666666666666667E-2</v>
      </c>
    </row>
    <row r="5" spans="1:32">
      <c r="A5" s="2">
        <v>3</v>
      </c>
      <c r="B5" s="2">
        <v>6</v>
      </c>
      <c r="C5" s="2">
        <v>2</v>
      </c>
      <c r="E5" s="2">
        <v>3</v>
      </c>
      <c r="F5" s="2">
        <v>6</v>
      </c>
      <c r="G5" s="2">
        <v>2</v>
      </c>
      <c r="H5" s="2">
        <f t="shared" si="0"/>
        <v>0.33333333333333331</v>
      </c>
      <c r="J5" s="2">
        <v>3</v>
      </c>
      <c r="K5" s="2">
        <v>6</v>
      </c>
      <c r="L5" s="2">
        <v>2</v>
      </c>
      <c r="M5" s="2">
        <f t="shared" si="1"/>
        <v>0.33333333333333331</v>
      </c>
      <c r="N5" s="2">
        <f t="shared" si="2"/>
        <v>2.6954177897574122E-2</v>
      </c>
      <c r="P5" s="2">
        <v>2</v>
      </c>
      <c r="Q5" s="2">
        <v>5</v>
      </c>
      <c r="R5" s="2">
        <v>4</v>
      </c>
      <c r="S5" s="2">
        <v>0.8</v>
      </c>
      <c r="U5" s="10">
        <v>3</v>
      </c>
      <c r="V5" s="10">
        <v>3</v>
      </c>
      <c r="W5" s="10">
        <f>1/COUNTA($V$3:V$36)</f>
        <v>2.9411764705882353E-2</v>
      </c>
      <c r="X5" s="10">
        <f>VLOOKUP(U5, $P$3:S$10, 4, FALSE)</f>
        <v>0.33333333333333331</v>
      </c>
      <c r="Y5" s="11">
        <f t="shared" si="3"/>
        <v>8.333333333333335E-3</v>
      </c>
      <c r="AA5" s="3">
        <f t="shared" ref="AA5:AA36" si="4">AA4+W5</f>
        <v>8.8235294117647051E-2</v>
      </c>
      <c r="AB5" s="2">
        <f t="shared" ref="AB5:AB36" si="5">AB4+Y5</f>
        <v>2.5000000000000005E-2</v>
      </c>
    </row>
    <row r="6" spans="1:32">
      <c r="A6" s="2">
        <v>4</v>
      </c>
      <c r="B6" s="2">
        <v>6</v>
      </c>
      <c r="C6" s="2">
        <v>3</v>
      </c>
      <c r="E6" s="2">
        <v>4</v>
      </c>
      <c r="F6" s="2">
        <v>6</v>
      </c>
      <c r="G6" s="2">
        <v>3</v>
      </c>
      <c r="H6" s="2">
        <f t="shared" si="0"/>
        <v>0.5</v>
      </c>
      <c r="J6" s="2">
        <v>4</v>
      </c>
      <c r="K6" s="2">
        <v>6</v>
      </c>
      <c r="L6" s="2">
        <v>3</v>
      </c>
      <c r="M6" s="2">
        <f t="shared" si="1"/>
        <v>0.5</v>
      </c>
      <c r="N6" s="2">
        <f t="shared" si="2"/>
        <v>4.0431266846361183E-2</v>
      </c>
      <c r="P6" s="2">
        <v>1</v>
      </c>
      <c r="Q6" s="2">
        <v>5</v>
      </c>
      <c r="R6" s="2">
        <v>5</v>
      </c>
      <c r="S6" s="2">
        <v>1</v>
      </c>
      <c r="U6" s="10">
        <v>3</v>
      </c>
      <c r="V6" s="10">
        <v>4</v>
      </c>
      <c r="W6" s="10">
        <f>1/COUNTA($V$3:V$36)</f>
        <v>2.9411764705882353E-2</v>
      </c>
      <c r="X6" s="10">
        <f>VLOOKUP(U6, $P$3:S$10, 4, FALSE)</f>
        <v>0.33333333333333331</v>
      </c>
      <c r="Y6" s="11">
        <f t="shared" si="3"/>
        <v>8.333333333333335E-3</v>
      </c>
      <c r="AA6" s="3">
        <f t="shared" si="4"/>
        <v>0.11764705882352941</v>
      </c>
      <c r="AB6" s="2">
        <f t="shared" si="5"/>
        <v>3.333333333333334E-2</v>
      </c>
    </row>
    <row r="7" spans="1:32">
      <c r="A7" s="2">
        <v>5</v>
      </c>
      <c r="B7" s="2">
        <v>5</v>
      </c>
      <c r="C7" s="2">
        <v>7</v>
      </c>
      <c r="E7" s="2">
        <v>5</v>
      </c>
      <c r="F7" s="2">
        <v>5</v>
      </c>
      <c r="G7" s="2">
        <v>7</v>
      </c>
      <c r="H7" s="2">
        <f t="shared" si="0"/>
        <v>1.4</v>
      </c>
      <c r="J7" s="2">
        <v>5</v>
      </c>
      <c r="K7" s="2">
        <v>5</v>
      </c>
      <c r="L7" s="2">
        <v>7</v>
      </c>
      <c r="M7" s="2">
        <f t="shared" si="1"/>
        <v>1.4</v>
      </c>
      <c r="N7" s="2">
        <f t="shared" si="2"/>
        <v>0.11320754716981131</v>
      </c>
      <c r="P7" s="2">
        <v>5</v>
      </c>
      <c r="Q7" s="2">
        <v>5</v>
      </c>
      <c r="R7" s="2">
        <v>7</v>
      </c>
      <c r="S7" s="2">
        <v>1.4</v>
      </c>
      <c r="U7" s="10">
        <v>3</v>
      </c>
      <c r="V7" s="10">
        <v>5</v>
      </c>
      <c r="W7" s="10">
        <f>1/COUNTA($V$3:V$36)</f>
        <v>2.9411764705882353E-2</v>
      </c>
      <c r="X7" s="10">
        <f>VLOOKUP(U7, $P$3:S$10, 4, FALSE)</f>
        <v>0.33333333333333331</v>
      </c>
      <c r="Y7" s="11">
        <f t="shared" si="3"/>
        <v>8.333333333333335E-3</v>
      </c>
      <c r="AA7" s="3">
        <f t="shared" si="4"/>
        <v>0.14705882352941177</v>
      </c>
      <c r="AB7" s="2">
        <f t="shared" si="5"/>
        <v>4.1666666666666671E-2</v>
      </c>
    </row>
    <row r="8" spans="1:32">
      <c r="A8" s="2">
        <v>6</v>
      </c>
      <c r="B8" s="2">
        <v>2</v>
      </c>
      <c r="C8" s="2">
        <v>7</v>
      </c>
      <c r="E8" s="2">
        <v>6</v>
      </c>
      <c r="F8" s="2">
        <v>2</v>
      </c>
      <c r="G8" s="2">
        <v>7</v>
      </c>
      <c r="H8" s="2">
        <f t="shared" si="0"/>
        <v>3.5</v>
      </c>
      <c r="J8" s="2">
        <v>6</v>
      </c>
      <c r="K8" s="2">
        <v>2</v>
      </c>
      <c r="L8" s="2">
        <v>7</v>
      </c>
      <c r="M8" s="2">
        <f t="shared" si="1"/>
        <v>3.5</v>
      </c>
      <c r="N8" s="2">
        <f t="shared" si="2"/>
        <v>0.28301886792452829</v>
      </c>
      <c r="P8" s="2">
        <v>7</v>
      </c>
      <c r="Q8" s="2">
        <v>3</v>
      </c>
      <c r="R8" s="2">
        <v>7</v>
      </c>
      <c r="S8" s="2">
        <v>2.3333333333333335</v>
      </c>
      <c r="U8" s="10">
        <v>3</v>
      </c>
      <c r="V8" s="10">
        <v>6</v>
      </c>
      <c r="W8" s="10">
        <f>1/COUNTA($V$3:V$36)</f>
        <v>2.9411764705882353E-2</v>
      </c>
      <c r="X8" s="10">
        <f>VLOOKUP(U8, $P$3:S$10, 4, FALSE)</f>
        <v>0.33333333333333331</v>
      </c>
      <c r="Y8" s="11">
        <f t="shared" si="3"/>
        <v>8.333333333333335E-3</v>
      </c>
      <c r="AA8" s="3">
        <f t="shared" si="4"/>
        <v>0.17647058823529413</v>
      </c>
      <c r="AB8" s="2">
        <f t="shared" si="5"/>
        <v>0.05</v>
      </c>
    </row>
    <row r="9" spans="1:32">
      <c r="A9" s="2">
        <v>7</v>
      </c>
      <c r="B9" s="2">
        <v>3</v>
      </c>
      <c r="C9" s="2">
        <v>7</v>
      </c>
      <c r="E9" s="2">
        <v>7</v>
      </c>
      <c r="F9" s="2">
        <v>3</v>
      </c>
      <c r="G9" s="2">
        <v>7</v>
      </c>
      <c r="H9" s="2">
        <f t="shared" si="0"/>
        <v>2.3333333333333335</v>
      </c>
      <c r="J9" s="2">
        <v>7</v>
      </c>
      <c r="K9" s="2">
        <v>3</v>
      </c>
      <c r="L9" s="2">
        <v>7</v>
      </c>
      <c r="M9" s="2">
        <f t="shared" si="1"/>
        <v>2.3333333333333335</v>
      </c>
      <c r="N9" s="2">
        <f t="shared" si="2"/>
        <v>0.18867924528301888</v>
      </c>
      <c r="P9" s="2">
        <v>8</v>
      </c>
      <c r="Q9" s="2">
        <v>2</v>
      </c>
      <c r="R9" s="2">
        <v>5</v>
      </c>
      <c r="S9" s="2">
        <v>2.5</v>
      </c>
      <c r="U9" s="3">
        <v>4</v>
      </c>
      <c r="V9" s="3">
        <v>1</v>
      </c>
      <c r="W9" s="3">
        <f>1/COUNTA($V$3:V$36)</f>
        <v>2.9411764705882353E-2</v>
      </c>
      <c r="X9" s="3">
        <f>VLOOKUP(U9, $P$3:S$10, 4, FALSE)</f>
        <v>0.5</v>
      </c>
      <c r="Y9" s="2">
        <f t="shared" si="3"/>
        <v>1.2500000000000002E-2</v>
      </c>
      <c r="AA9" s="3">
        <f t="shared" si="4"/>
        <v>0.20588235294117649</v>
      </c>
      <c r="AB9" s="2">
        <f t="shared" si="5"/>
        <v>6.25E-2</v>
      </c>
    </row>
    <row r="10" spans="1:32">
      <c r="A10" s="2">
        <v>8</v>
      </c>
      <c r="B10" s="2">
        <v>2</v>
      </c>
      <c r="C10" s="2">
        <v>5</v>
      </c>
      <c r="E10" s="2">
        <v>8</v>
      </c>
      <c r="F10" s="2">
        <v>2</v>
      </c>
      <c r="G10" s="2">
        <v>5</v>
      </c>
      <c r="H10" s="2">
        <f t="shared" si="0"/>
        <v>2.5</v>
      </c>
      <c r="J10" s="2">
        <v>8</v>
      </c>
      <c r="K10" s="2">
        <v>2</v>
      </c>
      <c r="L10" s="2">
        <v>5</v>
      </c>
      <c r="M10" s="2">
        <f t="shared" si="1"/>
        <v>2.5</v>
      </c>
      <c r="N10" s="2">
        <f t="shared" si="2"/>
        <v>0.20215633423180593</v>
      </c>
      <c r="P10" s="2">
        <v>6</v>
      </c>
      <c r="Q10" s="2">
        <v>2</v>
      </c>
      <c r="R10" s="2">
        <v>7</v>
      </c>
      <c r="S10" s="2">
        <v>3.5</v>
      </c>
      <c r="U10" s="3">
        <v>4</v>
      </c>
      <c r="V10" s="3">
        <v>2</v>
      </c>
      <c r="W10" s="3">
        <f>1/COUNTA($V$3:V$36)</f>
        <v>2.9411764705882353E-2</v>
      </c>
      <c r="X10" s="3">
        <f>VLOOKUP(U10, $P$3:S$10, 4, FALSE)</f>
        <v>0.5</v>
      </c>
      <c r="Y10" s="2">
        <f t="shared" si="3"/>
        <v>1.2500000000000002E-2</v>
      </c>
      <c r="AA10" s="3">
        <f t="shared" si="4"/>
        <v>0.23529411764705885</v>
      </c>
      <c r="AB10" s="2">
        <f t="shared" si="5"/>
        <v>7.4999999999999997E-2</v>
      </c>
    </row>
    <row r="11" spans="1:32">
      <c r="U11" s="3">
        <v>4</v>
      </c>
      <c r="V11" s="3">
        <v>3</v>
      </c>
      <c r="W11" s="3">
        <f>1/COUNTA($V$3:V$36)</f>
        <v>2.9411764705882353E-2</v>
      </c>
      <c r="X11" s="3">
        <f>VLOOKUP(U11, $P$3:S$10, 4, FALSE)</f>
        <v>0.5</v>
      </c>
      <c r="Y11" s="2">
        <f t="shared" si="3"/>
        <v>1.2500000000000002E-2</v>
      </c>
      <c r="AA11" s="3">
        <f t="shared" si="4"/>
        <v>0.26470588235294118</v>
      </c>
      <c r="AB11" s="2">
        <f t="shared" si="5"/>
        <v>8.7499999999999994E-2</v>
      </c>
    </row>
    <row r="12" spans="1:32">
      <c r="A12" t="s">
        <v>2</v>
      </c>
      <c r="N12" s="2"/>
      <c r="U12" s="3">
        <v>4</v>
      </c>
      <c r="V12" s="3">
        <v>4</v>
      </c>
      <c r="W12" s="3">
        <f>1/COUNTA($V$3:V$36)</f>
        <v>2.9411764705882353E-2</v>
      </c>
      <c r="X12" s="3">
        <f>VLOOKUP(U12, $P$3:S$10, 4, FALSE)</f>
        <v>0.5</v>
      </c>
      <c r="Y12" s="2">
        <f t="shared" si="3"/>
        <v>1.2500000000000002E-2</v>
      </c>
      <c r="AA12" s="3">
        <f t="shared" si="4"/>
        <v>0.29411764705882354</v>
      </c>
      <c r="AB12" s="2">
        <f t="shared" si="5"/>
        <v>9.9999999999999992E-2</v>
      </c>
    </row>
    <row r="13" spans="1:32">
      <c r="U13" s="3">
        <v>4</v>
      </c>
      <c r="V13" s="3">
        <v>5</v>
      </c>
      <c r="W13" s="3">
        <f>1/COUNTA($V$3:V$36)</f>
        <v>2.9411764705882353E-2</v>
      </c>
      <c r="X13" s="3">
        <f>VLOOKUP(U13, $P$3:S$10, 4, FALSE)</f>
        <v>0.5</v>
      </c>
      <c r="Y13" s="2">
        <f t="shared" si="3"/>
        <v>1.2500000000000002E-2</v>
      </c>
      <c r="AA13" s="3">
        <f t="shared" si="4"/>
        <v>0.3235294117647059</v>
      </c>
      <c r="AB13" s="2">
        <f t="shared" si="5"/>
        <v>0.11249999999999999</v>
      </c>
    </row>
    <row r="14" spans="1:32">
      <c r="U14" s="3">
        <v>4</v>
      </c>
      <c r="V14" s="3">
        <v>6</v>
      </c>
      <c r="W14" s="3">
        <f>1/COUNTA($V$3:V$36)</f>
        <v>2.9411764705882353E-2</v>
      </c>
      <c r="X14" s="3">
        <f>VLOOKUP(U14, $P$3:S$10, 4, FALSE)</f>
        <v>0.5</v>
      </c>
      <c r="Y14" s="2">
        <f t="shared" si="3"/>
        <v>1.2500000000000002E-2</v>
      </c>
      <c r="AA14" s="3">
        <f t="shared" si="4"/>
        <v>0.35294117647058826</v>
      </c>
      <c r="AB14" s="2">
        <f t="shared" si="5"/>
        <v>0.12499999999999999</v>
      </c>
    </row>
    <row r="15" spans="1:32">
      <c r="U15" s="3">
        <v>2</v>
      </c>
      <c r="V15" s="3">
        <v>1</v>
      </c>
      <c r="W15" s="3">
        <f>1/COUNTA($V$3:V$36)</f>
        <v>2.9411764705882353E-2</v>
      </c>
      <c r="X15" s="3">
        <f>VLOOKUP(U15, $P$3:S$10, 4, FALSE)</f>
        <v>0.8</v>
      </c>
      <c r="Y15" s="2">
        <f t="shared" si="3"/>
        <v>2.0000000000000004E-2</v>
      </c>
      <c r="AA15" s="3">
        <f t="shared" si="4"/>
        <v>0.38235294117647062</v>
      </c>
      <c r="AB15" s="2">
        <f t="shared" si="5"/>
        <v>0.14499999999999999</v>
      </c>
    </row>
    <row r="16" spans="1:32">
      <c r="U16" s="3">
        <v>2</v>
      </c>
      <c r="V16" s="3">
        <v>2</v>
      </c>
      <c r="W16" s="3">
        <f>1/COUNTA($V$3:V$36)</f>
        <v>2.9411764705882353E-2</v>
      </c>
      <c r="X16" s="3">
        <f>VLOOKUP(U16, $P$3:S$10, 4, FALSE)</f>
        <v>0.8</v>
      </c>
      <c r="Y16" s="2">
        <f t="shared" si="3"/>
        <v>2.0000000000000004E-2</v>
      </c>
      <c r="AA16" s="3">
        <f t="shared" si="4"/>
        <v>0.41176470588235298</v>
      </c>
      <c r="AB16" s="2">
        <f t="shared" si="5"/>
        <v>0.16499999999999998</v>
      </c>
    </row>
    <row r="17" spans="1:28" ht="38.25" customHeight="1">
      <c r="A17" s="6" t="s">
        <v>9</v>
      </c>
      <c r="B17" s="6"/>
      <c r="C17" s="6"/>
      <c r="D17" s="6"/>
      <c r="E17" s="6"/>
      <c r="F17" s="6"/>
      <c r="G17" s="6"/>
      <c r="H17" s="6"/>
      <c r="U17" s="3">
        <v>2</v>
      </c>
      <c r="V17" s="3">
        <v>3</v>
      </c>
      <c r="W17" s="3">
        <f>1/COUNTA($V$3:V$36)</f>
        <v>2.9411764705882353E-2</v>
      </c>
      <c r="X17" s="3">
        <f>VLOOKUP(U17, $P$3:S$10, 4, FALSE)</f>
        <v>0.8</v>
      </c>
      <c r="Y17" s="2">
        <f t="shared" si="3"/>
        <v>2.0000000000000004E-2</v>
      </c>
      <c r="AA17" s="3">
        <f t="shared" si="4"/>
        <v>0.44117647058823534</v>
      </c>
      <c r="AB17" s="2">
        <f t="shared" si="5"/>
        <v>0.185</v>
      </c>
    </row>
    <row r="18" spans="1:28" ht="16.5">
      <c r="E18" s="5" t="s">
        <v>10</v>
      </c>
      <c r="U18" s="3">
        <v>2</v>
      </c>
      <c r="V18" s="3">
        <v>4</v>
      </c>
      <c r="W18" s="3">
        <f>1/COUNTA($V$3:V$36)</f>
        <v>2.9411764705882353E-2</v>
      </c>
      <c r="X18" s="3">
        <f>VLOOKUP(U18, $P$3:S$10, 4, FALSE)</f>
        <v>0.8</v>
      </c>
      <c r="Y18" s="2">
        <f t="shared" si="3"/>
        <v>2.0000000000000004E-2</v>
      </c>
      <c r="AA18" s="3">
        <f t="shared" si="4"/>
        <v>0.4705882352941177</v>
      </c>
      <c r="AB18" s="2">
        <f t="shared" si="5"/>
        <v>0.20500000000000002</v>
      </c>
    </row>
    <row r="19" spans="1:28">
      <c r="A19" s="6" t="s">
        <v>11</v>
      </c>
      <c r="B19" s="6"/>
      <c r="C19" s="6"/>
      <c r="D19" s="6"/>
      <c r="E19" s="6"/>
      <c r="F19" s="6"/>
      <c r="G19" s="6"/>
      <c r="H19" s="6"/>
      <c r="U19" s="3">
        <v>2</v>
      </c>
      <c r="V19" s="3">
        <v>5</v>
      </c>
      <c r="W19" s="3">
        <f>1/COUNTA($V$3:V$36)</f>
        <v>2.9411764705882353E-2</v>
      </c>
      <c r="X19" s="3">
        <f>VLOOKUP(U19, $P$3:S$10, 4, FALSE)</f>
        <v>0.8</v>
      </c>
      <c r="Y19" s="2">
        <f t="shared" si="3"/>
        <v>2.0000000000000004E-2</v>
      </c>
      <c r="AA19" s="3">
        <f t="shared" si="4"/>
        <v>0.5</v>
      </c>
      <c r="AB19" s="2">
        <f t="shared" si="5"/>
        <v>0.22500000000000003</v>
      </c>
    </row>
    <row r="20" spans="1:28">
      <c r="A20" s="6"/>
      <c r="B20" s="6"/>
      <c r="C20" s="6"/>
      <c r="D20" s="6"/>
      <c r="E20" s="6"/>
      <c r="F20" s="6"/>
      <c r="G20" s="6"/>
      <c r="H20" s="6"/>
      <c r="U20" s="3">
        <v>1</v>
      </c>
      <c r="V20" s="3">
        <v>1</v>
      </c>
      <c r="W20" s="3">
        <f>1/COUNTA($V$3:V$36)</f>
        <v>2.9411764705882353E-2</v>
      </c>
      <c r="X20" s="3">
        <f>VLOOKUP(U20, $P$3:S$10, 4, FALSE)</f>
        <v>1</v>
      </c>
      <c r="Y20" s="2">
        <f t="shared" si="3"/>
        <v>2.5000000000000005E-2</v>
      </c>
      <c r="AA20" s="3">
        <f t="shared" si="4"/>
        <v>0.52941176470588236</v>
      </c>
      <c r="AB20" s="2">
        <f t="shared" si="5"/>
        <v>0.25000000000000006</v>
      </c>
    </row>
    <row r="21" spans="1:28">
      <c r="A21" s="6"/>
      <c r="B21" s="6"/>
      <c r="C21" s="6"/>
      <c r="D21" s="6"/>
      <c r="E21" s="6"/>
      <c r="F21" s="6"/>
      <c r="G21" s="6"/>
      <c r="H21" s="6"/>
      <c r="U21" s="3">
        <v>1</v>
      </c>
      <c r="V21" s="3">
        <v>2</v>
      </c>
      <c r="W21" s="3">
        <f>1/COUNTA($V$3:V$36)</f>
        <v>2.9411764705882353E-2</v>
      </c>
      <c r="X21" s="3">
        <f>VLOOKUP(U21, $P$3:S$10, 4, FALSE)</f>
        <v>1</v>
      </c>
      <c r="Y21" s="2">
        <f t="shared" si="3"/>
        <v>2.5000000000000005E-2</v>
      </c>
      <c r="AA21" s="3">
        <f t="shared" si="4"/>
        <v>0.55882352941176472</v>
      </c>
      <c r="AB21" s="2">
        <f t="shared" si="5"/>
        <v>0.27500000000000008</v>
      </c>
    </row>
    <row r="22" spans="1:28">
      <c r="U22" s="3">
        <v>1</v>
      </c>
      <c r="V22" s="3">
        <v>3</v>
      </c>
      <c r="W22" s="3">
        <f>1/COUNTA($V$3:V$36)</f>
        <v>2.9411764705882353E-2</v>
      </c>
      <c r="X22" s="3">
        <f>VLOOKUP(U22, $P$3:S$10, 4, FALSE)</f>
        <v>1</v>
      </c>
      <c r="Y22" s="2">
        <f t="shared" si="3"/>
        <v>2.5000000000000005E-2</v>
      </c>
      <c r="AA22" s="3">
        <f t="shared" si="4"/>
        <v>0.58823529411764708</v>
      </c>
      <c r="AB22" s="2">
        <f t="shared" si="5"/>
        <v>0.3000000000000001</v>
      </c>
    </row>
    <row r="23" spans="1:28">
      <c r="U23" s="3">
        <v>1</v>
      </c>
      <c r="V23" s="3">
        <v>4</v>
      </c>
      <c r="W23" s="3">
        <f>1/COUNTA($V$3:V$36)</f>
        <v>2.9411764705882353E-2</v>
      </c>
      <c r="X23" s="3">
        <f>VLOOKUP(U23, $P$3:S$10, 4, FALSE)</f>
        <v>1</v>
      </c>
      <c r="Y23" s="2">
        <f t="shared" si="3"/>
        <v>2.5000000000000005E-2</v>
      </c>
      <c r="AA23" s="3">
        <f t="shared" si="4"/>
        <v>0.61764705882352944</v>
      </c>
      <c r="AB23" s="2">
        <f t="shared" si="5"/>
        <v>0.32500000000000012</v>
      </c>
    </row>
    <row r="24" spans="1:28">
      <c r="U24" s="3">
        <v>1</v>
      </c>
      <c r="V24" s="3">
        <v>5</v>
      </c>
      <c r="W24" s="3">
        <f>1/COUNTA($V$3:V$36)</f>
        <v>2.9411764705882353E-2</v>
      </c>
      <c r="X24" s="3">
        <f>VLOOKUP(U24, $P$3:S$10, 4, FALSE)</f>
        <v>1</v>
      </c>
      <c r="Y24" s="2">
        <f t="shared" si="3"/>
        <v>2.5000000000000005E-2</v>
      </c>
      <c r="AA24" s="3">
        <f t="shared" si="4"/>
        <v>0.6470588235294118</v>
      </c>
      <c r="AB24" s="2">
        <f t="shared" si="5"/>
        <v>0.35000000000000014</v>
      </c>
    </row>
    <row r="25" spans="1:28">
      <c r="U25" s="3">
        <v>5</v>
      </c>
      <c r="V25" s="3">
        <v>1</v>
      </c>
      <c r="W25" s="3">
        <f>1/COUNTA($V$3:V$36)</f>
        <v>2.9411764705882353E-2</v>
      </c>
      <c r="X25" s="3">
        <f>VLOOKUP(U25, $P$3:S$10, 4, FALSE)</f>
        <v>1.4</v>
      </c>
      <c r="Y25" s="2">
        <f t="shared" si="3"/>
        <v>3.5000000000000003E-2</v>
      </c>
      <c r="AA25" s="3">
        <f t="shared" si="4"/>
        <v>0.67647058823529416</v>
      </c>
      <c r="AB25" s="2">
        <f t="shared" si="5"/>
        <v>0.38500000000000012</v>
      </c>
    </row>
    <row r="26" spans="1:28">
      <c r="U26" s="3">
        <v>5</v>
      </c>
      <c r="V26" s="3">
        <v>2</v>
      </c>
      <c r="W26" s="3">
        <f>1/COUNTA($V$3:V$36)</f>
        <v>2.9411764705882353E-2</v>
      </c>
      <c r="X26" s="3">
        <f>VLOOKUP(U26, $P$3:S$10, 4, FALSE)</f>
        <v>1.4</v>
      </c>
      <c r="Y26" s="2">
        <f t="shared" si="3"/>
        <v>3.5000000000000003E-2</v>
      </c>
      <c r="AA26" s="3">
        <f t="shared" si="4"/>
        <v>0.70588235294117652</v>
      </c>
      <c r="AB26" s="2">
        <f t="shared" si="5"/>
        <v>0.42000000000000015</v>
      </c>
    </row>
    <row r="27" spans="1:28">
      <c r="U27" s="3">
        <v>5</v>
      </c>
      <c r="V27" s="3">
        <v>3</v>
      </c>
      <c r="W27" s="3">
        <f>1/COUNTA($V$3:V$36)</f>
        <v>2.9411764705882353E-2</v>
      </c>
      <c r="X27" s="3">
        <f>VLOOKUP(U27, $P$3:S$10, 4, FALSE)</f>
        <v>1.4</v>
      </c>
      <c r="Y27" s="2">
        <f t="shared" si="3"/>
        <v>3.5000000000000003E-2</v>
      </c>
      <c r="AA27" s="3">
        <f t="shared" si="4"/>
        <v>0.73529411764705888</v>
      </c>
      <c r="AB27" s="2">
        <f t="shared" si="5"/>
        <v>0.45500000000000018</v>
      </c>
    </row>
    <row r="28" spans="1:28">
      <c r="U28" s="3">
        <v>5</v>
      </c>
      <c r="V28" s="3">
        <v>4</v>
      </c>
      <c r="W28" s="3">
        <f>1/COUNTA($V$3:V$36)</f>
        <v>2.9411764705882353E-2</v>
      </c>
      <c r="X28" s="3">
        <f>VLOOKUP(U28, $P$3:S$10, 4, FALSE)</f>
        <v>1.4</v>
      </c>
      <c r="Y28" s="2">
        <f t="shared" si="3"/>
        <v>3.5000000000000003E-2</v>
      </c>
      <c r="AA28" s="3">
        <f t="shared" si="4"/>
        <v>0.76470588235294124</v>
      </c>
      <c r="AB28" s="2">
        <f t="shared" si="5"/>
        <v>0.49000000000000021</v>
      </c>
    </row>
    <row r="29" spans="1:28">
      <c r="U29" s="3">
        <v>5</v>
      </c>
      <c r="V29" s="3">
        <v>5</v>
      </c>
      <c r="W29" s="3">
        <f>1/COUNTA($V$3:V$36)</f>
        <v>2.9411764705882353E-2</v>
      </c>
      <c r="X29" s="3">
        <f>VLOOKUP(U29, $P$3:S$10, 4, FALSE)</f>
        <v>1.4</v>
      </c>
      <c r="Y29" s="2">
        <f t="shared" si="3"/>
        <v>3.5000000000000003E-2</v>
      </c>
      <c r="AA29" s="3">
        <f t="shared" si="4"/>
        <v>0.79411764705882359</v>
      </c>
      <c r="AB29" s="2">
        <f t="shared" si="5"/>
        <v>0.52500000000000024</v>
      </c>
    </row>
    <row r="30" spans="1:28">
      <c r="U30" s="3">
        <v>7</v>
      </c>
      <c r="V30" s="3">
        <v>1</v>
      </c>
      <c r="W30" s="3">
        <f>1/COUNTA($V$3:V$36)</f>
        <v>2.9411764705882353E-2</v>
      </c>
      <c r="X30" s="3">
        <f>VLOOKUP(U30, $P$3:S$10, 4, FALSE)</f>
        <v>2.3333333333333335</v>
      </c>
      <c r="Y30" s="2">
        <f t="shared" si="3"/>
        <v>5.8333333333333348E-2</v>
      </c>
      <c r="AA30" s="3">
        <f t="shared" si="4"/>
        <v>0.82352941176470595</v>
      </c>
      <c r="AB30" s="2">
        <f t="shared" si="5"/>
        <v>0.58333333333333359</v>
      </c>
    </row>
    <row r="31" spans="1:28">
      <c r="U31" s="3">
        <v>7</v>
      </c>
      <c r="V31" s="3">
        <v>2</v>
      </c>
      <c r="W31" s="3">
        <f>1/COUNTA($V$3:V$36)</f>
        <v>2.9411764705882353E-2</v>
      </c>
      <c r="X31" s="3">
        <f>VLOOKUP(U31, $P$3:S$10, 4, FALSE)</f>
        <v>2.3333333333333335</v>
      </c>
      <c r="Y31" s="2">
        <f t="shared" si="3"/>
        <v>5.8333333333333348E-2</v>
      </c>
      <c r="AA31" s="3">
        <f t="shared" si="4"/>
        <v>0.85294117647058831</v>
      </c>
      <c r="AB31" s="2">
        <f t="shared" si="5"/>
        <v>0.64166666666666694</v>
      </c>
    </row>
    <row r="32" spans="1:28">
      <c r="U32" s="3">
        <v>7</v>
      </c>
      <c r="V32" s="3">
        <v>3</v>
      </c>
      <c r="W32" s="3">
        <f>1/COUNTA($V$3:V$36)</f>
        <v>2.9411764705882353E-2</v>
      </c>
      <c r="X32" s="3">
        <f>VLOOKUP(U32, $P$3:S$10, 4, FALSE)</f>
        <v>2.3333333333333335</v>
      </c>
      <c r="Y32" s="2">
        <f t="shared" si="3"/>
        <v>5.8333333333333348E-2</v>
      </c>
      <c r="AA32" s="3">
        <f t="shared" si="4"/>
        <v>0.88235294117647067</v>
      </c>
      <c r="AB32" s="2">
        <f t="shared" si="5"/>
        <v>0.70000000000000029</v>
      </c>
    </row>
    <row r="33" spans="21:28">
      <c r="U33" s="3">
        <v>8</v>
      </c>
      <c r="V33" s="3">
        <v>1</v>
      </c>
      <c r="W33" s="3">
        <f>1/COUNTA($V$3:V$36)</f>
        <v>2.9411764705882353E-2</v>
      </c>
      <c r="X33" s="3">
        <f>VLOOKUP(U33, $P$3:S$10, 4, FALSE)</f>
        <v>2.5</v>
      </c>
      <c r="Y33" s="2">
        <f t="shared" si="3"/>
        <v>6.2500000000000014E-2</v>
      </c>
      <c r="AA33" s="3">
        <f t="shared" si="4"/>
        <v>0.91176470588235303</v>
      </c>
      <c r="AB33" s="2">
        <f t="shared" si="5"/>
        <v>0.76250000000000029</v>
      </c>
    </row>
    <row r="34" spans="21:28">
      <c r="U34" s="3">
        <v>8</v>
      </c>
      <c r="V34" s="3">
        <v>2</v>
      </c>
      <c r="W34" s="3">
        <f>1/COUNTA($V$3:V$36)</f>
        <v>2.9411764705882353E-2</v>
      </c>
      <c r="X34" s="3">
        <f>VLOOKUP(U34, $P$3:S$10, 4, FALSE)</f>
        <v>2.5</v>
      </c>
      <c r="Y34" s="2">
        <f t="shared" si="3"/>
        <v>6.2500000000000014E-2</v>
      </c>
      <c r="AA34" s="3">
        <f t="shared" si="4"/>
        <v>0.94117647058823539</v>
      </c>
      <c r="AB34" s="2">
        <f t="shared" si="5"/>
        <v>0.82500000000000029</v>
      </c>
    </row>
    <row r="35" spans="21:28">
      <c r="U35" s="3">
        <v>6</v>
      </c>
      <c r="V35" s="3">
        <v>1</v>
      </c>
      <c r="W35" s="3">
        <f>1/COUNTA($V$3:V$36)</f>
        <v>2.9411764705882353E-2</v>
      </c>
      <c r="X35" s="3">
        <f>VLOOKUP(U35, $P$3:S$10, 4, FALSE)</f>
        <v>3.5</v>
      </c>
      <c r="Y35" s="2">
        <f t="shared" si="3"/>
        <v>8.7500000000000022E-2</v>
      </c>
      <c r="AA35" s="3">
        <f t="shared" si="4"/>
        <v>0.97058823529411775</v>
      </c>
      <c r="AB35" s="2">
        <f t="shared" si="5"/>
        <v>0.91250000000000031</v>
      </c>
    </row>
    <row r="36" spans="21:28">
      <c r="U36" s="3">
        <v>6</v>
      </c>
      <c r="V36" s="3">
        <v>2</v>
      </c>
      <c r="W36" s="3">
        <f>1/COUNTA($V$3:V$36)</f>
        <v>2.9411764705882353E-2</v>
      </c>
      <c r="X36" s="3">
        <f>VLOOKUP(U36, $P$3:S$10, 4, FALSE)</f>
        <v>3.5</v>
      </c>
      <c r="Y36" s="2">
        <f t="shared" si="3"/>
        <v>8.7500000000000022E-2</v>
      </c>
      <c r="AA36" s="3">
        <f t="shared" si="4"/>
        <v>1</v>
      </c>
      <c r="AB36" s="2">
        <f t="shared" si="5"/>
        <v>1.0000000000000004</v>
      </c>
    </row>
    <row r="42" spans="21:28">
      <c r="V42" s="2"/>
      <c r="W42" s="2"/>
    </row>
    <row r="43" spans="21:28">
      <c r="V43" s="2"/>
      <c r="W43" s="2"/>
    </row>
    <row r="44" spans="21:28">
      <c r="V44" s="2"/>
      <c r="W44" s="2"/>
    </row>
    <row r="45" spans="21:28">
      <c r="V45" s="2"/>
      <c r="W45" s="2"/>
    </row>
  </sheetData>
  <mergeCells count="8">
    <mergeCell ref="AA1:AB1"/>
    <mergeCell ref="A17:H17"/>
    <mergeCell ref="A19:H21"/>
    <mergeCell ref="A1:C1"/>
    <mergeCell ref="E1:H1"/>
    <mergeCell ref="J1:N1"/>
    <mergeCell ref="P1:S1"/>
    <mergeCell ref="U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Martin</dc:creator>
  <cp:lastModifiedBy>Alexander Martin</cp:lastModifiedBy>
  <dcterms:created xsi:type="dcterms:W3CDTF">2024-11-05T04:12:51Z</dcterms:created>
  <dcterms:modified xsi:type="dcterms:W3CDTF">2024-11-05T05:33:46Z</dcterms:modified>
</cp:coreProperties>
</file>