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mbrandt/Dropbox/LCA oil/OPGEE/Technical documentation/v2.0 Documentation/images/"/>
    </mc:Choice>
  </mc:AlternateContent>
  <bookViews>
    <workbookView xWindow="-14100" yWindow="-28800" windowWidth="25600" windowHeight="28800" tabRatio="1000" activeTab="3"/>
  </bookViews>
  <sheets>
    <sheet name="SBB Pr = 0 - 8 &amp; Tr = 0 - 3" sheetId="1" r:id="rId1"/>
    <sheet name="Pr = 7-15, Tr = 0-2" sheetId="3" r:id="rId2"/>
    <sheet name="Standing upper" sheetId="7" r:id="rId3"/>
    <sheet name="StandingL" sheetId="6" r:id="rId4"/>
    <sheet name="Upper Portion" sheetId="5" r:id="rId5"/>
    <sheet name="Lower Portion" sheetId="4" r:id="rId6"/>
  </sheets>
  <definedNames>
    <definedName name="_xlnm.Print_Area" localSheetId="4">'Upper Portion'!$A$1:$AD$187</definedName>
  </definedNames>
  <calcPr calcId="152511" iterate="1" iterateDelta="1.0000000000000001E-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7" i="5" l="1"/>
  <c r="D186" i="5"/>
  <c r="D185" i="5"/>
  <c r="D184" i="5"/>
  <c r="D183" i="5"/>
  <c r="D182" i="5"/>
  <c r="D181" i="5"/>
  <c r="D180" i="5"/>
  <c r="D179" i="5"/>
  <c r="D176" i="5"/>
  <c r="D175" i="5"/>
  <c r="D174" i="5"/>
  <c r="D173" i="5"/>
  <c r="D172" i="5"/>
  <c r="D171" i="5"/>
  <c r="D170" i="5"/>
  <c r="D169" i="5"/>
  <c r="D168" i="5"/>
  <c r="D165" i="5"/>
  <c r="D164" i="5"/>
  <c r="D163" i="5"/>
  <c r="D162" i="5"/>
  <c r="D161" i="5"/>
  <c r="D160" i="5"/>
  <c r="D159" i="5"/>
  <c r="D158" i="5"/>
  <c r="D157" i="5"/>
  <c r="D154" i="5"/>
  <c r="D153" i="5"/>
  <c r="D152" i="5"/>
  <c r="D151" i="5"/>
  <c r="D150" i="5"/>
  <c r="D149" i="5"/>
  <c r="D148" i="5"/>
  <c r="D147" i="5"/>
  <c r="D146" i="5"/>
  <c r="D143" i="5"/>
  <c r="D142" i="5"/>
  <c r="D141" i="5"/>
  <c r="D140" i="5"/>
  <c r="D139" i="5"/>
  <c r="D138" i="5"/>
  <c r="D137" i="5"/>
  <c r="D136" i="5"/>
  <c r="D135" i="5"/>
  <c r="D132" i="5"/>
  <c r="D131" i="5"/>
  <c r="D130" i="5"/>
  <c r="D129" i="5"/>
  <c r="D128" i="5"/>
  <c r="D127" i="5"/>
  <c r="D126" i="5"/>
  <c r="D125" i="5"/>
  <c r="D124" i="5"/>
  <c r="D121" i="5"/>
  <c r="D120" i="5"/>
  <c r="D119" i="5"/>
  <c r="D118" i="5"/>
  <c r="D117" i="5"/>
  <c r="D116" i="5"/>
  <c r="D115" i="5"/>
  <c r="D114" i="5"/>
  <c r="D113" i="5"/>
  <c r="D110" i="5"/>
  <c r="D109" i="5"/>
  <c r="D108" i="5"/>
  <c r="D107" i="5"/>
  <c r="D106" i="5"/>
  <c r="D105" i="5"/>
  <c r="D104" i="5"/>
  <c r="D103" i="5"/>
  <c r="D102" i="5"/>
  <c r="D99" i="5"/>
  <c r="D98" i="5"/>
  <c r="D97" i="5"/>
  <c r="D96" i="5"/>
  <c r="D95" i="5"/>
  <c r="D94" i="5"/>
  <c r="D93" i="5"/>
  <c r="D92" i="5"/>
  <c r="D91" i="5"/>
  <c r="D88" i="5"/>
  <c r="D87" i="5"/>
  <c r="D86" i="5"/>
  <c r="D85" i="5"/>
  <c r="D84" i="5"/>
  <c r="D83" i="5"/>
  <c r="D82" i="5"/>
  <c r="D81" i="5"/>
  <c r="D80" i="5"/>
  <c r="D77" i="5"/>
  <c r="D76" i="5"/>
  <c r="D75" i="5"/>
  <c r="D74" i="5"/>
  <c r="D73" i="5"/>
  <c r="D72" i="5"/>
  <c r="D71" i="5"/>
  <c r="D70" i="5"/>
  <c r="D69" i="5"/>
  <c r="D66" i="5"/>
  <c r="D65" i="5"/>
  <c r="D64" i="5"/>
  <c r="D63" i="5"/>
  <c r="D62" i="5"/>
  <c r="D61" i="5"/>
  <c r="D60" i="5"/>
  <c r="D59" i="5"/>
  <c r="D58" i="5"/>
  <c r="D55" i="5"/>
  <c r="D54" i="5"/>
  <c r="D53" i="5"/>
  <c r="D52" i="5"/>
  <c r="D51" i="5"/>
  <c r="D50" i="5"/>
  <c r="D49" i="5"/>
  <c r="D48" i="5"/>
  <c r="D47" i="5"/>
  <c r="D44" i="5"/>
  <c r="D43" i="5"/>
  <c r="D42" i="5"/>
  <c r="D41" i="5"/>
  <c r="D40" i="5"/>
  <c r="D39" i="5"/>
  <c r="D38" i="5"/>
  <c r="D37" i="5"/>
  <c r="D36" i="5"/>
  <c r="D33" i="5"/>
  <c r="D32" i="5"/>
  <c r="D31" i="5"/>
  <c r="D30" i="5"/>
  <c r="D29" i="5"/>
  <c r="D28" i="5"/>
  <c r="D27" i="5"/>
  <c r="D26" i="5"/>
  <c r="D25" i="5"/>
  <c r="D22" i="5"/>
  <c r="D21" i="5"/>
  <c r="D20" i="5"/>
  <c r="D19" i="5"/>
  <c r="D18" i="5"/>
  <c r="D17" i="5"/>
  <c r="D16" i="5"/>
  <c r="D15" i="5"/>
  <c r="D14" i="5"/>
  <c r="D11" i="5"/>
  <c r="D10" i="5"/>
  <c r="D9" i="5"/>
  <c r="D8" i="5"/>
  <c r="D7" i="5"/>
  <c r="D6" i="5"/>
  <c r="D5" i="5"/>
  <c r="D4" i="5"/>
  <c r="D3" i="5"/>
  <c r="F187" i="5"/>
  <c r="F186" i="5"/>
  <c r="F185" i="5"/>
  <c r="F184" i="5"/>
  <c r="F183" i="5"/>
  <c r="F182" i="5"/>
  <c r="F181" i="5"/>
  <c r="F180" i="5"/>
  <c r="F179" i="5"/>
  <c r="F176" i="5"/>
  <c r="F175" i="5"/>
  <c r="F174" i="5"/>
  <c r="F173" i="5"/>
  <c r="F172" i="5"/>
  <c r="F171" i="5"/>
  <c r="F170" i="5"/>
  <c r="F169" i="5"/>
  <c r="F168" i="5"/>
  <c r="F165" i="5"/>
  <c r="F164" i="5"/>
  <c r="F163" i="5"/>
  <c r="F162" i="5"/>
  <c r="F161" i="5"/>
  <c r="F160" i="5"/>
  <c r="F159" i="5"/>
  <c r="F158" i="5"/>
  <c r="F157" i="5"/>
  <c r="F154" i="5"/>
  <c r="F153" i="5"/>
  <c r="F152" i="5"/>
  <c r="F151" i="5"/>
  <c r="F150" i="5"/>
  <c r="F149" i="5"/>
  <c r="F148" i="5"/>
  <c r="F147" i="5"/>
  <c r="F146" i="5"/>
  <c r="F143" i="5"/>
  <c r="F142" i="5"/>
  <c r="F141" i="5"/>
  <c r="F140" i="5"/>
  <c r="F139" i="5"/>
  <c r="F138" i="5"/>
  <c r="F137" i="5"/>
  <c r="F136" i="5"/>
  <c r="F135" i="5"/>
  <c r="F132" i="5"/>
  <c r="F131" i="5"/>
  <c r="F130" i="5"/>
  <c r="F129" i="5"/>
  <c r="F128" i="5"/>
  <c r="F127" i="5"/>
  <c r="F126" i="5"/>
  <c r="F125" i="5"/>
  <c r="F124" i="5"/>
  <c r="F121" i="5"/>
  <c r="F120" i="5"/>
  <c r="F119" i="5"/>
  <c r="F118" i="5"/>
  <c r="F117" i="5"/>
  <c r="F116" i="5"/>
  <c r="F115" i="5"/>
  <c r="F114" i="5"/>
  <c r="F113" i="5"/>
  <c r="F110" i="5"/>
  <c r="F109" i="5"/>
  <c r="F108" i="5"/>
  <c r="F107" i="5"/>
  <c r="F106" i="5"/>
  <c r="F105" i="5"/>
  <c r="F104" i="5"/>
  <c r="F103" i="5"/>
  <c r="F102" i="5"/>
  <c r="F99" i="5"/>
  <c r="F98" i="5"/>
  <c r="F97" i="5"/>
  <c r="F96" i="5"/>
  <c r="F95" i="5"/>
  <c r="F94" i="5"/>
  <c r="F93" i="5"/>
  <c r="F92" i="5"/>
  <c r="F91" i="5"/>
  <c r="F88" i="5"/>
  <c r="F87" i="5"/>
  <c r="F86" i="5"/>
  <c r="F85" i="5"/>
  <c r="F84" i="5"/>
  <c r="F83" i="5"/>
  <c r="F82" i="5"/>
  <c r="F81" i="5"/>
  <c r="F80" i="5"/>
  <c r="F77" i="5"/>
  <c r="F76" i="5"/>
  <c r="F75" i="5"/>
  <c r="F74" i="5"/>
  <c r="F73" i="5"/>
  <c r="F72" i="5"/>
  <c r="F71" i="5"/>
  <c r="F70" i="5"/>
  <c r="F69" i="5"/>
  <c r="F66" i="5"/>
  <c r="F65" i="5"/>
  <c r="F64" i="5"/>
  <c r="F63" i="5"/>
  <c r="F62" i="5"/>
  <c r="F61" i="5"/>
  <c r="F60" i="5"/>
  <c r="F59" i="5"/>
  <c r="F58" i="5"/>
  <c r="F55" i="5"/>
  <c r="F54" i="5"/>
  <c r="F53" i="5"/>
  <c r="F52" i="5"/>
  <c r="F51" i="5"/>
  <c r="F50" i="5"/>
  <c r="F49" i="5"/>
  <c r="F48" i="5"/>
  <c r="F47" i="5"/>
  <c r="F44" i="5"/>
  <c r="F43" i="5"/>
  <c r="F42" i="5"/>
  <c r="F41" i="5"/>
  <c r="F40" i="5"/>
  <c r="F39" i="5"/>
  <c r="F38" i="5"/>
  <c r="F37" i="5"/>
  <c r="F36" i="5"/>
  <c r="F33" i="5"/>
  <c r="F32" i="5"/>
  <c r="F31" i="5"/>
  <c r="F30" i="5"/>
  <c r="F29" i="5"/>
  <c r="F28" i="5"/>
  <c r="F27" i="5"/>
  <c r="F26" i="5"/>
  <c r="F25" i="5"/>
  <c r="F22" i="5"/>
  <c r="F21" i="5"/>
  <c r="F20" i="5"/>
  <c r="F19" i="5"/>
  <c r="F18" i="5"/>
  <c r="F17" i="5"/>
  <c r="F16" i="5"/>
  <c r="F15" i="5"/>
  <c r="F14" i="5"/>
  <c r="F11" i="5"/>
  <c r="F10" i="5"/>
  <c r="F9" i="5"/>
  <c r="F8" i="5"/>
  <c r="F7" i="5"/>
  <c r="F6" i="5"/>
  <c r="F5" i="5"/>
  <c r="F4" i="5"/>
  <c r="F3" i="5"/>
  <c r="F11" i="4"/>
  <c r="F10" i="4"/>
  <c r="F9" i="4"/>
  <c r="F8" i="4"/>
  <c r="F7" i="4"/>
  <c r="F6" i="4"/>
  <c r="F5" i="4"/>
  <c r="F4" i="4"/>
  <c r="F3" i="4"/>
  <c r="D154" i="4"/>
  <c r="D153" i="4"/>
  <c r="D152" i="4"/>
  <c r="D151" i="4"/>
  <c r="D150" i="4"/>
  <c r="D149" i="4"/>
  <c r="D148" i="4"/>
  <c r="D147" i="4"/>
  <c r="D146" i="4"/>
  <c r="D143" i="4"/>
  <c r="D142" i="4"/>
  <c r="D141" i="4"/>
  <c r="D140" i="4"/>
  <c r="D139" i="4"/>
  <c r="D138" i="4"/>
  <c r="D137" i="4"/>
  <c r="D136" i="4"/>
  <c r="D135" i="4"/>
  <c r="D132" i="4"/>
  <c r="D131" i="4"/>
  <c r="D130" i="4"/>
  <c r="D129" i="4"/>
  <c r="D128" i="4"/>
  <c r="D127" i="4"/>
  <c r="D126" i="4"/>
  <c r="D125" i="4"/>
  <c r="D124" i="4"/>
  <c r="D121" i="4"/>
  <c r="D120" i="4"/>
  <c r="D119" i="4"/>
  <c r="D118" i="4"/>
  <c r="D117" i="4"/>
  <c r="D116" i="4"/>
  <c r="D115" i="4"/>
  <c r="D114" i="4"/>
  <c r="D113" i="4"/>
  <c r="D110" i="4"/>
  <c r="D109" i="4"/>
  <c r="D108" i="4"/>
  <c r="D107" i="4"/>
  <c r="D106" i="4"/>
  <c r="D105" i="4"/>
  <c r="D104" i="4"/>
  <c r="D103" i="4"/>
  <c r="D102" i="4"/>
  <c r="D99" i="4"/>
  <c r="D98" i="4"/>
  <c r="D97" i="4"/>
  <c r="D96" i="4"/>
  <c r="D95" i="4"/>
  <c r="D94" i="4"/>
  <c r="D93" i="4"/>
  <c r="D92" i="4"/>
  <c r="D91" i="4"/>
  <c r="D88" i="4"/>
  <c r="D87" i="4"/>
  <c r="D86" i="4"/>
  <c r="D85" i="4"/>
  <c r="D84" i="4"/>
  <c r="D83" i="4"/>
  <c r="D82" i="4"/>
  <c r="D81" i="4"/>
  <c r="D80" i="4"/>
  <c r="D77" i="4"/>
  <c r="D76" i="4"/>
  <c r="D75" i="4"/>
  <c r="D74" i="4"/>
  <c r="D73" i="4"/>
  <c r="D72" i="4"/>
  <c r="D71" i="4"/>
  <c r="D70" i="4"/>
  <c r="D69" i="4"/>
  <c r="D66" i="4"/>
  <c r="D65" i="4"/>
  <c r="D64" i="4"/>
  <c r="D63" i="4"/>
  <c r="D62" i="4"/>
  <c r="D61" i="4"/>
  <c r="D60" i="4"/>
  <c r="D59" i="4"/>
  <c r="D58" i="4"/>
  <c r="D55" i="4"/>
  <c r="D54" i="4"/>
  <c r="D53" i="4"/>
  <c r="D52" i="4"/>
  <c r="D51" i="4"/>
  <c r="D50" i="4"/>
  <c r="D49" i="4"/>
  <c r="D48" i="4"/>
  <c r="D47" i="4"/>
  <c r="D44" i="4"/>
  <c r="D43" i="4"/>
  <c r="D42" i="4"/>
  <c r="D41" i="4"/>
  <c r="D40" i="4"/>
  <c r="D39" i="4"/>
  <c r="D38" i="4"/>
  <c r="D37" i="4"/>
  <c r="D36" i="4"/>
  <c r="D33" i="4"/>
  <c r="D32" i="4"/>
  <c r="D31" i="4"/>
  <c r="D30" i="4"/>
  <c r="D29" i="4"/>
  <c r="D28" i="4"/>
  <c r="D27" i="4"/>
  <c r="D26" i="4"/>
  <c r="D25" i="4"/>
  <c r="D22" i="4"/>
  <c r="D21" i="4"/>
  <c r="D20" i="4"/>
  <c r="D19" i="4"/>
  <c r="D18" i="4"/>
  <c r="D17" i="4"/>
  <c r="D16" i="4"/>
  <c r="D15" i="4"/>
  <c r="D14" i="4"/>
  <c r="D11" i="4"/>
  <c r="D10" i="4"/>
  <c r="D9" i="4"/>
  <c r="D8" i="4"/>
  <c r="D7" i="4"/>
  <c r="D6" i="4"/>
  <c r="D5" i="4"/>
  <c r="D4" i="4"/>
  <c r="D3" i="4"/>
  <c r="F154" i="4"/>
  <c r="F153" i="4"/>
  <c r="F152" i="4"/>
  <c r="F151" i="4"/>
  <c r="F150" i="4"/>
  <c r="F149" i="4"/>
  <c r="F148" i="4"/>
  <c r="F147" i="4"/>
  <c r="F146" i="4"/>
  <c r="F143" i="4"/>
  <c r="F142" i="4"/>
  <c r="F141" i="4"/>
  <c r="F140" i="4"/>
  <c r="F139" i="4"/>
  <c r="F138" i="4"/>
  <c r="F137" i="4"/>
  <c r="F136" i="4"/>
  <c r="F135" i="4"/>
  <c r="F132" i="4"/>
  <c r="F131" i="4"/>
  <c r="F130" i="4"/>
  <c r="F129" i="4"/>
  <c r="F128" i="4"/>
  <c r="F127" i="4"/>
  <c r="F126" i="4"/>
  <c r="F125" i="4"/>
  <c r="F124" i="4"/>
  <c r="F121" i="4"/>
  <c r="F120" i="4"/>
  <c r="F119" i="4"/>
  <c r="F118" i="4"/>
  <c r="F117" i="4"/>
  <c r="F116" i="4"/>
  <c r="F115" i="4"/>
  <c r="F114" i="4"/>
  <c r="F113" i="4"/>
  <c r="F110" i="4"/>
  <c r="F109" i="4"/>
  <c r="F108" i="4"/>
  <c r="F107" i="4"/>
  <c r="F106" i="4"/>
  <c r="F105" i="4"/>
  <c r="F104" i="4"/>
  <c r="F103" i="4"/>
  <c r="F102" i="4"/>
  <c r="F99" i="4"/>
  <c r="F98" i="4"/>
  <c r="F97" i="4"/>
  <c r="F96" i="4"/>
  <c r="F95" i="4"/>
  <c r="F94" i="4"/>
  <c r="F93" i="4"/>
  <c r="F92" i="4"/>
  <c r="F91" i="4"/>
  <c r="F88" i="4"/>
  <c r="F87" i="4"/>
  <c r="F86" i="4"/>
  <c r="F85" i="4"/>
  <c r="F84" i="4"/>
  <c r="F83" i="4"/>
  <c r="F82" i="4"/>
  <c r="F81" i="4"/>
  <c r="F80" i="4"/>
  <c r="F77" i="4"/>
  <c r="F76" i="4"/>
  <c r="F75" i="4"/>
  <c r="F74" i="4"/>
  <c r="F73" i="4"/>
  <c r="F72" i="4"/>
  <c r="F71" i="4"/>
  <c r="F70" i="4"/>
  <c r="F69" i="4"/>
  <c r="F66" i="4"/>
  <c r="F65" i="4"/>
  <c r="F64" i="4"/>
  <c r="F63" i="4"/>
  <c r="F62" i="4"/>
  <c r="F61" i="4"/>
  <c r="F60" i="4"/>
  <c r="F59" i="4"/>
  <c r="F58" i="4"/>
  <c r="F55" i="4"/>
  <c r="F54" i="4"/>
  <c r="F53" i="4"/>
  <c r="F52" i="4"/>
  <c r="F51" i="4"/>
  <c r="F50" i="4"/>
  <c r="F49" i="4"/>
  <c r="F48" i="4"/>
  <c r="F47" i="4"/>
  <c r="F44" i="4"/>
  <c r="F43" i="4"/>
  <c r="F42" i="4"/>
  <c r="F41" i="4"/>
  <c r="F40" i="4"/>
  <c r="F39" i="4"/>
  <c r="F38" i="4"/>
  <c r="F37" i="4"/>
  <c r="F36" i="4"/>
  <c r="F33" i="4"/>
  <c r="F32" i="4"/>
  <c r="F31" i="4"/>
  <c r="F30" i="4"/>
  <c r="F29" i="4"/>
  <c r="F28" i="4"/>
  <c r="F27" i="4"/>
  <c r="F26" i="4"/>
  <c r="F25" i="4"/>
  <c r="F22" i="4"/>
  <c r="F21" i="4"/>
  <c r="F20" i="4"/>
  <c r="F19" i="4"/>
  <c r="F18" i="4"/>
  <c r="F17" i="4"/>
  <c r="F16" i="4"/>
  <c r="F15" i="4"/>
  <c r="F14" i="4"/>
  <c r="F121" i="3"/>
  <c r="F120" i="3"/>
  <c r="F119" i="3"/>
  <c r="F118" i="3"/>
  <c r="F117" i="3"/>
  <c r="F116" i="3"/>
  <c r="F115" i="3"/>
  <c r="F114" i="3"/>
  <c r="F113" i="3"/>
  <c r="F110" i="3"/>
  <c r="F109" i="3"/>
  <c r="F108" i="3"/>
  <c r="F107" i="3"/>
  <c r="F106" i="3"/>
  <c r="F105" i="3"/>
  <c r="F104" i="3"/>
  <c r="F103" i="3"/>
  <c r="F102" i="3"/>
  <c r="F99" i="3"/>
  <c r="F98" i="3"/>
  <c r="F97" i="3"/>
  <c r="F96" i="3"/>
  <c r="F95" i="3"/>
  <c r="F94" i="3"/>
  <c r="F93" i="3"/>
  <c r="F92" i="3"/>
  <c r="F91" i="3"/>
  <c r="F88" i="3"/>
  <c r="F87" i="3"/>
  <c r="F86" i="3"/>
  <c r="F85" i="3"/>
  <c r="F84" i="3"/>
  <c r="F83" i="3"/>
  <c r="F82" i="3"/>
  <c r="F81" i="3"/>
  <c r="F80" i="3"/>
  <c r="F77" i="3"/>
  <c r="F76" i="3"/>
  <c r="F75" i="3"/>
  <c r="F74" i="3"/>
  <c r="F73" i="3"/>
  <c r="F72" i="3"/>
  <c r="F71" i="3"/>
  <c r="F70" i="3"/>
  <c r="F69" i="3"/>
  <c r="F66" i="3"/>
  <c r="F65" i="3"/>
  <c r="F64" i="3"/>
  <c r="F63" i="3"/>
  <c r="F62" i="3"/>
  <c r="F61" i="3"/>
  <c r="F60" i="3"/>
  <c r="F59" i="3"/>
  <c r="F58" i="3"/>
  <c r="F55" i="3"/>
  <c r="F54" i="3"/>
  <c r="F53" i="3"/>
  <c r="F52" i="3"/>
  <c r="F51" i="3"/>
  <c r="F50" i="3"/>
  <c r="F49" i="3"/>
  <c r="F48" i="3"/>
  <c r="F47" i="3"/>
  <c r="F44" i="3"/>
  <c r="F43" i="3"/>
  <c r="F42" i="3"/>
  <c r="F41" i="3"/>
  <c r="F40" i="3"/>
  <c r="F39" i="3"/>
  <c r="F38" i="3"/>
  <c r="F37" i="3"/>
  <c r="F36" i="3"/>
  <c r="F33" i="3"/>
  <c r="F32" i="3"/>
  <c r="F31" i="3"/>
  <c r="F30" i="3"/>
  <c r="F29" i="3"/>
  <c r="F28" i="3"/>
  <c r="F27" i="3"/>
  <c r="F26" i="3"/>
  <c r="F25" i="3"/>
  <c r="F22" i="3"/>
  <c r="F21" i="3"/>
  <c r="F20" i="3"/>
  <c r="F19" i="3"/>
  <c r="F18" i="3"/>
  <c r="F17" i="3"/>
  <c r="F16" i="3"/>
  <c r="F15" i="3"/>
  <c r="F14" i="3"/>
  <c r="F11" i="3"/>
  <c r="F10" i="3"/>
  <c r="F9" i="3"/>
  <c r="F8" i="3"/>
  <c r="F7" i="3"/>
  <c r="F6" i="3"/>
  <c r="F5" i="3"/>
  <c r="F4" i="3"/>
  <c r="F3" i="3"/>
  <c r="D121" i="3"/>
  <c r="D120" i="3"/>
  <c r="D119" i="3"/>
  <c r="D118" i="3"/>
  <c r="D117" i="3"/>
  <c r="D116" i="3"/>
  <c r="D115" i="3"/>
  <c r="D114" i="3"/>
  <c r="D113" i="3"/>
  <c r="D110" i="3"/>
  <c r="D109" i="3"/>
  <c r="D108" i="3"/>
  <c r="D107" i="3"/>
  <c r="D106" i="3"/>
  <c r="D105" i="3"/>
  <c r="D104" i="3"/>
  <c r="D103" i="3"/>
  <c r="D102" i="3"/>
  <c r="D99" i="3"/>
  <c r="D98" i="3"/>
  <c r="D97" i="3"/>
  <c r="D96" i="3"/>
  <c r="D95" i="3"/>
  <c r="D94" i="3"/>
  <c r="D93" i="3"/>
  <c r="D92" i="3"/>
  <c r="D91" i="3"/>
  <c r="D88" i="3"/>
  <c r="D87" i="3"/>
  <c r="D86" i="3"/>
  <c r="D85" i="3"/>
  <c r="D84" i="3"/>
  <c r="D83" i="3"/>
  <c r="D82" i="3"/>
  <c r="D81" i="3"/>
  <c r="D80" i="3"/>
  <c r="D77" i="3"/>
  <c r="D76" i="3"/>
  <c r="D75" i="3"/>
  <c r="D74" i="3"/>
  <c r="D73" i="3"/>
  <c r="D72" i="3"/>
  <c r="D71" i="3"/>
  <c r="D70" i="3"/>
  <c r="D69" i="3"/>
  <c r="D66" i="3"/>
  <c r="D65" i="3"/>
  <c r="D64" i="3"/>
  <c r="D63" i="3"/>
  <c r="D62" i="3"/>
  <c r="D61" i="3"/>
  <c r="D60" i="3"/>
  <c r="D59" i="3"/>
  <c r="D58" i="3"/>
  <c r="D55" i="3"/>
  <c r="D54" i="3"/>
  <c r="D53" i="3"/>
  <c r="D52" i="3"/>
  <c r="D51" i="3"/>
  <c r="D50" i="3"/>
  <c r="D49" i="3"/>
  <c r="D48" i="3"/>
  <c r="D47" i="3"/>
  <c r="D44" i="3"/>
  <c r="D43" i="3"/>
  <c r="D42" i="3"/>
  <c r="D41" i="3"/>
  <c r="D40" i="3"/>
  <c r="D39" i="3"/>
  <c r="D38" i="3"/>
  <c r="D37" i="3"/>
  <c r="D36" i="3"/>
  <c r="D33" i="3"/>
  <c r="D32" i="3"/>
  <c r="D31" i="3"/>
  <c r="D30" i="3"/>
  <c r="D29" i="3"/>
  <c r="D28" i="3"/>
  <c r="D27" i="3"/>
  <c r="D26" i="3"/>
  <c r="D25" i="3"/>
  <c r="D22" i="3"/>
  <c r="D21" i="3"/>
  <c r="D20" i="3"/>
  <c r="D19" i="3"/>
  <c r="D18" i="3"/>
  <c r="D17" i="3"/>
  <c r="D16" i="3"/>
  <c r="D15" i="3"/>
  <c r="D14" i="3"/>
  <c r="D11" i="3"/>
  <c r="D10" i="3"/>
  <c r="D9" i="3"/>
  <c r="D8" i="3"/>
  <c r="D7" i="3"/>
  <c r="D6" i="3"/>
  <c r="D5" i="3"/>
  <c r="D4" i="3"/>
  <c r="D3" i="3"/>
  <c r="F176" i="1"/>
  <c r="F175" i="1"/>
  <c r="F174" i="1"/>
  <c r="F173" i="1"/>
  <c r="F172" i="1"/>
  <c r="F171" i="1"/>
  <c r="F170" i="1"/>
  <c r="F169" i="1"/>
  <c r="F168" i="1"/>
  <c r="F165" i="1"/>
  <c r="F164" i="1"/>
  <c r="F163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8" i="1"/>
  <c r="F147" i="1"/>
  <c r="F146" i="1"/>
  <c r="F143" i="1"/>
  <c r="F142" i="1"/>
  <c r="F141" i="1"/>
  <c r="F140" i="1"/>
  <c r="F139" i="1"/>
  <c r="F138" i="1"/>
  <c r="F137" i="1"/>
  <c r="F136" i="1"/>
  <c r="F135" i="1"/>
  <c r="F132" i="1"/>
  <c r="F131" i="1"/>
  <c r="F130" i="1"/>
  <c r="F129" i="1"/>
  <c r="F128" i="1"/>
  <c r="F127" i="1"/>
  <c r="F126" i="1"/>
  <c r="F125" i="1"/>
  <c r="F124" i="1"/>
  <c r="F121" i="1"/>
  <c r="F120" i="1"/>
  <c r="F119" i="1"/>
  <c r="F118" i="1"/>
  <c r="F117" i="1"/>
  <c r="F116" i="1"/>
  <c r="F115" i="1"/>
  <c r="F114" i="1"/>
  <c r="F113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6" i="1"/>
  <c r="F95" i="1"/>
  <c r="F94" i="1"/>
  <c r="F93" i="1"/>
  <c r="F92" i="1"/>
  <c r="F91" i="1"/>
  <c r="F88" i="1"/>
  <c r="F87" i="1"/>
  <c r="F86" i="1"/>
  <c r="F85" i="1"/>
  <c r="F84" i="1"/>
  <c r="F83" i="1"/>
  <c r="F82" i="1"/>
  <c r="F81" i="1"/>
  <c r="F80" i="1"/>
  <c r="F77" i="1"/>
  <c r="F76" i="1"/>
  <c r="F75" i="1"/>
  <c r="F74" i="1"/>
  <c r="F73" i="1"/>
  <c r="F72" i="1"/>
  <c r="F71" i="1"/>
  <c r="F70" i="1"/>
  <c r="F69" i="1"/>
  <c r="F66" i="1"/>
  <c r="F65" i="1"/>
  <c r="F64" i="1"/>
  <c r="F63" i="1"/>
  <c r="F62" i="1"/>
  <c r="F61" i="1"/>
  <c r="F60" i="1"/>
  <c r="F59" i="1"/>
  <c r="F58" i="1"/>
  <c r="F55" i="1"/>
  <c r="F54" i="1"/>
  <c r="F53" i="1"/>
  <c r="F52" i="1"/>
  <c r="F51" i="1"/>
  <c r="F50" i="1"/>
  <c r="F49" i="1"/>
  <c r="F48" i="1"/>
  <c r="F47" i="1"/>
  <c r="F44" i="1"/>
  <c r="F43" i="1"/>
  <c r="F42" i="1"/>
  <c r="F41" i="1"/>
  <c r="F40" i="1"/>
  <c r="F39" i="1"/>
  <c r="F38" i="1"/>
  <c r="F37" i="1"/>
  <c r="F36" i="1"/>
  <c r="F33" i="1"/>
  <c r="F32" i="1"/>
  <c r="F31" i="1"/>
  <c r="F30" i="1"/>
  <c r="F29" i="1"/>
  <c r="F28" i="1"/>
  <c r="F27" i="1"/>
  <c r="F26" i="1"/>
  <c r="F25" i="1"/>
  <c r="F22" i="1"/>
  <c r="F21" i="1"/>
  <c r="F20" i="1"/>
  <c r="F19" i="1"/>
  <c r="F18" i="1"/>
  <c r="F17" i="1"/>
  <c r="F16" i="1"/>
  <c r="F15" i="1"/>
  <c r="F14" i="1"/>
  <c r="F4" i="1"/>
  <c r="F5" i="1"/>
  <c r="F6" i="1"/>
  <c r="F7" i="1"/>
  <c r="F8" i="1"/>
  <c r="F9" i="1"/>
  <c r="F10" i="1"/>
  <c r="F11" i="1"/>
  <c r="F3" i="1"/>
  <c r="D176" i="1"/>
  <c r="D175" i="1"/>
  <c r="D174" i="1"/>
  <c r="D173" i="1"/>
  <c r="D172" i="1"/>
  <c r="D171" i="1"/>
  <c r="D170" i="1"/>
  <c r="D169" i="1"/>
  <c r="D168" i="1"/>
  <c r="D165" i="1"/>
  <c r="D164" i="1"/>
  <c r="D163" i="1"/>
  <c r="D162" i="1"/>
  <c r="D161" i="1"/>
  <c r="D160" i="1"/>
  <c r="D159" i="1"/>
  <c r="D158" i="1"/>
  <c r="D157" i="1"/>
  <c r="D154" i="1"/>
  <c r="D153" i="1"/>
  <c r="D152" i="1"/>
  <c r="D151" i="1"/>
  <c r="D150" i="1"/>
  <c r="D149" i="1"/>
  <c r="D148" i="1"/>
  <c r="D147" i="1"/>
  <c r="D146" i="1"/>
  <c r="D143" i="1"/>
  <c r="D142" i="1"/>
  <c r="D141" i="1"/>
  <c r="D140" i="1"/>
  <c r="D139" i="1"/>
  <c r="D138" i="1"/>
  <c r="D137" i="1"/>
  <c r="D136" i="1"/>
  <c r="D135" i="1"/>
  <c r="D132" i="1"/>
  <c r="D131" i="1"/>
  <c r="D130" i="1"/>
  <c r="D129" i="1"/>
  <c r="D128" i="1"/>
  <c r="D127" i="1"/>
  <c r="D126" i="1"/>
  <c r="D125" i="1"/>
  <c r="D124" i="1"/>
  <c r="D121" i="1"/>
  <c r="D120" i="1"/>
  <c r="D119" i="1"/>
  <c r="D118" i="1"/>
  <c r="D117" i="1"/>
  <c r="D116" i="1"/>
  <c r="D115" i="1"/>
  <c r="D114" i="1"/>
  <c r="D113" i="1"/>
  <c r="D110" i="1"/>
  <c r="D109" i="1"/>
  <c r="D108" i="1"/>
  <c r="D107" i="1"/>
  <c r="D106" i="1"/>
  <c r="D105" i="1"/>
  <c r="D104" i="1"/>
  <c r="D103" i="1"/>
  <c r="D102" i="1"/>
  <c r="D99" i="1"/>
  <c r="D98" i="1"/>
  <c r="D97" i="1"/>
  <c r="D96" i="1"/>
  <c r="D95" i="1"/>
  <c r="D94" i="1"/>
  <c r="D93" i="1"/>
  <c r="D92" i="1"/>
  <c r="D91" i="1"/>
  <c r="D88" i="1"/>
  <c r="D87" i="1"/>
  <c r="D86" i="1"/>
  <c r="D85" i="1"/>
  <c r="D84" i="1"/>
  <c r="D83" i="1"/>
  <c r="D82" i="1"/>
  <c r="D81" i="1"/>
  <c r="D80" i="1"/>
  <c r="D77" i="1"/>
  <c r="D76" i="1"/>
  <c r="D75" i="1"/>
  <c r="D74" i="1"/>
  <c r="D73" i="1"/>
  <c r="D72" i="1"/>
  <c r="D71" i="1"/>
  <c r="D70" i="1"/>
  <c r="D69" i="1"/>
  <c r="D66" i="1"/>
  <c r="D65" i="1"/>
  <c r="D64" i="1"/>
  <c r="D63" i="1"/>
  <c r="D62" i="1"/>
  <c r="D61" i="1"/>
  <c r="D60" i="1"/>
  <c r="D59" i="1"/>
  <c r="D58" i="1"/>
  <c r="D55" i="1"/>
  <c r="D54" i="1"/>
  <c r="D53" i="1"/>
  <c r="D52" i="1"/>
  <c r="D51" i="1"/>
  <c r="D50" i="1"/>
  <c r="D49" i="1"/>
  <c r="D48" i="1"/>
  <c r="D47" i="1"/>
  <c r="D44" i="1"/>
  <c r="D43" i="1"/>
  <c r="D42" i="1"/>
  <c r="D41" i="1"/>
  <c r="D40" i="1"/>
  <c r="D39" i="1"/>
  <c r="D38" i="1"/>
  <c r="D37" i="1"/>
  <c r="D36" i="1"/>
  <c r="D33" i="1"/>
  <c r="D32" i="1"/>
  <c r="D31" i="1"/>
  <c r="D30" i="1"/>
  <c r="D29" i="1"/>
  <c r="D28" i="1"/>
  <c r="D27" i="1"/>
  <c r="D26" i="1"/>
  <c r="D25" i="1"/>
  <c r="D22" i="1"/>
  <c r="D21" i="1"/>
  <c r="D20" i="1"/>
  <c r="D19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3" i="1"/>
  <c r="E154" i="5"/>
  <c r="C154" i="5"/>
  <c r="G154" i="5"/>
  <c r="E153" i="5"/>
  <c r="C153" i="5"/>
  <c r="G153" i="5"/>
  <c r="E152" i="5"/>
  <c r="C152" i="5"/>
  <c r="G152" i="5"/>
  <c r="E151" i="5"/>
  <c r="C151" i="5"/>
  <c r="G151" i="5"/>
  <c r="E150" i="5"/>
  <c r="C150" i="5"/>
  <c r="E149" i="5"/>
  <c r="C149" i="5"/>
  <c r="G149" i="5"/>
  <c r="E148" i="5"/>
  <c r="C148" i="5"/>
  <c r="E147" i="5"/>
  <c r="C147" i="5"/>
  <c r="G147" i="5"/>
  <c r="E146" i="5"/>
  <c r="C146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E3" i="5"/>
  <c r="C3" i="5"/>
  <c r="G146" i="5"/>
  <c r="G3" i="5"/>
  <c r="G4" i="5"/>
  <c r="G5" i="5"/>
  <c r="G6" i="5"/>
  <c r="G7" i="5"/>
  <c r="G8" i="5"/>
  <c r="G9" i="5"/>
  <c r="G10" i="5"/>
  <c r="G11" i="5"/>
  <c r="G14" i="5"/>
  <c r="G15" i="5"/>
  <c r="G16" i="5"/>
  <c r="G17" i="5"/>
  <c r="G18" i="5"/>
  <c r="G19" i="5"/>
  <c r="G20" i="5"/>
  <c r="G21" i="5"/>
  <c r="G22" i="5"/>
  <c r="G25" i="5"/>
  <c r="G26" i="5"/>
  <c r="G27" i="5"/>
  <c r="G28" i="5"/>
  <c r="G29" i="5"/>
  <c r="G30" i="5"/>
  <c r="G31" i="5"/>
  <c r="G32" i="5"/>
  <c r="G33" i="5"/>
  <c r="G36" i="5"/>
  <c r="G37" i="5"/>
  <c r="G38" i="5"/>
  <c r="G39" i="5"/>
  <c r="G40" i="5"/>
  <c r="G41" i="5"/>
  <c r="G42" i="5"/>
  <c r="G43" i="5"/>
  <c r="G44" i="5"/>
  <c r="G47" i="5"/>
  <c r="G48" i="5"/>
  <c r="G49" i="5"/>
  <c r="G50" i="5"/>
  <c r="G51" i="5"/>
  <c r="G52" i="5"/>
  <c r="G53" i="5"/>
  <c r="G54" i="5"/>
  <c r="G55" i="5"/>
  <c r="G58" i="5"/>
  <c r="G59" i="5"/>
  <c r="G60" i="5"/>
  <c r="G61" i="5"/>
  <c r="G62" i="5"/>
  <c r="G63" i="5"/>
  <c r="G64" i="5"/>
  <c r="G65" i="5"/>
  <c r="G66" i="5"/>
  <c r="G69" i="5"/>
  <c r="G70" i="5"/>
  <c r="G71" i="5"/>
  <c r="G72" i="5"/>
  <c r="G73" i="5"/>
  <c r="G74" i="5"/>
  <c r="G75" i="5"/>
  <c r="G76" i="5"/>
  <c r="G148" i="5"/>
  <c r="G150" i="5"/>
  <c r="G77" i="5"/>
  <c r="G80" i="5"/>
  <c r="G81" i="5"/>
  <c r="G82" i="5"/>
  <c r="G83" i="5"/>
  <c r="G84" i="5"/>
  <c r="G85" i="5"/>
  <c r="G86" i="5"/>
  <c r="G87" i="5"/>
  <c r="G88" i="5"/>
  <c r="G91" i="5"/>
  <c r="G92" i="5"/>
  <c r="G93" i="5"/>
  <c r="G94" i="5"/>
  <c r="G95" i="5"/>
  <c r="G96" i="5"/>
  <c r="G97" i="5"/>
  <c r="G98" i="5"/>
  <c r="G99" i="5"/>
  <c r="G102" i="5"/>
  <c r="G103" i="5"/>
  <c r="G104" i="5"/>
  <c r="G105" i="5"/>
  <c r="G106" i="5"/>
  <c r="G107" i="5"/>
  <c r="G108" i="5"/>
  <c r="G109" i="5"/>
  <c r="G110" i="5"/>
  <c r="G113" i="5"/>
  <c r="G114" i="5"/>
  <c r="G115" i="5"/>
  <c r="G116" i="5"/>
  <c r="G117" i="5"/>
  <c r="G118" i="5"/>
  <c r="G119" i="5"/>
  <c r="G120" i="5"/>
  <c r="G121" i="5"/>
  <c r="G124" i="5"/>
  <c r="G125" i="5"/>
  <c r="G126" i="5"/>
  <c r="G127" i="5"/>
  <c r="G128" i="5"/>
  <c r="G129" i="5"/>
  <c r="G130" i="5"/>
  <c r="G131" i="5"/>
  <c r="G132" i="5"/>
  <c r="G135" i="5"/>
  <c r="G136" i="5"/>
  <c r="G137" i="5"/>
  <c r="G138" i="5"/>
  <c r="G139" i="5"/>
  <c r="G140" i="5"/>
  <c r="G141" i="5"/>
  <c r="G142" i="5"/>
  <c r="G143" i="5"/>
  <c r="G157" i="5"/>
  <c r="G158" i="5"/>
  <c r="G159" i="5"/>
  <c r="G160" i="5"/>
  <c r="G161" i="5"/>
  <c r="G162" i="5"/>
  <c r="G163" i="5"/>
  <c r="G164" i="5"/>
  <c r="G165" i="5"/>
  <c r="G168" i="5"/>
  <c r="G169" i="5"/>
  <c r="G170" i="5"/>
  <c r="G171" i="5"/>
  <c r="G172" i="5"/>
  <c r="G173" i="5"/>
  <c r="G174" i="5"/>
  <c r="G175" i="5"/>
  <c r="G176" i="5"/>
  <c r="G179" i="5"/>
  <c r="G180" i="5"/>
  <c r="G181" i="5"/>
  <c r="G182" i="5"/>
  <c r="G183" i="5"/>
  <c r="G184" i="5"/>
  <c r="G185" i="5"/>
  <c r="G186" i="5"/>
  <c r="G187" i="5"/>
  <c r="E121" i="4"/>
  <c r="C121" i="4"/>
  <c r="G121" i="4"/>
  <c r="E120" i="4"/>
  <c r="C120" i="4"/>
  <c r="G120" i="4"/>
  <c r="E119" i="4"/>
  <c r="C119" i="4"/>
  <c r="G119" i="4"/>
  <c r="E118" i="4"/>
  <c r="C118" i="4"/>
  <c r="G118" i="4"/>
  <c r="E117" i="4"/>
  <c r="C117" i="4"/>
  <c r="G117" i="4"/>
  <c r="E116" i="4"/>
  <c r="C116" i="4"/>
  <c r="G116" i="4"/>
  <c r="E115" i="4"/>
  <c r="C115" i="4"/>
  <c r="G115" i="4"/>
  <c r="E114" i="4"/>
  <c r="C114" i="4"/>
  <c r="G114" i="4"/>
  <c r="E113" i="4"/>
  <c r="C113" i="4"/>
  <c r="G113" i="4"/>
  <c r="E110" i="4"/>
  <c r="C110" i="4"/>
  <c r="G110" i="4"/>
  <c r="E109" i="4"/>
  <c r="C109" i="4"/>
  <c r="G109" i="4"/>
  <c r="E108" i="4"/>
  <c r="C108" i="4"/>
  <c r="G108" i="4"/>
  <c r="E107" i="4"/>
  <c r="C107" i="4"/>
  <c r="G107" i="4"/>
  <c r="E106" i="4"/>
  <c r="C106" i="4"/>
  <c r="G106" i="4"/>
  <c r="E105" i="4"/>
  <c r="C105" i="4"/>
  <c r="G105" i="4"/>
  <c r="E104" i="4"/>
  <c r="C104" i="4"/>
  <c r="G104" i="4"/>
  <c r="E103" i="4"/>
  <c r="C103" i="4"/>
  <c r="G103" i="4"/>
  <c r="E102" i="4"/>
  <c r="C102" i="4"/>
  <c r="E99" i="4"/>
  <c r="C99" i="4"/>
  <c r="G99" i="4"/>
  <c r="E98" i="4"/>
  <c r="C98" i="4"/>
  <c r="G98" i="4"/>
  <c r="E97" i="4"/>
  <c r="C97" i="4"/>
  <c r="G97" i="4"/>
  <c r="E96" i="4"/>
  <c r="C96" i="4"/>
  <c r="G96" i="4"/>
  <c r="E95" i="4"/>
  <c r="C95" i="4"/>
  <c r="G95" i="4"/>
  <c r="E94" i="4"/>
  <c r="C94" i="4"/>
  <c r="G94" i="4"/>
  <c r="E93" i="4"/>
  <c r="C93" i="4"/>
  <c r="G93" i="4"/>
  <c r="E92" i="4"/>
  <c r="C92" i="4"/>
  <c r="G92" i="4"/>
  <c r="E91" i="4"/>
  <c r="C91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G80" i="4"/>
  <c r="E77" i="4"/>
  <c r="C77" i="4"/>
  <c r="G77" i="4"/>
  <c r="E76" i="4"/>
  <c r="C76" i="4"/>
  <c r="G76" i="4"/>
  <c r="E75" i="4"/>
  <c r="C75" i="4"/>
  <c r="G75" i="4"/>
  <c r="E74" i="4"/>
  <c r="C74" i="4"/>
  <c r="G74" i="4"/>
  <c r="E73" i="4"/>
  <c r="C73" i="4"/>
  <c r="G73" i="4"/>
  <c r="E72" i="4"/>
  <c r="C72" i="4"/>
  <c r="G72" i="4"/>
  <c r="E71" i="4"/>
  <c r="C71" i="4"/>
  <c r="G71" i="4"/>
  <c r="E70" i="4"/>
  <c r="C70" i="4"/>
  <c r="G70" i="4"/>
  <c r="E69" i="4"/>
  <c r="C69" i="4"/>
  <c r="G69" i="4"/>
  <c r="G102" i="4"/>
  <c r="G91" i="4"/>
  <c r="G81" i="4"/>
  <c r="G82" i="4"/>
  <c r="G83" i="4"/>
  <c r="G84" i="4"/>
  <c r="G85" i="4"/>
  <c r="G86" i="4"/>
  <c r="G87" i="4"/>
  <c r="G88" i="4"/>
  <c r="C176" i="1"/>
  <c r="E176" i="1"/>
  <c r="G176" i="1"/>
  <c r="C175" i="1"/>
  <c r="E175" i="1"/>
  <c r="G175" i="1"/>
  <c r="C174" i="1"/>
  <c r="E174" i="1"/>
  <c r="G174" i="1"/>
  <c r="C173" i="1"/>
  <c r="E173" i="1"/>
  <c r="G173" i="1"/>
  <c r="C172" i="1"/>
  <c r="E172" i="1"/>
  <c r="G172" i="1"/>
  <c r="C171" i="1"/>
  <c r="E171" i="1"/>
  <c r="G171" i="1"/>
  <c r="C170" i="1"/>
  <c r="E170" i="1"/>
  <c r="G170" i="1"/>
  <c r="C169" i="1"/>
  <c r="E169" i="1"/>
  <c r="G169" i="1"/>
  <c r="C168" i="1"/>
  <c r="E168" i="1"/>
  <c r="G168" i="1"/>
  <c r="C165" i="1"/>
  <c r="E165" i="1"/>
  <c r="G165" i="1"/>
  <c r="C164" i="1"/>
  <c r="E164" i="1"/>
  <c r="G164" i="1"/>
  <c r="C163" i="1"/>
  <c r="E163" i="1"/>
  <c r="G163" i="1"/>
  <c r="C162" i="1"/>
  <c r="E162" i="1"/>
  <c r="G162" i="1"/>
  <c r="C161" i="1"/>
  <c r="E161" i="1"/>
  <c r="G161" i="1"/>
  <c r="C160" i="1"/>
  <c r="E160" i="1"/>
  <c r="G160" i="1"/>
  <c r="C159" i="1"/>
  <c r="E159" i="1"/>
  <c r="G159" i="1"/>
  <c r="C158" i="1"/>
  <c r="E158" i="1"/>
  <c r="G158" i="1"/>
  <c r="C157" i="1"/>
  <c r="E157" i="1"/>
  <c r="G157" i="1"/>
  <c r="C154" i="1"/>
  <c r="E154" i="1"/>
  <c r="G154" i="1"/>
  <c r="C153" i="1"/>
  <c r="E153" i="1"/>
  <c r="G153" i="1"/>
  <c r="C152" i="1"/>
  <c r="E152" i="1"/>
  <c r="G152" i="1"/>
  <c r="C151" i="1"/>
  <c r="E151" i="1"/>
  <c r="G151" i="1"/>
  <c r="C150" i="1"/>
  <c r="E150" i="1"/>
  <c r="G150" i="1"/>
  <c r="C149" i="1"/>
  <c r="E149" i="1"/>
  <c r="G149" i="1"/>
  <c r="C148" i="1"/>
  <c r="E148" i="1"/>
  <c r="G148" i="1"/>
  <c r="C147" i="1"/>
  <c r="E147" i="1"/>
  <c r="G147" i="1"/>
  <c r="C146" i="1"/>
  <c r="E146" i="1"/>
  <c r="G146" i="1"/>
  <c r="C143" i="1"/>
  <c r="E143" i="1"/>
  <c r="G143" i="1"/>
  <c r="C142" i="1"/>
  <c r="E142" i="1"/>
  <c r="G142" i="1"/>
  <c r="C141" i="1"/>
  <c r="E141" i="1"/>
  <c r="G141" i="1"/>
  <c r="C140" i="1"/>
  <c r="E140" i="1"/>
  <c r="G140" i="1"/>
  <c r="C139" i="1"/>
  <c r="E139" i="1"/>
  <c r="G139" i="1"/>
  <c r="C138" i="1"/>
  <c r="E138" i="1"/>
  <c r="G138" i="1"/>
  <c r="C137" i="1"/>
  <c r="E137" i="1"/>
  <c r="G137" i="1"/>
  <c r="C136" i="1"/>
  <c r="E136" i="1"/>
  <c r="G136" i="1"/>
  <c r="C135" i="1"/>
  <c r="E135" i="1"/>
  <c r="G135" i="1"/>
  <c r="C132" i="1"/>
  <c r="E132" i="1"/>
  <c r="G132" i="1"/>
  <c r="C131" i="1"/>
  <c r="E131" i="1"/>
  <c r="G131" i="1"/>
  <c r="C130" i="1"/>
  <c r="E130" i="1"/>
  <c r="G130" i="1"/>
  <c r="C129" i="1"/>
  <c r="E129" i="1"/>
  <c r="G129" i="1"/>
  <c r="C128" i="1"/>
  <c r="E128" i="1"/>
  <c r="G128" i="1"/>
  <c r="C127" i="1"/>
  <c r="E127" i="1"/>
  <c r="G127" i="1"/>
  <c r="C126" i="1"/>
  <c r="E126" i="1"/>
  <c r="G126" i="1"/>
  <c r="C125" i="1"/>
  <c r="E125" i="1"/>
  <c r="G125" i="1"/>
  <c r="C124" i="1"/>
  <c r="E124" i="1"/>
  <c r="G124" i="1"/>
  <c r="C121" i="1"/>
  <c r="E121" i="1"/>
  <c r="G121" i="1"/>
  <c r="C120" i="1"/>
  <c r="E120" i="1"/>
  <c r="G120" i="1"/>
  <c r="C119" i="1"/>
  <c r="E119" i="1"/>
  <c r="G119" i="1"/>
  <c r="C118" i="1"/>
  <c r="E118" i="1"/>
  <c r="G118" i="1"/>
  <c r="C117" i="1"/>
  <c r="E117" i="1"/>
  <c r="G117" i="1"/>
  <c r="C116" i="1"/>
  <c r="E116" i="1"/>
  <c r="G116" i="1"/>
  <c r="C115" i="1"/>
  <c r="E115" i="1"/>
  <c r="G115" i="1"/>
  <c r="C114" i="1"/>
  <c r="E114" i="1"/>
  <c r="G114" i="1"/>
  <c r="C113" i="1"/>
  <c r="E113" i="1"/>
  <c r="G113" i="1"/>
  <c r="C110" i="1"/>
  <c r="E110" i="1"/>
  <c r="G110" i="1"/>
  <c r="C109" i="1"/>
  <c r="E109" i="1"/>
  <c r="G109" i="1"/>
  <c r="C108" i="1"/>
  <c r="E108" i="1"/>
  <c r="G108" i="1"/>
  <c r="C107" i="1"/>
  <c r="E107" i="1"/>
  <c r="G107" i="1"/>
  <c r="C106" i="1"/>
  <c r="E106" i="1"/>
  <c r="G106" i="1"/>
  <c r="C105" i="1"/>
  <c r="E105" i="1"/>
  <c r="G105" i="1"/>
  <c r="C104" i="1"/>
  <c r="E104" i="1"/>
  <c r="G104" i="1"/>
  <c r="C103" i="1"/>
  <c r="E103" i="1"/>
  <c r="G103" i="1"/>
  <c r="C102" i="1"/>
  <c r="E102" i="1"/>
  <c r="G102" i="1"/>
  <c r="C99" i="1"/>
  <c r="E99" i="1"/>
  <c r="G99" i="1"/>
  <c r="C98" i="1"/>
  <c r="E98" i="1"/>
  <c r="G98" i="1"/>
  <c r="C97" i="1"/>
  <c r="E97" i="1"/>
  <c r="G97" i="1"/>
  <c r="C96" i="1"/>
  <c r="E96" i="1"/>
  <c r="G96" i="1"/>
  <c r="C95" i="1"/>
  <c r="E95" i="1"/>
  <c r="G95" i="1"/>
  <c r="C94" i="1"/>
  <c r="E94" i="1"/>
  <c r="G94" i="1"/>
  <c r="C93" i="1"/>
  <c r="E93" i="1"/>
  <c r="G93" i="1"/>
  <c r="C92" i="1"/>
  <c r="E92" i="1"/>
  <c r="G92" i="1"/>
  <c r="C91" i="1"/>
  <c r="E91" i="1"/>
  <c r="G91" i="1"/>
  <c r="C88" i="1"/>
  <c r="E88" i="1"/>
  <c r="G88" i="1"/>
  <c r="C87" i="1"/>
  <c r="E87" i="1"/>
  <c r="G87" i="1"/>
  <c r="C86" i="1"/>
  <c r="E86" i="1"/>
  <c r="G86" i="1"/>
  <c r="C85" i="1"/>
  <c r="E85" i="1"/>
  <c r="G85" i="1"/>
  <c r="C84" i="1"/>
  <c r="E84" i="1"/>
  <c r="G84" i="1"/>
  <c r="C83" i="1"/>
  <c r="E83" i="1"/>
  <c r="G83" i="1"/>
  <c r="C82" i="1"/>
  <c r="E82" i="1"/>
  <c r="G82" i="1"/>
  <c r="C81" i="1"/>
  <c r="E81" i="1"/>
  <c r="G81" i="1"/>
  <c r="C80" i="1"/>
  <c r="E80" i="1"/>
  <c r="G80" i="1"/>
  <c r="C77" i="1"/>
  <c r="E77" i="1"/>
  <c r="G77" i="1"/>
  <c r="C76" i="1"/>
  <c r="E76" i="1"/>
  <c r="G76" i="1"/>
  <c r="C75" i="1"/>
  <c r="E75" i="1"/>
  <c r="G75" i="1"/>
  <c r="C74" i="1"/>
  <c r="E74" i="1"/>
  <c r="G74" i="1"/>
  <c r="C73" i="1"/>
  <c r="E73" i="1"/>
  <c r="G73" i="1"/>
  <c r="C72" i="1"/>
  <c r="E72" i="1"/>
  <c r="G72" i="1"/>
  <c r="C71" i="1"/>
  <c r="E71" i="1"/>
  <c r="G71" i="1"/>
  <c r="C70" i="1"/>
  <c r="E70" i="1"/>
  <c r="G70" i="1"/>
  <c r="C69" i="1"/>
  <c r="E69" i="1"/>
  <c r="G69" i="1"/>
  <c r="C66" i="1"/>
  <c r="E66" i="1"/>
  <c r="G66" i="1"/>
  <c r="C65" i="1"/>
  <c r="E65" i="1"/>
  <c r="G65" i="1"/>
  <c r="C64" i="1"/>
  <c r="E64" i="1"/>
  <c r="G64" i="1"/>
  <c r="C63" i="1"/>
  <c r="E63" i="1"/>
  <c r="G63" i="1"/>
  <c r="C62" i="1"/>
  <c r="E62" i="1"/>
  <c r="G62" i="1"/>
  <c r="C61" i="1"/>
  <c r="E61" i="1"/>
  <c r="G61" i="1"/>
  <c r="C60" i="1"/>
  <c r="E60" i="1"/>
  <c r="G60" i="1"/>
  <c r="C59" i="1"/>
  <c r="E59" i="1"/>
  <c r="G59" i="1"/>
  <c r="C58" i="1"/>
  <c r="E58" i="1"/>
  <c r="G58" i="1"/>
  <c r="C55" i="1"/>
  <c r="E55" i="1"/>
  <c r="G55" i="1"/>
  <c r="C54" i="1"/>
  <c r="E54" i="1"/>
  <c r="G54" i="1"/>
  <c r="C53" i="1"/>
  <c r="E53" i="1"/>
  <c r="G53" i="1"/>
  <c r="C52" i="1"/>
  <c r="E52" i="1"/>
  <c r="G52" i="1"/>
  <c r="C51" i="1"/>
  <c r="E51" i="1"/>
  <c r="G51" i="1"/>
  <c r="C50" i="1"/>
  <c r="E50" i="1"/>
  <c r="G50" i="1"/>
  <c r="C49" i="1"/>
  <c r="E49" i="1"/>
  <c r="G49" i="1"/>
  <c r="C48" i="1"/>
  <c r="E48" i="1"/>
  <c r="G48" i="1"/>
  <c r="C47" i="1"/>
  <c r="E47" i="1"/>
  <c r="G47" i="1"/>
  <c r="C44" i="1"/>
  <c r="E44" i="1"/>
  <c r="G44" i="1"/>
  <c r="C43" i="1"/>
  <c r="E43" i="1"/>
  <c r="G43" i="1"/>
  <c r="C42" i="1"/>
  <c r="E42" i="1"/>
  <c r="G42" i="1"/>
  <c r="C41" i="1"/>
  <c r="E41" i="1"/>
  <c r="G41" i="1"/>
  <c r="C40" i="1"/>
  <c r="E40" i="1"/>
  <c r="G40" i="1"/>
  <c r="C39" i="1"/>
  <c r="E39" i="1"/>
  <c r="G39" i="1"/>
  <c r="C38" i="1"/>
  <c r="E38" i="1"/>
  <c r="G38" i="1"/>
  <c r="C37" i="1"/>
  <c r="E37" i="1"/>
  <c r="G37" i="1"/>
  <c r="C36" i="1"/>
  <c r="E36" i="1"/>
  <c r="G36" i="1"/>
  <c r="C33" i="1"/>
  <c r="E33" i="1"/>
  <c r="G33" i="1"/>
  <c r="C32" i="1"/>
  <c r="E32" i="1"/>
  <c r="G32" i="1"/>
  <c r="C31" i="1"/>
  <c r="E31" i="1"/>
  <c r="G31" i="1"/>
  <c r="C30" i="1"/>
  <c r="E30" i="1"/>
  <c r="G30" i="1"/>
  <c r="C29" i="1"/>
  <c r="E29" i="1"/>
  <c r="G29" i="1"/>
  <c r="C28" i="1"/>
  <c r="E28" i="1"/>
  <c r="G28" i="1"/>
  <c r="C27" i="1"/>
  <c r="E27" i="1"/>
  <c r="G27" i="1"/>
  <c r="C26" i="1"/>
  <c r="E26" i="1"/>
  <c r="G26" i="1"/>
  <c r="C25" i="1"/>
  <c r="E25" i="1"/>
  <c r="G25" i="1"/>
  <c r="C22" i="1"/>
  <c r="E22" i="1"/>
  <c r="G22" i="1"/>
  <c r="C21" i="1"/>
  <c r="E21" i="1"/>
  <c r="G21" i="1"/>
  <c r="C20" i="1"/>
  <c r="E20" i="1"/>
  <c r="G20" i="1"/>
  <c r="C19" i="1"/>
  <c r="E19" i="1"/>
  <c r="G19" i="1"/>
  <c r="C18" i="1"/>
  <c r="E18" i="1"/>
  <c r="G18" i="1"/>
  <c r="C17" i="1"/>
  <c r="E17" i="1"/>
  <c r="G17" i="1"/>
  <c r="C16" i="1"/>
  <c r="E16" i="1"/>
  <c r="G16" i="1"/>
  <c r="C15" i="1"/>
  <c r="E15" i="1"/>
  <c r="G15" i="1"/>
  <c r="C14" i="1"/>
  <c r="E14" i="1"/>
  <c r="G14" i="1"/>
  <c r="E110" i="3"/>
  <c r="C110" i="3"/>
  <c r="G110" i="3"/>
  <c r="E109" i="3"/>
  <c r="C109" i="3"/>
  <c r="G109" i="3"/>
  <c r="E108" i="3"/>
  <c r="C108" i="3"/>
  <c r="G108" i="3"/>
  <c r="E107" i="3"/>
  <c r="C107" i="3"/>
  <c r="G107" i="3"/>
  <c r="E106" i="3"/>
  <c r="C106" i="3"/>
  <c r="G106" i="3"/>
  <c r="E105" i="3"/>
  <c r="C105" i="3"/>
  <c r="G105" i="3"/>
  <c r="E104" i="3"/>
  <c r="C104" i="3"/>
  <c r="G104" i="3"/>
  <c r="E103" i="3"/>
  <c r="C103" i="3"/>
  <c r="G103" i="3"/>
  <c r="E102" i="3"/>
  <c r="C102" i="3"/>
  <c r="G102" i="3"/>
  <c r="E99" i="3"/>
  <c r="C99" i="3"/>
  <c r="G99" i="3"/>
  <c r="E98" i="3"/>
  <c r="C98" i="3"/>
  <c r="G98" i="3"/>
  <c r="E97" i="3"/>
  <c r="C97" i="3"/>
  <c r="G97" i="3"/>
  <c r="E96" i="3"/>
  <c r="C96" i="3"/>
  <c r="G96" i="3"/>
  <c r="E95" i="3"/>
  <c r="C95" i="3"/>
  <c r="G95" i="3"/>
  <c r="E94" i="3"/>
  <c r="C94" i="3"/>
  <c r="G94" i="3"/>
  <c r="E93" i="3"/>
  <c r="C93" i="3"/>
  <c r="G93" i="3"/>
  <c r="E92" i="3"/>
  <c r="C92" i="3"/>
  <c r="G92" i="3"/>
  <c r="E91" i="3"/>
  <c r="C91" i="3"/>
  <c r="G91" i="3"/>
  <c r="E88" i="3"/>
  <c r="C88" i="3"/>
  <c r="G88" i="3"/>
  <c r="E87" i="3"/>
  <c r="C87" i="3"/>
  <c r="G87" i="3"/>
  <c r="E86" i="3"/>
  <c r="C86" i="3"/>
  <c r="G86" i="3"/>
  <c r="E85" i="3"/>
  <c r="C85" i="3"/>
  <c r="G85" i="3"/>
  <c r="E84" i="3"/>
  <c r="C84" i="3"/>
  <c r="G84" i="3"/>
  <c r="E83" i="3"/>
  <c r="C83" i="3"/>
  <c r="G83" i="3"/>
  <c r="E82" i="3"/>
  <c r="C82" i="3"/>
  <c r="G82" i="3"/>
  <c r="E81" i="3"/>
  <c r="C81" i="3"/>
  <c r="G81" i="3"/>
  <c r="E80" i="3"/>
  <c r="C80" i="3"/>
  <c r="G80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G69" i="3"/>
  <c r="G70" i="3"/>
  <c r="G71" i="3"/>
  <c r="G72" i="3"/>
  <c r="G73" i="3"/>
  <c r="G74" i="3"/>
  <c r="G75" i="3"/>
  <c r="G76" i="3"/>
  <c r="G77" i="3"/>
  <c r="G3" i="3"/>
  <c r="G4" i="3"/>
  <c r="G5" i="3"/>
  <c r="G6" i="3"/>
  <c r="G7" i="3"/>
  <c r="G8" i="3"/>
  <c r="G9" i="3"/>
  <c r="G10" i="3"/>
  <c r="G11" i="3"/>
  <c r="G14" i="3"/>
  <c r="G15" i="3"/>
  <c r="G16" i="3"/>
  <c r="G17" i="3"/>
  <c r="G18" i="3"/>
  <c r="G19" i="3"/>
  <c r="G20" i="3"/>
  <c r="G21" i="3"/>
  <c r="G22" i="3"/>
  <c r="G25" i="3"/>
  <c r="G26" i="3"/>
  <c r="G27" i="3"/>
  <c r="G28" i="3"/>
  <c r="G29" i="3"/>
  <c r="G30" i="3"/>
  <c r="G31" i="3"/>
  <c r="G32" i="3"/>
  <c r="G33" i="3"/>
  <c r="G36" i="3"/>
  <c r="G37" i="3"/>
  <c r="G38" i="3"/>
  <c r="G39" i="3"/>
  <c r="G40" i="3"/>
  <c r="G41" i="3"/>
  <c r="G42" i="3"/>
  <c r="G43" i="3"/>
  <c r="G44" i="3"/>
  <c r="G47" i="3"/>
  <c r="G48" i="3"/>
  <c r="G49" i="3"/>
  <c r="G50" i="3"/>
  <c r="G51" i="3"/>
  <c r="G52" i="3"/>
  <c r="G53" i="3"/>
  <c r="G54" i="3"/>
  <c r="G55" i="3"/>
  <c r="G58" i="3"/>
  <c r="G59" i="3"/>
  <c r="G60" i="3"/>
  <c r="G61" i="3"/>
  <c r="G62" i="3"/>
  <c r="G63" i="3"/>
  <c r="G64" i="3"/>
  <c r="G65" i="3"/>
  <c r="G66" i="3"/>
  <c r="G113" i="3"/>
  <c r="G114" i="3"/>
  <c r="G115" i="3"/>
  <c r="G116" i="3"/>
  <c r="G117" i="3"/>
  <c r="G118" i="3"/>
  <c r="G119" i="3"/>
  <c r="G120" i="3"/>
  <c r="G121" i="3"/>
  <c r="G3" i="4"/>
  <c r="G4" i="4"/>
  <c r="G5" i="4"/>
  <c r="G6" i="4"/>
  <c r="G7" i="4"/>
  <c r="G8" i="4"/>
  <c r="G9" i="4"/>
  <c r="G10" i="4"/>
  <c r="G11" i="4"/>
  <c r="G14" i="4"/>
  <c r="G15" i="4"/>
  <c r="G16" i="4"/>
  <c r="G17" i="4"/>
  <c r="G18" i="4"/>
  <c r="G19" i="4"/>
  <c r="G20" i="4"/>
  <c r="G21" i="4"/>
  <c r="G22" i="4"/>
  <c r="G25" i="4"/>
  <c r="G26" i="4"/>
  <c r="G27" i="4"/>
  <c r="G28" i="4"/>
  <c r="G29" i="4"/>
  <c r="G30" i="4"/>
  <c r="G31" i="4"/>
  <c r="G32" i="4"/>
  <c r="G33" i="4"/>
  <c r="G36" i="4"/>
  <c r="G37" i="4"/>
  <c r="G38" i="4"/>
  <c r="G39" i="4"/>
  <c r="G40" i="4"/>
  <c r="G41" i="4"/>
  <c r="G42" i="4"/>
  <c r="G43" i="4"/>
  <c r="G44" i="4"/>
  <c r="G47" i="4"/>
  <c r="G48" i="4"/>
  <c r="G49" i="4"/>
  <c r="G50" i="4"/>
  <c r="G51" i="4"/>
  <c r="G52" i="4"/>
  <c r="G53" i="4"/>
  <c r="G54" i="4"/>
  <c r="G55" i="4"/>
  <c r="G58" i="4"/>
  <c r="G59" i="4"/>
  <c r="G60" i="4"/>
  <c r="G61" i="4"/>
  <c r="G62" i="4"/>
  <c r="G63" i="4"/>
  <c r="G64" i="4"/>
  <c r="G65" i="4"/>
  <c r="G66" i="4"/>
  <c r="G124" i="4"/>
  <c r="G125" i="4"/>
  <c r="G126" i="4"/>
  <c r="G127" i="4"/>
  <c r="G128" i="4"/>
  <c r="G129" i="4"/>
  <c r="G130" i="4"/>
  <c r="G131" i="4"/>
  <c r="G132" i="4"/>
  <c r="G135" i="4"/>
  <c r="G136" i="4"/>
  <c r="G137" i="4"/>
  <c r="G138" i="4"/>
  <c r="G139" i="4"/>
  <c r="G140" i="4"/>
  <c r="G141" i="4"/>
  <c r="G142" i="4"/>
  <c r="G143" i="4"/>
  <c r="G146" i="4"/>
  <c r="G147" i="4"/>
  <c r="G148" i="4"/>
  <c r="G149" i="4"/>
  <c r="G150" i="4"/>
  <c r="G151" i="4"/>
  <c r="G152" i="4"/>
  <c r="G153" i="4"/>
  <c r="G154" i="4"/>
  <c r="E4" i="1"/>
  <c r="E5" i="1"/>
  <c r="E6" i="1"/>
  <c r="E7" i="1"/>
  <c r="E8" i="1"/>
  <c r="E9" i="1"/>
  <c r="E10" i="1"/>
  <c r="E11" i="1"/>
  <c r="E3" i="1"/>
  <c r="C4" i="1"/>
  <c r="G4" i="1"/>
  <c r="C5" i="1"/>
  <c r="G5" i="1"/>
  <c r="C6" i="1"/>
  <c r="G6" i="1"/>
  <c r="C7" i="1"/>
  <c r="G7" i="1"/>
  <c r="C8" i="1"/>
  <c r="G8" i="1"/>
  <c r="C9" i="1"/>
  <c r="G9" i="1"/>
  <c r="C10" i="1"/>
  <c r="G10" i="1"/>
  <c r="C11" i="1"/>
  <c r="G11" i="1"/>
  <c r="C3" i="1"/>
  <c r="G3" i="1"/>
</calcChain>
</file>

<file path=xl/sharedStrings.xml><?xml version="1.0" encoding="utf-8"?>
<sst xmlns="http://schemas.openxmlformats.org/spreadsheetml/2006/main" count="410" uniqueCount="9">
  <si>
    <t>Reduced Temperature (°R)</t>
  </si>
  <si>
    <t>Reduced Pressure (PSI)</t>
  </si>
  <si>
    <t xml:space="preserve">Constant A </t>
  </si>
  <si>
    <t>Constant B</t>
  </si>
  <si>
    <t>Constant C</t>
  </si>
  <si>
    <t>Constant D</t>
  </si>
  <si>
    <t>Z Factor</t>
  </si>
  <si>
    <t>Standing Beggs Brill Correlation Analysis</t>
  </si>
  <si>
    <t>Standing Beggs Brill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</si>
</sst>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name val="Helvetica"/>
    </font>
    <font>
      <sz val="11"/>
      <color rgb="FFFF0000"/>
      <name val="Calibri"/>
      <family val="2"/>
      <scheme val="minor"/>
    </font>
    <font>
      <sz val="10"/>
      <color rgb="FFFF0000"/>
      <name val="Helvetica"/>
    </font>
    <font>
      <b/>
      <sz val="10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2" fontId="1" fillId="2" borderId="1" xfId="0" applyNumberFormat="1" applyFont="1" applyFill="1" applyBorder="1" applyAlignment="1" applyProtection="1"/>
    <xf numFmtId="164" fontId="1" fillId="2" borderId="1" xfId="0" applyNumberFormat="1" applyFont="1" applyFill="1" applyBorder="1" applyAlignment="1" applyProtection="1"/>
    <xf numFmtId="0" fontId="0" fillId="0" borderId="1" xfId="0" applyBorder="1" applyAlignment="1"/>
    <xf numFmtId="1" fontId="1" fillId="2" borderId="1" xfId="0" applyNumberFormat="1" applyFont="1" applyFill="1" applyBorder="1" applyAlignment="1" applyProtection="1"/>
    <xf numFmtId="2" fontId="1" fillId="2" borderId="0" xfId="0" applyNumberFormat="1" applyFont="1" applyFill="1" applyBorder="1" applyAlignment="1" applyProtection="1"/>
    <xf numFmtId="0" fontId="0" fillId="0" borderId="0" xfId="0" applyBorder="1" applyAlignment="1"/>
    <xf numFmtId="164" fontId="1" fillId="2" borderId="0" xfId="0" applyNumberFormat="1" applyFont="1" applyFill="1" applyBorder="1" applyAlignment="1" applyProtection="1"/>
    <xf numFmtId="0" fontId="0" fillId="2" borderId="0" xfId="0" applyFill="1"/>
    <xf numFmtId="2" fontId="3" fillId="3" borderId="1" xfId="0" applyNumberFormat="1" applyFont="1" applyFill="1" applyBorder="1" applyAlignment="1" applyProtection="1"/>
    <xf numFmtId="0" fontId="2" fillId="3" borderId="1" xfId="0" applyFont="1" applyFill="1" applyBorder="1" applyAlignment="1"/>
    <xf numFmtId="164" fontId="3" fillId="3" borderId="1" xfId="0" applyNumberFormat="1" applyFont="1" applyFill="1" applyBorder="1" applyAlignment="1" applyProtection="1"/>
    <xf numFmtId="0" fontId="2" fillId="2" borderId="0" xfId="0" applyFont="1" applyFill="1"/>
    <xf numFmtId="2" fontId="3" fillId="4" borderId="1" xfId="0" applyNumberFormat="1" applyFont="1" applyFill="1" applyBorder="1" applyAlignment="1" applyProtection="1"/>
    <xf numFmtId="0" fontId="2" fillId="4" borderId="1" xfId="0" applyFont="1" applyFill="1" applyBorder="1" applyAlignment="1"/>
    <xf numFmtId="164" fontId="3" fillId="4" borderId="1" xfId="0" applyNumberFormat="1" applyFont="1" applyFill="1" applyBorder="1" applyAlignment="1" applyProtection="1"/>
    <xf numFmtId="0" fontId="0" fillId="3" borderId="0" xfId="0" applyFill="1"/>
    <xf numFmtId="2" fontId="3" fillId="5" borderId="1" xfId="0" applyNumberFormat="1" applyFont="1" applyFill="1" applyBorder="1" applyAlignment="1" applyProtection="1"/>
    <xf numFmtId="0" fontId="2" fillId="5" borderId="1" xfId="0" applyFont="1" applyFill="1" applyBorder="1" applyAlignment="1"/>
    <xf numFmtId="164" fontId="3" fillId="5" borderId="1" xfId="0" applyNumberFormat="1" applyFont="1" applyFill="1" applyBorder="1" applyAlignment="1" applyProtection="1"/>
    <xf numFmtId="2" fontId="4" fillId="2" borderId="2" xfId="0" applyNumberFormat="1" applyFont="1" applyFill="1" applyBorder="1" applyAlignment="1" applyProtection="1">
      <alignment horizontal="center"/>
    </xf>
    <xf numFmtId="2" fontId="4" fillId="2" borderId="3" xfId="0" applyNumberFormat="1" applyFont="1" applyFill="1" applyBorder="1" applyAlignment="1" applyProtection="1">
      <alignment horizontal="center"/>
    </xf>
    <xf numFmtId="2" fontId="4" fillId="2" borderId="4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5C5C"/>
      <color rgb="FF007C92"/>
      <color rgb="FF009B76"/>
      <color rgb="FFEAAB00"/>
      <color rgb="FFE98300"/>
      <color rgb="FF8C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SBB Correlation: Upper Portion of Standing and Katz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 = 1.05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'SBB Pr = 0 - 8 &amp; Tr = 0 - 3'!$B$3:$B$11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0 - 3'!$G$3:$G$11</c:f>
              <c:numCache>
                <c:formatCode>0.0000</c:formatCode>
                <c:ptCount val="9"/>
                <c:pt idx="0">
                  <c:v>1.0</c:v>
                </c:pt>
                <c:pt idx="1">
                  <c:v>0.585700630114481</c:v>
                </c:pt>
                <c:pt idx="2">
                  <c:v>0.271588369764302</c:v>
                </c:pt>
                <c:pt idx="3">
                  <c:v>0.395183256512441</c:v>
                </c:pt>
                <c:pt idx="4">
                  <c:v>0.518600515900243</c:v>
                </c:pt>
                <c:pt idx="5">
                  <c:v>0.641817241894811</c:v>
                </c:pt>
                <c:pt idx="6">
                  <c:v>0.764874397246385</c:v>
                </c:pt>
                <c:pt idx="7">
                  <c:v>0.887799011911298</c:v>
                </c:pt>
                <c:pt idx="8">
                  <c:v>1.010610275773171</c:v>
                </c:pt>
              </c:numCache>
            </c:numRef>
          </c:yVal>
          <c:smooth val="1"/>
        </c:ser>
        <c:ser>
          <c:idx val="1"/>
          <c:order val="1"/>
          <c:tx>
            <c:v>Tr = 1.10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'SBB Pr = 0 - 8 &amp; Tr = 0 - 3'!$B$14:$B$22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0 - 3'!$G$14:$G$22</c:f>
              <c:numCache>
                <c:formatCode>0.0000</c:formatCode>
                <c:ptCount val="9"/>
                <c:pt idx="0">
                  <c:v>1.0</c:v>
                </c:pt>
                <c:pt idx="1">
                  <c:v>0.687357589776518</c:v>
                </c:pt>
                <c:pt idx="2">
                  <c:v>0.340119705046089</c:v>
                </c:pt>
                <c:pt idx="3">
                  <c:v>0.442181284538326</c:v>
                </c:pt>
                <c:pt idx="4">
                  <c:v>0.556317565867684</c:v>
                </c:pt>
                <c:pt idx="5">
                  <c:v>0.669948376222195</c:v>
                </c:pt>
                <c:pt idx="6">
                  <c:v>0.783177991629346</c:v>
                </c:pt>
                <c:pt idx="7">
                  <c:v>0.89607505839425</c:v>
                </c:pt>
                <c:pt idx="8">
                  <c:v>1.008688217984646</c:v>
                </c:pt>
              </c:numCache>
            </c:numRef>
          </c:yVal>
          <c:smooth val="1"/>
        </c:ser>
        <c:ser>
          <c:idx val="2"/>
          <c:order val="2"/>
          <c:tx>
            <c:v>Tr = 1.20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'SBB Pr = 0 - 8 &amp; Tr = 0 - 3'!$B$25:$B$33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0 - 3'!$G$25:$G$33</c:f>
              <c:numCache>
                <c:formatCode>0.0000</c:formatCode>
                <c:ptCount val="9"/>
                <c:pt idx="0">
                  <c:v>1.0</c:v>
                </c:pt>
                <c:pt idx="1">
                  <c:v>0.789893123597651</c:v>
                </c:pt>
                <c:pt idx="2">
                  <c:v>0.565495911108299</c:v>
                </c:pt>
                <c:pt idx="3">
                  <c:v>0.512696020455316</c:v>
                </c:pt>
                <c:pt idx="4">
                  <c:v>0.609874056407609</c:v>
                </c:pt>
                <c:pt idx="5">
                  <c:v>0.707934253013147</c:v>
                </c:pt>
                <c:pt idx="6">
                  <c:v>0.805337509248464</c:v>
                </c:pt>
                <c:pt idx="7">
                  <c:v>0.902197825889874</c:v>
                </c:pt>
                <c:pt idx="8">
                  <c:v>0.998595760628441</c:v>
                </c:pt>
              </c:numCache>
            </c:numRef>
          </c:yVal>
          <c:smooth val="1"/>
        </c:ser>
        <c:ser>
          <c:idx val="3"/>
          <c:order val="3"/>
          <c:tx>
            <c:v>Tr = 1.30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'SBB Pr = 0 - 8 &amp; Tr = 0 - 3'!$B$36:$B$44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0 - 3'!$G$36:$G$44</c:f>
              <c:numCache>
                <c:formatCode>0.0000</c:formatCode>
                <c:ptCount val="9"/>
                <c:pt idx="0">
                  <c:v>1.0</c:v>
                </c:pt>
                <c:pt idx="1">
                  <c:v>0.844505580820305</c:v>
                </c:pt>
                <c:pt idx="2">
                  <c:v>0.702517654891076</c:v>
                </c:pt>
                <c:pt idx="3">
                  <c:v>0.623602846940041</c:v>
                </c:pt>
                <c:pt idx="4">
                  <c:v>0.651297980621102</c:v>
                </c:pt>
                <c:pt idx="5">
                  <c:v>0.735100156649872</c:v>
                </c:pt>
                <c:pt idx="6">
                  <c:v>0.820560085497991</c:v>
                </c:pt>
                <c:pt idx="7">
                  <c:v>0.905436822792523</c:v>
                </c:pt>
                <c:pt idx="8">
                  <c:v>0.989817146982039</c:v>
                </c:pt>
              </c:numCache>
            </c:numRef>
          </c:yVal>
          <c:smooth val="1"/>
        </c:ser>
        <c:ser>
          <c:idx val="4"/>
          <c:order val="4"/>
          <c:tx>
            <c:v>Tr = 1.40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'SBB Pr = 0 - 8 &amp; Tr = 0 - 3'!$B$47:$B$55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0 - 3'!$G$47:$G$55</c:f>
              <c:numCache>
                <c:formatCode>0.0000</c:formatCode>
                <c:ptCount val="9"/>
                <c:pt idx="0">
                  <c:v>1.0</c:v>
                </c:pt>
                <c:pt idx="1">
                  <c:v>0.880836920734385</c:v>
                </c:pt>
                <c:pt idx="2">
                  <c:v>0.774059895122408</c:v>
                </c:pt>
                <c:pt idx="3">
                  <c:v>0.717647107637539</c:v>
                </c:pt>
                <c:pt idx="4">
                  <c:v>0.716284207427348</c:v>
                </c:pt>
                <c:pt idx="5">
                  <c:v>0.76229912606641</c:v>
                </c:pt>
                <c:pt idx="6">
                  <c:v>0.833884744100334</c:v>
                </c:pt>
                <c:pt idx="7">
                  <c:v>0.909615275871132</c:v>
                </c:pt>
                <c:pt idx="8">
                  <c:v>0.985025390631586</c:v>
                </c:pt>
              </c:numCache>
            </c:numRef>
          </c:yVal>
          <c:smooth val="1"/>
        </c:ser>
        <c:ser>
          <c:idx val="5"/>
          <c:order val="5"/>
          <c:tx>
            <c:v>Tr = 1.50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'SBB Pr = 0 - 8 &amp; Tr = 0 - 3'!$B$58:$B$66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0 - 3'!$G$58:$G$66</c:f>
              <c:numCache>
                <c:formatCode>0.0000</c:formatCode>
                <c:ptCount val="9"/>
                <c:pt idx="0">
                  <c:v>1.0</c:v>
                </c:pt>
                <c:pt idx="1">
                  <c:v>0.907313374481843</c:v>
                </c:pt>
                <c:pt idx="2">
                  <c:v>0.823361952129605</c:v>
                </c:pt>
                <c:pt idx="3">
                  <c:v>0.776495641039552</c:v>
                </c:pt>
                <c:pt idx="4">
                  <c:v>0.771744851444338</c:v>
                </c:pt>
                <c:pt idx="5">
                  <c:v>0.801088616493256</c:v>
                </c:pt>
                <c:pt idx="6">
                  <c:v>0.852870496462945</c:v>
                </c:pt>
                <c:pt idx="7">
                  <c:v>0.91645945512193</c:v>
                </c:pt>
                <c:pt idx="8">
                  <c:v>0.984231068949358</c:v>
                </c:pt>
              </c:numCache>
            </c:numRef>
          </c:yVal>
          <c:smooth val="1"/>
        </c:ser>
        <c:ser>
          <c:idx val="13"/>
          <c:order val="6"/>
          <c:tx>
            <c:v>Tr = 1.60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'SBB Pr = 0 - 8 &amp; Tr = 0 - 3'!$B$69:$B$77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0 - 3'!$G$69:$G$77</c:f>
              <c:numCache>
                <c:formatCode>0.0000</c:formatCode>
                <c:ptCount val="9"/>
                <c:pt idx="0">
                  <c:v>1.0</c:v>
                </c:pt>
                <c:pt idx="1">
                  <c:v>0.927469692314033</c:v>
                </c:pt>
                <c:pt idx="2">
                  <c:v>0.861443161923796</c:v>
                </c:pt>
                <c:pt idx="3">
                  <c:v>0.821717035483206</c:v>
                </c:pt>
                <c:pt idx="4">
                  <c:v>0.814153584230329</c:v>
                </c:pt>
                <c:pt idx="5">
                  <c:v>0.834839934361382</c:v>
                </c:pt>
                <c:pt idx="6">
                  <c:v>0.875719544014321</c:v>
                </c:pt>
                <c:pt idx="7">
                  <c:v>0.928851794965822</c:v>
                </c:pt>
                <c:pt idx="8">
                  <c:v>0.988350377739149</c:v>
                </c:pt>
              </c:numCache>
            </c:numRef>
          </c:yVal>
          <c:smooth val="1"/>
        </c:ser>
        <c:ser>
          <c:idx val="14"/>
          <c:order val="7"/>
          <c:tx>
            <c:v>Tr = 1.70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'SBB Pr = 0 - 8 &amp; Tr = 0 - 3'!$B$80:$B$88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0 - 3'!$G$80:$G$88</c:f>
              <c:numCache>
                <c:formatCode>0.0000</c:formatCode>
                <c:ptCount val="9"/>
                <c:pt idx="0">
                  <c:v>1.0</c:v>
                </c:pt>
                <c:pt idx="1">
                  <c:v>0.943192512197426</c:v>
                </c:pt>
                <c:pt idx="2">
                  <c:v>0.892007311440639</c:v>
                </c:pt>
                <c:pt idx="3">
                  <c:v>0.859454611074536</c:v>
                </c:pt>
                <c:pt idx="4">
                  <c:v>0.851006758499742</c:v>
                </c:pt>
                <c:pt idx="5">
                  <c:v>0.865579672398887</c:v>
                </c:pt>
                <c:pt idx="6">
                  <c:v>0.898387861511984</c:v>
                </c:pt>
                <c:pt idx="7">
                  <c:v>0.943707832689455</c:v>
                </c:pt>
                <c:pt idx="8">
                  <c:v>0.996622468526406</c:v>
                </c:pt>
              </c:numCache>
            </c:numRef>
          </c:yVal>
          <c:smooth val="1"/>
        </c:ser>
        <c:ser>
          <c:idx val="15"/>
          <c:order val="8"/>
          <c:tx>
            <c:v>Tr = 1.80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'SBB Pr = 0 - 8 &amp; Tr = 0 - 3'!$B$91:$B$99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0 - 3'!$G$91:$G$99</c:f>
              <c:numCache>
                <c:formatCode>0.0000</c:formatCode>
                <c:ptCount val="9"/>
                <c:pt idx="0">
                  <c:v>1.0</c:v>
                </c:pt>
                <c:pt idx="1">
                  <c:v>0.955624163505035</c:v>
                </c:pt>
                <c:pt idx="2">
                  <c:v>0.916934037439682</c:v>
                </c:pt>
                <c:pt idx="3">
                  <c:v>0.891628538327223</c:v>
                </c:pt>
                <c:pt idx="4">
                  <c:v>0.884217523932042</c:v>
                </c:pt>
                <c:pt idx="5">
                  <c:v>0.895117583066361</c:v>
                </c:pt>
                <c:pt idx="6">
                  <c:v>0.921890414718841</c:v>
                </c:pt>
                <c:pt idx="7">
                  <c:v>0.960807552066425</c:v>
                </c:pt>
                <c:pt idx="8">
                  <c:v>1.008107562384423</c:v>
                </c:pt>
              </c:numCache>
            </c:numRef>
          </c:yVal>
          <c:smooth val="1"/>
        </c:ser>
        <c:ser>
          <c:idx val="6"/>
          <c:order val="9"/>
          <c:tx>
            <c:v>Tr = 1.90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'SBB Pr = 0 - 8 &amp; Tr = 0 - 3'!$B$102:$B$110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0 - 3'!$G$102:$G$110</c:f>
              <c:numCache>
                <c:formatCode>0.0000</c:formatCode>
                <c:ptCount val="9"/>
                <c:pt idx="0">
                  <c:v>1.0</c:v>
                </c:pt>
                <c:pt idx="1">
                  <c:v>0.965511997975359</c:v>
                </c:pt>
                <c:pt idx="2">
                  <c:v>0.937374412113092</c:v>
                </c:pt>
                <c:pt idx="3">
                  <c:v>0.919157619782565</c:v>
                </c:pt>
                <c:pt idx="4">
                  <c:v>0.914203532373495</c:v>
                </c:pt>
                <c:pt idx="5">
                  <c:v>0.923543013887762</c:v>
                </c:pt>
                <c:pt idx="6">
                  <c:v>0.946235714559719</c:v>
                </c:pt>
                <c:pt idx="7">
                  <c:v>0.980132504113381</c:v>
                </c:pt>
                <c:pt idx="8">
                  <c:v>1.022646253596702</c:v>
                </c:pt>
              </c:numCache>
            </c:numRef>
          </c:yVal>
          <c:smooth val="1"/>
        </c:ser>
        <c:ser>
          <c:idx val="7"/>
          <c:order val="10"/>
          <c:tx>
            <c:v>Tr = 2.00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'SBB Pr = 0 - 8 &amp; Tr = 0 - 3'!$B$113:$B$121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0 - 3'!$G$113:$G$121</c:f>
              <c:numCache>
                <c:formatCode>0.0000</c:formatCode>
                <c:ptCount val="9"/>
                <c:pt idx="0">
                  <c:v>1.0</c:v>
                </c:pt>
                <c:pt idx="1">
                  <c:v>0.973373411679023</c:v>
                </c:pt>
                <c:pt idx="2">
                  <c:v>0.954069275023995</c:v>
                </c:pt>
                <c:pt idx="3">
                  <c:v>0.942548078791405</c:v>
                </c:pt>
                <c:pt idx="4">
                  <c:v>0.940969959232005</c:v>
                </c:pt>
                <c:pt idx="5">
                  <c:v>0.950430394635679</c:v>
                </c:pt>
                <c:pt idx="6">
                  <c:v>0.970824655150789</c:v>
                </c:pt>
                <c:pt idx="7">
                  <c:v>1.00112275247897</c:v>
                </c:pt>
                <c:pt idx="8">
                  <c:v>1.039762365287233</c:v>
                </c:pt>
              </c:numCache>
            </c:numRef>
          </c:yVal>
          <c:smooth val="1"/>
        </c:ser>
        <c:ser>
          <c:idx val="8"/>
          <c:order val="11"/>
          <c:tx>
            <c:v>Tr = 2.20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'SBB Pr = 0 - 8 &amp; Tr = 0 - 3'!$B$124:$B$132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0 - 3'!$G$124:$G$132</c:f>
              <c:numCache>
                <c:formatCode>0.0000</c:formatCode>
                <c:ptCount val="9"/>
                <c:pt idx="0">
                  <c:v>1.0</c:v>
                </c:pt>
                <c:pt idx="1">
                  <c:v>0.984423126934717</c:v>
                </c:pt>
                <c:pt idx="2">
                  <c:v>0.977863812748687</c:v>
                </c:pt>
                <c:pt idx="3">
                  <c:v>0.977424274635916</c:v>
                </c:pt>
                <c:pt idx="4">
                  <c:v>0.983314948916809</c:v>
                </c:pt>
                <c:pt idx="5">
                  <c:v>0.995996508149393</c:v>
                </c:pt>
                <c:pt idx="6">
                  <c:v>1.01575377911542</c:v>
                </c:pt>
                <c:pt idx="7">
                  <c:v>1.042586140700346</c:v>
                </c:pt>
                <c:pt idx="8">
                  <c:v>1.076213177295448</c:v>
                </c:pt>
              </c:numCache>
            </c:numRef>
          </c:yVal>
          <c:smooth val="1"/>
        </c:ser>
        <c:ser>
          <c:idx val="9"/>
          <c:order val="12"/>
          <c:tx>
            <c:v>Tr = 2.40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'SBB Pr = 0 - 8 &amp; Tr = 0 - 3'!$B$135:$B$143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0 - 3'!$G$135:$G$143</c:f>
              <c:numCache>
                <c:formatCode>0.0000</c:formatCode>
                <c:ptCount val="9"/>
                <c:pt idx="0">
                  <c:v>1.0</c:v>
                </c:pt>
                <c:pt idx="1">
                  <c:v>0.990825368609654</c:v>
                </c:pt>
                <c:pt idx="2">
                  <c:v>0.989499403793894</c:v>
                </c:pt>
                <c:pt idx="3">
                  <c:v>0.993567527073037</c:v>
                </c:pt>
                <c:pt idx="4">
                  <c:v>1.002470475132911</c:v>
                </c:pt>
                <c:pt idx="5">
                  <c:v>1.016064419180944</c:v>
                </c:pt>
                <c:pt idx="6">
                  <c:v>1.034349596654614</c:v>
                </c:pt>
                <c:pt idx="7">
                  <c:v>1.057365754757309</c:v>
                </c:pt>
                <c:pt idx="8">
                  <c:v>1.085142284965141</c:v>
                </c:pt>
              </c:numCache>
            </c:numRef>
          </c:yVal>
          <c:smooth val="1"/>
        </c:ser>
        <c:ser>
          <c:idx val="10"/>
          <c:order val="13"/>
          <c:tx>
            <c:v>Tr = 2.60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'SBB Pr = 0 - 8 &amp; Tr = 0 - 3'!$B$146:$B$154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0 - 3'!$G$146:$G$154</c:f>
              <c:numCache>
                <c:formatCode>0.0000</c:formatCode>
                <c:ptCount val="9"/>
                <c:pt idx="0">
                  <c:v>1.0</c:v>
                </c:pt>
                <c:pt idx="1">
                  <c:v>0.993873024106901</c:v>
                </c:pt>
                <c:pt idx="2">
                  <c:v>0.98615768716704</c:v>
                </c:pt>
                <c:pt idx="3">
                  <c:v>0.977018767391578</c:v>
                </c:pt>
                <c:pt idx="4">
                  <c:v>0.966550689358022</c:v>
                </c:pt>
                <c:pt idx="5">
                  <c:v>0.954826279533404</c:v>
                </c:pt>
                <c:pt idx="6">
                  <c:v>0.941907490825631</c:v>
                </c:pt>
                <c:pt idx="7">
                  <c:v>0.927849616050673</c:v>
                </c:pt>
                <c:pt idx="8">
                  <c:v>0.912703313526259</c:v>
                </c:pt>
              </c:numCache>
            </c:numRef>
          </c:yVal>
          <c:smooth val="1"/>
        </c:ser>
        <c:ser>
          <c:idx val="11"/>
          <c:order val="14"/>
          <c:tx>
            <c:v>Tr = 2.80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'SBB Pr = 0 - 8 &amp; Tr = 0 - 3'!$B$157:$B$165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0 - 3'!$G$157:$G$165</c:f>
              <c:numCache>
                <c:formatCode>0.0000</c:formatCode>
                <c:ptCount val="9"/>
                <c:pt idx="0">
                  <c:v>1.0</c:v>
                </c:pt>
                <c:pt idx="1">
                  <c:v>0.994464294803104</c:v>
                </c:pt>
                <c:pt idx="2">
                  <c:v>0.956516667925048</c:v>
                </c:pt>
                <c:pt idx="3">
                  <c:v>0.876594261863415</c:v>
                </c:pt>
                <c:pt idx="4">
                  <c:v>0.748355733205697</c:v>
                </c:pt>
                <c:pt idx="5">
                  <c:v>0.566863503008875</c:v>
                </c:pt>
                <c:pt idx="6">
                  <c:v>0.328035826443413</c:v>
                </c:pt>
                <c:pt idx="7">
                  <c:v>0.0283939716285815</c:v>
                </c:pt>
                <c:pt idx="8">
                  <c:v>-0.335074522089556</c:v>
                </c:pt>
              </c:numCache>
            </c:numRef>
          </c:yVal>
          <c:smooth val="1"/>
        </c:ser>
        <c:ser>
          <c:idx val="12"/>
          <c:order val="15"/>
          <c:tx>
            <c:v>Tr = 3.00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'SBB Pr = 0 - 8 &amp; Tr = 0 - 3'!$B$168:$B$176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'SBB Pr = 0 - 8 &amp; Tr = 0 - 3'!$G$168:$G$176</c:f>
              <c:numCache>
                <c:formatCode>0.0000</c:formatCode>
                <c:ptCount val="9"/>
                <c:pt idx="0">
                  <c:v>1.0</c:v>
                </c:pt>
                <c:pt idx="1">
                  <c:v>0.993273592343247</c:v>
                </c:pt>
                <c:pt idx="2">
                  <c:v>0.862026874384722</c:v>
                </c:pt>
                <c:pt idx="3">
                  <c:v>0.473199535266387</c:v>
                </c:pt>
                <c:pt idx="4">
                  <c:v>-0.308665161648773</c:v>
                </c:pt>
                <c:pt idx="5">
                  <c:v>-1.620370294344792</c:v>
                </c:pt>
                <c:pt idx="6">
                  <c:v>-3.599522748247362</c:v>
                </c:pt>
                <c:pt idx="7">
                  <c:v>-6.384126326973456</c:v>
                </c:pt>
                <c:pt idx="8">
                  <c:v>-10.1121976177688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97728"/>
        <c:axId val="2128889856"/>
      </c:scatterChart>
      <c:valAx>
        <c:axId val="21288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Pseudoreduced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89856"/>
        <c:crosses val="autoZero"/>
        <c:crossBetween val="midCat"/>
      </c:valAx>
      <c:valAx>
        <c:axId val="21288898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Z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9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SBB Correlation: Lower Part of Standing and Katz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71248164641"/>
          <c:y val="0.039482973862216"/>
          <c:w val="0.850813952489186"/>
          <c:h val="0.912095803171618"/>
        </c:manualLayout>
      </c:layout>
      <c:scatterChart>
        <c:scatterStyle val="smoothMarker"/>
        <c:varyColors val="0"/>
        <c:ser>
          <c:idx val="0"/>
          <c:order val="0"/>
          <c:tx>
            <c:v>Tr = 1.05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 = 7-15, Tr = 0-2'!$B$3:$B$11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0-2'!$G$3:$G$11</c:f>
              <c:numCache>
                <c:formatCode>0.0000</c:formatCode>
                <c:ptCount val="9"/>
                <c:pt idx="0">
                  <c:v>0.887799011911298</c:v>
                </c:pt>
                <c:pt idx="1">
                  <c:v>1.010610275773171</c:v>
                </c:pt>
                <c:pt idx="2">
                  <c:v>1.133322523534283</c:v>
                </c:pt>
                <c:pt idx="3">
                  <c:v>1.255946872628944</c:v>
                </c:pt>
                <c:pt idx="4">
                  <c:v>1.378492197968658</c:v>
                </c:pt>
                <c:pt idx="5">
                  <c:v>1.500965748670482</c:v>
                </c:pt>
                <c:pt idx="6">
                  <c:v>1.623373557462452</c:v>
                </c:pt>
                <c:pt idx="7">
                  <c:v>1.745720723194205</c:v>
                </c:pt>
                <c:pt idx="8">
                  <c:v>1.868011612110255</c:v>
                </c:pt>
              </c:numCache>
            </c:numRef>
          </c:yVal>
          <c:smooth val="1"/>
        </c:ser>
        <c:ser>
          <c:idx val="1"/>
          <c:order val="1"/>
          <c:tx>
            <c:v>Tr = 1.10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 = 7-15, Tr = 0-2'!$B$14:$B$22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0-2'!$G$14:$G$22</c:f>
              <c:numCache>
                <c:formatCode>0.0000</c:formatCode>
                <c:ptCount val="9"/>
                <c:pt idx="0">
                  <c:v>0.89607505839425</c:v>
                </c:pt>
                <c:pt idx="1">
                  <c:v>1.008688217984646</c:v>
                </c:pt>
                <c:pt idx="2">
                  <c:v>1.121053745847598</c:v>
                </c:pt>
                <c:pt idx="3">
                  <c:v>1.233199735843163</c:v>
                </c:pt>
                <c:pt idx="4">
                  <c:v>1.345148586769548</c:v>
                </c:pt>
                <c:pt idx="5">
                  <c:v>1.456918573562304</c:v>
                </c:pt>
                <c:pt idx="6">
                  <c:v>1.56852488910287</c:v>
                </c:pt>
                <c:pt idx="7">
                  <c:v>1.679980362368393</c:v>
                </c:pt>
                <c:pt idx="8">
                  <c:v>1.791295969586526</c:v>
                </c:pt>
              </c:numCache>
            </c:numRef>
          </c:yVal>
          <c:smooth val="1"/>
        </c:ser>
        <c:ser>
          <c:idx val="2"/>
          <c:order val="2"/>
          <c:tx>
            <c:v>Tr = 1.20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 = 7-15, Tr = 0-2'!$B$25:$B$33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0-2'!$G$25:$G$33</c:f>
              <c:numCache>
                <c:formatCode>0.0000</c:formatCode>
                <c:ptCount val="9"/>
                <c:pt idx="0">
                  <c:v>0.902197825889874</c:v>
                </c:pt>
                <c:pt idx="1">
                  <c:v>0.998595760628441</c:v>
                </c:pt>
                <c:pt idx="2">
                  <c:v>1.094591251662241</c:v>
                </c:pt>
                <c:pt idx="3">
                  <c:v>1.190230625020336</c:v>
                </c:pt>
                <c:pt idx="4">
                  <c:v>1.285550749773366</c:v>
                </c:pt>
                <c:pt idx="5">
                  <c:v>1.38058165880541</c:v>
                </c:pt>
                <c:pt idx="6">
                  <c:v>1.475348283700114</c:v>
                </c:pt>
                <c:pt idx="7">
                  <c:v>1.56987164887411</c:v>
                </c:pt>
                <c:pt idx="8">
                  <c:v>1.66416972037028</c:v>
                </c:pt>
              </c:numCache>
            </c:numRef>
          </c:yVal>
          <c:smooth val="1"/>
        </c:ser>
        <c:ser>
          <c:idx val="3"/>
          <c:order val="3"/>
          <c:tx>
            <c:v>Tr = 1.30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 = 7-15, Tr = 0-2'!$B$36:$B$44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0-2'!$G$36:$G$44</c:f>
              <c:numCache>
                <c:formatCode>0.0000</c:formatCode>
                <c:ptCount val="9"/>
                <c:pt idx="0">
                  <c:v>0.905436822792523</c:v>
                </c:pt>
                <c:pt idx="1">
                  <c:v>0.989817146982039</c:v>
                </c:pt>
                <c:pt idx="2">
                  <c:v>1.07376584642123</c:v>
                </c:pt>
                <c:pt idx="3">
                  <c:v>1.157332947616774</c:v>
                </c:pt>
                <c:pt idx="4">
                  <c:v>1.240558230800313</c:v>
                </c:pt>
                <c:pt idx="5">
                  <c:v>1.323474075481122</c:v>
                </c:pt>
                <c:pt idx="6">
                  <c:v>1.406107342654066</c:v>
                </c:pt>
                <c:pt idx="7">
                  <c:v>1.48848066941837</c:v>
                </c:pt>
                <c:pt idx="8">
                  <c:v>1.57061338860214</c:v>
                </c:pt>
              </c:numCache>
            </c:numRef>
          </c:yVal>
          <c:smooth val="1"/>
        </c:ser>
        <c:ser>
          <c:idx val="4"/>
          <c:order val="4"/>
          <c:tx>
            <c:v>Tr = 1.40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 = 7-15, Tr = 0-2'!$B$47:$B$55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0-2'!$G$47:$G$55</c:f>
              <c:numCache>
                <c:formatCode>0.0000</c:formatCode>
                <c:ptCount val="9"/>
                <c:pt idx="0">
                  <c:v>0.909615275871132</c:v>
                </c:pt>
                <c:pt idx="1">
                  <c:v>0.985025390631586</c:v>
                </c:pt>
                <c:pt idx="2">
                  <c:v>1.06005501235314</c:v>
                </c:pt>
                <c:pt idx="3">
                  <c:v>1.134748134734019</c:v>
                </c:pt>
                <c:pt idx="4">
                  <c:v>1.209139819109981</c:v>
                </c:pt>
                <c:pt idx="5">
                  <c:v>1.283258605584037</c:v>
                </c:pt>
                <c:pt idx="6">
                  <c:v>1.357128171296244</c:v>
                </c:pt>
                <c:pt idx="7">
                  <c:v>1.430768471072356</c:v>
                </c:pt>
                <c:pt idx="8">
                  <c:v>1.504196547714628</c:v>
                </c:pt>
              </c:numCache>
            </c:numRef>
          </c:yVal>
          <c:smooth val="1"/>
        </c:ser>
        <c:ser>
          <c:idx val="5"/>
          <c:order val="5"/>
          <c:tx>
            <c:v>Tr = 1.50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 = 7-15, Tr = 0-2'!$B$58:$B$66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0-2'!$G$58:$G$66</c:f>
              <c:numCache>
                <c:formatCode>0.0000</c:formatCode>
                <c:ptCount val="9"/>
                <c:pt idx="0">
                  <c:v>0.91645945512193</c:v>
                </c:pt>
                <c:pt idx="1">
                  <c:v>0.984231068949358</c:v>
                </c:pt>
                <c:pt idx="2">
                  <c:v>1.052610599896975</c:v>
                </c:pt>
                <c:pt idx="3">
                  <c:v>1.120812707899882</c:v>
                </c:pt>
                <c:pt idx="4">
                  <c:v>1.188799501166602</c:v>
                </c:pt>
                <c:pt idx="5">
                  <c:v>1.256590241966178</c:v>
                </c:pt>
                <c:pt idx="6">
                  <c:v>1.324201803047368</c:v>
                </c:pt>
                <c:pt idx="7">
                  <c:v>1.391648416620077</c:v>
                </c:pt>
                <c:pt idx="8">
                  <c:v>1.458942246130511</c:v>
                </c:pt>
              </c:numCache>
            </c:numRef>
          </c:yVal>
          <c:smooth val="1"/>
        </c:ser>
        <c:ser>
          <c:idx val="7"/>
          <c:order val="6"/>
          <c:tx>
            <c:v>Tr = 1.60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 = 7-15, Tr = 0-2'!$B$69:$B$77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0-2'!$G$69:$G$77</c:f>
              <c:numCache>
                <c:formatCode>0.0000</c:formatCode>
                <c:ptCount val="9"/>
                <c:pt idx="0">
                  <c:v>0.928851794965822</c:v>
                </c:pt>
                <c:pt idx="1">
                  <c:v>0.988350377739149</c:v>
                </c:pt>
                <c:pt idx="2">
                  <c:v>1.050620119864146</c:v>
                </c:pt>
                <c:pt idx="3">
                  <c:v>1.11382896481877</c:v>
                </c:pt>
                <c:pt idx="4">
                  <c:v>1.17722828161401</c:v>
                </c:pt>
                <c:pt idx="5">
                  <c:v>1.240594821071988</c:v>
                </c:pt>
                <c:pt idx="6">
                  <c:v>1.303889058897969</c:v>
                </c:pt>
                <c:pt idx="7">
                  <c:v>1.367111724584198</c:v>
                </c:pt>
                <c:pt idx="8">
                  <c:v>1.430267739851615</c:v>
                </c:pt>
              </c:numCache>
            </c:numRef>
          </c:yVal>
          <c:smooth val="1"/>
        </c:ser>
        <c:ser>
          <c:idx val="8"/>
          <c:order val="7"/>
          <c:tx>
            <c:v>Tr = 1.70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'Pr = 7-15, Tr = 0-2'!$B$80:$B$88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0-2'!$G$80:$G$88</c:f>
              <c:numCache>
                <c:formatCode>0.0000</c:formatCode>
                <c:ptCount val="9"/>
                <c:pt idx="0">
                  <c:v>0.943707832689455</c:v>
                </c:pt>
                <c:pt idx="1">
                  <c:v>0.996622468526406</c:v>
                </c:pt>
                <c:pt idx="2">
                  <c:v>1.053663860881074</c:v>
                </c:pt>
                <c:pt idx="3">
                  <c:v>1.112728903547936</c:v>
                </c:pt>
                <c:pt idx="4">
                  <c:v>1.172698971213098</c:v>
                </c:pt>
                <c:pt idx="5">
                  <c:v>1.233048401331728</c:v>
                </c:pt>
                <c:pt idx="6">
                  <c:v>1.293558900369931</c:v>
                </c:pt>
                <c:pt idx="7">
                  <c:v>1.354150372099567</c:v>
                </c:pt>
                <c:pt idx="8">
                  <c:v>1.414796315735155</c:v>
                </c:pt>
              </c:numCache>
            </c:numRef>
          </c:yVal>
          <c:smooth val="1"/>
        </c:ser>
        <c:ser>
          <c:idx val="9"/>
          <c:order val="8"/>
          <c:tx>
            <c:v>Tr = 1.80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'Pr = 7-15, Tr = 0-2'!$B$91:$B$99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0-2'!$G$91:$G$99</c:f>
              <c:numCache>
                <c:formatCode>0.0000</c:formatCode>
                <c:ptCount val="9"/>
                <c:pt idx="0">
                  <c:v>0.960807552066425</c:v>
                </c:pt>
                <c:pt idx="1">
                  <c:v>1.008107562384423</c:v>
                </c:pt>
                <c:pt idx="2">
                  <c:v>1.060707983573446</c:v>
                </c:pt>
                <c:pt idx="3">
                  <c:v>1.116423636222956</c:v>
                </c:pt>
                <c:pt idx="4">
                  <c:v>1.173875594172422</c:v>
                </c:pt>
                <c:pt idx="5">
                  <c:v>1.232276336783125</c:v>
                </c:pt>
                <c:pt idx="6">
                  <c:v>1.291213618623261</c:v>
                </c:pt>
                <c:pt idx="7">
                  <c:v>1.350486733668947</c:v>
                </c:pt>
                <c:pt idx="8">
                  <c:v>1.410002510478588</c:v>
                </c:pt>
              </c:numCache>
            </c:numRef>
          </c:yVal>
          <c:smooth val="1"/>
        </c:ser>
        <c:ser>
          <c:idx val="10"/>
          <c:order val="9"/>
          <c:tx>
            <c:v>Tr = 1.90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'Pr = 7-15, Tr = 0-2'!$B$102:$B$110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0-2'!$G$102:$G$110</c:f>
              <c:numCache>
                <c:formatCode>0.0000</c:formatCode>
                <c:ptCount val="9"/>
                <c:pt idx="0">
                  <c:v>0.980132504113381</c:v>
                </c:pt>
                <c:pt idx="1">
                  <c:v>1.022646253596702</c:v>
                </c:pt>
                <c:pt idx="2">
                  <c:v>1.071323493468374</c:v>
                </c:pt>
                <c:pt idx="3">
                  <c:v>1.124156604037872</c:v>
                </c:pt>
                <c:pt idx="4">
                  <c:v>1.179674549503056</c:v>
                </c:pt>
                <c:pt idx="5">
                  <c:v>1.236892607187194</c:v>
                </c:pt>
                <c:pt idx="6">
                  <c:v>1.295200169830031</c:v>
                </c:pt>
                <c:pt idx="7">
                  <c:v>1.354242000998001</c:v>
                </c:pt>
                <c:pt idx="8">
                  <c:v>1.413821054382173</c:v>
                </c:pt>
              </c:numCache>
            </c:numRef>
          </c:yVal>
          <c:smooth val="1"/>
        </c:ser>
        <c:ser>
          <c:idx val="6"/>
          <c:order val="10"/>
          <c:tx>
            <c:v>Tr = 2.0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 = 7-15, Tr = 0-2'!$B$113:$B$121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'Pr = 7-15, Tr = 0-2'!$G$113:$G$121</c:f>
              <c:numCache>
                <c:formatCode>0.0000</c:formatCode>
                <c:ptCount val="9"/>
                <c:pt idx="0">
                  <c:v>1.00112275247897</c:v>
                </c:pt>
                <c:pt idx="1">
                  <c:v>1.039762365287233</c:v>
                </c:pt>
                <c:pt idx="2">
                  <c:v>1.085016709221488</c:v>
                </c:pt>
                <c:pt idx="3">
                  <c:v>1.135265096093946</c:v>
                </c:pt>
                <c:pt idx="4">
                  <c:v>1.189146756972548</c:v>
                </c:pt>
                <c:pt idx="5">
                  <c:v>1.245613537616164</c:v>
                </c:pt>
                <c:pt idx="6">
                  <c:v>1.303913372742382</c:v>
                </c:pt>
                <c:pt idx="7">
                  <c:v>1.36353775330968</c:v>
                </c:pt>
                <c:pt idx="8">
                  <c:v>1.424159019797918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4208"/>
        <c:axId val="2126738352"/>
      </c:scatterChart>
      <c:valAx>
        <c:axId val="2126744208"/>
        <c:scaling>
          <c:orientation val="minMax"/>
          <c:max val="15.0"/>
          <c:min val="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Pseudoreduced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38352"/>
        <c:crosses val="autoZero"/>
        <c:crossBetween val="midCat"/>
      </c:valAx>
      <c:valAx>
        <c:axId val="2126738352"/>
        <c:scaling>
          <c:orientation val="minMax"/>
          <c:max val="1.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Z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77330665159"/>
          <c:y val="0.0299823633156966"/>
          <c:w val="0.820530734763127"/>
          <c:h val="0.847854295990779"/>
        </c:manualLayout>
      </c:layout>
      <c:scatterChart>
        <c:scatterStyle val="smoothMarker"/>
        <c:varyColors val="0"/>
        <c:ser>
          <c:idx val="0"/>
          <c:order val="0"/>
          <c:tx>
            <c:v>Tr 1.05</c:v>
          </c:tx>
          <c:spPr>
            <a:ln w="19050" cap="rnd">
              <a:solidFill>
                <a:srgbClr val="8C151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Portion'!$B$3:$B$11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Portion'!$G$3:$G$11</c:f>
              <c:numCache>
                <c:formatCode>0.0000</c:formatCode>
                <c:ptCount val="9"/>
                <c:pt idx="0">
                  <c:v>1.0</c:v>
                </c:pt>
                <c:pt idx="1">
                  <c:v>0.585700630114481</c:v>
                </c:pt>
                <c:pt idx="2">
                  <c:v>0.271588369764302</c:v>
                </c:pt>
                <c:pt idx="3">
                  <c:v>0.395183256512441</c:v>
                </c:pt>
                <c:pt idx="4">
                  <c:v>0.518600515900243</c:v>
                </c:pt>
                <c:pt idx="5">
                  <c:v>0.641817241894811</c:v>
                </c:pt>
                <c:pt idx="6">
                  <c:v>0.764874397246385</c:v>
                </c:pt>
                <c:pt idx="7">
                  <c:v>0.887799011911298</c:v>
                </c:pt>
                <c:pt idx="8">
                  <c:v>1.010610275773171</c:v>
                </c:pt>
              </c:numCache>
            </c:numRef>
          </c:yVal>
          <c:smooth val="1"/>
        </c:ser>
        <c:ser>
          <c:idx val="1"/>
          <c:order val="1"/>
          <c:tx>
            <c:v>Tr 1.10</c:v>
          </c:tx>
          <c:spPr>
            <a:ln w="19050" cap="rnd">
              <a:solidFill>
                <a:srgbClr val="5C5C5C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Portion'!$B$14:$B$22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Portion'!$G$14:$G$22</c:f>
              <c:numCache>
                <c:formatCode>0.0000</c:formatCode>
                <c:ptCount val="9"/>
                <c:pt idx="0">
                  <c:v>1.0</c:v>
                </c:pt>
                <c:pt idx="1">
                  <c:v>0.687357589776518</c:v>
                </c:pt>
                <c:pt idx="2">
                  <c:v>0.340119705046089</c:v>
                </c:pt>
                <c:pt idx="3">
                  <c:v>0.442181284538326</c:v>
                </c:pt>
                <c:pt idx="4">
                  <c:v>0.556317565867684</c:v>
                </c:pt>
                <c:pt idx="5">
                  <c:v>0.669948376222195</c:v>
                </c:pt>
                <c:pt idx="6">
                  <c:v>0.783177991629346</c:v>
                </c:pt>
                <c:pt idx="7">
                  <c:v>0.89607505839425</c:v>
                </c:pt>
                <c:pt idx="8">
                  <c:v>1.008688217984646</c:v>
                </c:pt>
              </c:numCache>
            </c:numRef>
          </c:yVal>
          <c:smooth val="1"/>
        </c:ser>
        <c:ser>
          <c:idx val="2"/>
          <c:order val="2"/>
          <c:tx>
            <c:v>Tr 1.20</c:v>
          </c:tx>
          <c:spPr>
            <a:ln w="19050" cap="rnd">
              <a:solidFill>
                <a:srgbClr val="007C9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Portion'!$B$25:$B$33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Portion'!$G$25:$G$33</c:f>
              <c:numCache>
                <c:formatCode>0.0000</c:formatCode>
                <c:ptCount val="9"/>
                <c:pt idx="0">
                  <c:v>1.0</c:v>
                </c:pt>
                <c:pt idx="1">
                  <c:v>0.789893123597651</c:v>
                </c:pt>
                <c:pt idx="2">
                  <c:v>0.565495911108299</c:v>
                </c:pt>
                <c:pt idx="3">
                  <c:v>0.512696020455316</c:v>
                </c:pt>
                <c:pt idx="4">
                  <c:v>0.609874056407609</c:v>
                </c:pt>
                <c:pt idx="5">
                  <c:v>0.707934253013147</c:v>
                </c:pt>
                <c:pt idx="6">
                  <c:v>0.805337509248464</c:v>
                </c:pt>
                <c:pt idx="7">
                  <c:v>0.902197825889874</c:v>
                </c:pt>
                <c:pt idx="8">
                  <c:v>0.998595760628441</c:v>
                </c:pt>
              </c:numCache>
            </c:numRef>
          </c:yVal>
          <c:smooth val="1"/>
        </c:ser>
        <c:ser>
          <c:idx val="3"/>
          <c:order val="3"/>
          <c:tx>
            <c:v>Tr 1.30</c:v>
          </c:tx>
          <c:spPr>
            <a:ln w="19050" cap="rnd">
              <a:solidFill>
                <a:srgbClr val="009B7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Portion'!$B$36:$B$44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Portion'!$G$36:$G$44</c:f>
              <c:numCache>
                <c:formatCode>0.0000</c:formatCode>
                <c:ptCount val="9"/>
                <c:pt idx="0">
                  <c:v>1.0</c:v>
                </c:pt>
                <c:pt idx="1">
                  <c:v>0.844505580820305</c:v>
                </c:pt>
                <c:pt idx="2">
                  <c:v>0.702517654891076</c:v>
                </c:pt>
                <c:pt idx="3">
                  <c:v>0.623602846940041</c:v>
                </c:pt>
                <c:pt idx="4">
                  <c:v>0.651297980621102</c:v>
                </c:pt>
                <c:pt idx="5">
                  <c:v>0.735100156649872</c:v>
                </c:pt>
                <c:pt idx="6">
                  <c:v>0.820560085497991</c:v>
                </c:pt>
                <c:pt idx="7">
                  <c:v>0.905436822792523</c:v>
                </c:pt>
                <c:pt idx="8">
                  <c:v>0.989817146982039</c:v>
                </c:pt>
              </c:numCache>
            </c:numRef>
          </c:yVal>
          <c:smooth val="1"/>
        </c:ser>
        <c:ser>
          <c:idx val="4"/>
          <c:order val="4"/>
          <c:tx>
            <c:v>Tr 1.40</c:v>
          </c:tx>
          <c:spPr>
            <a:ln w="19050" cap="rnd">
              <a:solidFill>
                <a:srgbClr val="EAAB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Portion'!$B$47:$B$55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Portion'!$G$47:$G$55</c:f>
              <c:numCache>
                <c:formatCode>0.0000</c:formatCode>
                <c:ptCount val="9"/>
                <c:pt idx="0">
                  <c:v>1.0</c:v>
                </c:pt>
                <c:pt idx="1">
                  <c:v>0.880836920734385</c:v>
                </c:pt>
                <c:pt idx="2">
                  <c:v>0.774059895122408</c:v>
                </c:pt>
                <c:pt idx="3">
                  <c:v>0.717647107637539</c:v>
                </c:pt>
                <c:pt idx="4">
                  <c:v>0.716284207427348</c:v>
                </c:pt>
                <c:pt idx="5">
                  <c:v>0.76229912606641</c:v>
                </c:pt>
                <c:pt idx="6">
                  <c:v>0.833884744100334</c:v>
                </c:pt>
                <c:pt idx="7">
                  <c:v>0.909615275871132</c:v>
                </c:pt>
                <c:pt idx="8">
                  <c:v>0.985025390631586</c:v>
                </c:pt>
              </c:numCache>
            </c:numRef>
          </c:yVal>
          <c:smooth val="1"/>
        </c:ser>
        <c:ser>
          <c:idx val="5"/>
          <c:order val="5"/>
          <c:tx>
            <c:v>Tr 1.50</c:v>
          </c:tx>
          <c:spPr>
            <a:ln w="19050" cap="rnd">
              <a:solidFill>
                <a:srgbClr val="E983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Portion'!$B$58:$B$66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Portion'!$G$58:$G$66</c:f>
              <c:numCache>
                <c:formatCode>0.0000</c:formatCode>
                <c:ptCount val="9"/>
                <c:pt idx="0">
                  <c:v>1.0</c:v>
                </c:pt>
                <c:pt idx="1">
                  <c:v>0.907313374481843</c:v>
                </c:pt>
                <c:pt idx="2">
                  <c:v>0.823361952129605</c:v>
                </c:pt>
                <c:pt idx="3">
                  <c:v>0.776495641039552</c:v>
                </c:pt>
                <c:pt idx="4">
                  <c:v>0.771744851444338</c:v>
                </c:pt>
                <c:pt idx="5">
                  <c:v>0.801088616493256</c:v>
                </c:pt>
                <c:pt idx="6">
                  <c:v>0.852870496462945</c:v>
                </c:pt>
                <c:pt idx="7">
                  <c:v>0.91645945512193</c:v>
                </c:pt>
                <c:pt idx="8">
                  <c:v>0.984231068949358</c:v>
                </c:pt>
              </c:numCache>
            </c:numRef>
          </c:yVal>
          <c:smooth val="1"/>
        </c:ser>
        <c:ser>
          <c:idx val="6"/>
          <c:order val="6"/>
          <c:tx>
            <c:v>Tr 1.60</c:v>
          </c:tx>
          <c:spPr>
            <a:ln w="19050" cap="rnd">
              <a:solidFill>
                <a:srgbClr val="8C151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Portion'!$B$69:$B$77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Portion'!$G$69:$G$77</c:f>
              <c:numCache>
                <c:formatCode>0.0000</c:formatCode>
                <c:ptCount val="9"/>
                <c:pt idx="0">
                  <c:v>1.0</c:v>
                </c:pt>
                <c:pt idx="1">
                  <c:v>0.927469692314033</c:v>
                </c:pt>
                <c:pt idx="2">
                  <c:v>0.861443161923796</c:v>
                </c:pt>
                <c:pt idx="3">
                  <c:v>0.821717035483206</c:v>
                </c:pt>
                <c:pt idx="4">
                  <c:v>0.814153584230329</c:v>
                </c:pt>
                <c:pt idx="5">
                  <c:v>0.834839934361382</c:v>
                </c:pt>
                <c:pt idx="6">
                  <c:v>0.875719544014321</c:v>
                </c:pt>
                <c:pt idx="7">
                  <c:v>0.928851794965822</c:v>
                </c:pt>
                <c:pt idx="8">
                  <c:v>0.988350377739149</c:v>
                </c:pt>
              </c:numCache>
            </c:numRef>
          </c:yVal>
          <c:smooth val="1"/>
        </c:ser>
        <c:ser>
          <c:idx val="7"/>
          <c:order val="7"/>
          <c:tx>
            <c:v>Tr 1.70</c:v>
          </c:tx>
          <c:spPr>
            <a:ln w="19050" cap="rnd">
              <a:solidFill>
                <a:srgbClr val="5C5C5C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Portion'!$B$80:$B$88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Portion'!$G$80:$G$88</c:f>
              <c:numCache>
                <c:formatCode>0.0000</c:formatCode>
                <c:ptCount val="9"/>
                <c:pt idx="0">
                  <c:v>1.0</c:v>
                </c:pt>
                <c:pt idx="1">
                  <c:v>0.943192512197426</c:v>
                </c:pt>
                <c:pt idx="2">
                  <c:v>0.892007311440639</c:v>
                </c:pt>
                <c:pt idx="3">
                  <c:v>0.859454611074536</c:v>
                </c:pt>
                <c:pt idx="4">
                  <c:v>0.851006758499742</c:v>
                </c:pt>
                <c:pt idx="5">
                  <c:v>0.865579672398887</c:v>
                </c:pt>
                <c:pt idx="6">
                  <c:v>0.898387861511984</c:v>
                </c:pt>
                <c:pt idx="7">
                  <c:v>0.943707832689455</c:v>
                </c:pt>
                <c:pt idx="8">
                  <c:v>0.996622468526406</c:v>
                </c:pt>
              </c:numCache>
            </c:numRef>
          </c:yVal>
          <c:smooth val="1"/>
        </c:ser>
        <c:ser>
          <c:idx val="8"/>
          <c:order val="8"/>
          <c:tx>
            <c:v>Tr 1.80</c:v>
          </c:tx>
          <c:spPr>
            <a:ln w="19050" cap="rnd">
              <a:solidFill>
                <a:srgbClr val="007C9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Portion'!$B$91:$B$99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Portion'!$G$91:$G$99</c:f>
              <c:numCache>
                <c:formatCode>0.0000</c:formatCode>
                <c:ptCount val="9"/>
                <c:pt idx="0">
                  <c:v>1.0</c:v>
                </c:pt>
                <c:pt idx="1">
                  <c:v>0.955624163505035</c:v>
                </c:pt>
                <c:pt idx="2">
                  <c:v>0.916934037439682</c:v>
                </c:pt>
                <c:pt idx="3">
                  <c:v>0.891628538327223</c:v>
                </c:pt>
                <c:pt idx="4">
                  <c:v>0.884217523932042</c:v>
                </c:pt>
                <c:pt idx="5">
                  <c:v>0.895117583066361</c:v>
                </c:pt>
                <c:pt idx="6">
                  <c:v>0.921890414718841</c:v>
                </c:pt>
                <c:pt idx="7">
                  <c:v>0.960807552066425</c:v>
                </c:pt>
                <c:pt idx="8">
                  <c:v>1.008107562384423</c:v>
                </c:pt>
              </c:numCache>
            </c:numRef>
          </c:yVal>
          <c:smooth val="1"/>
        </c:ser>
        <c:ser>
          <c:idx val="9"/>
          <c:order val="9"/>
          <c:tx>
            <c:v>Tr 1.90</c:v>
          </c:tx>
          <c:spPr>
            <a:ln w="19050" cap="rnd">
              <a:solidFill>
                <a:srgbClr val="009B7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Portion'!$B$102:$B$110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Portion'!$G$102:$G$110</c:f>
              <c:numCache>
                <c:formatCode>0.0000</c:formatCode>
                <c:ptCount val="9"/>
                <c:pt idx="0">
                  <c:v>1.0</c:v>
                </c:pt>
                <c:pt idx="1">
                  <c:v>0.965511997975359</c:v>
                </c:pt>
                <c:pt idx="2">
                  <c:v>0.937374412113092</c:v>
                </c:pt>
                <c:pt idx="3">
                  <c:v>0.919157619782565</c:v>
                </c:pt>
                <c:pt idx="4">
                  <c:v>0.914203532373495</c:v>
                </c:pt>
                <c:pt idx="5">
                  <c:v>0.923543013887762</c:v>
                </c:pt>
                <c:pt idx="6">
                  <c:v>0.946235714559719</c:v>
                </c:pt>
                <c:pt idx="7">
                  <c:v>0.980132504113381</c:v>
                </c:pt>
                <c:pt idx="8">
                  <c:v>1.022646253596702</c:v>
                </c:pt>
              </c:numCache>
            </c:numRef>
          </c:yVal>
          <c:smooth val="1"/>
        </c:ser>
        <c:ser>
          <c:idx val="10"/>
          <c:order val="10"/>
          <c:tx>
            <c:v>Tr 2.00</c:v>
          </c:tx>
          <c:spPr>
            <a:ln w="19050" cap="rnd">
              <a:solidFill>
                <a:srgbClr val="EAAB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Portion'!$B$113:$B$121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Portion'!$G$113:$G$121</c:f>
              <c:numCache>
                <c:formatCode>0.0000</c:formatCode>
                <c:ptCount val="9"/>
                <c:pt idx="0">
                  <c:v>1.0</c:v>
                </c:pt>
                <c:pt idx="1">
                  <c:v>0.973373411679023</c:v>
                </c:pt>
                <c:pt idx="2">
                  <c:v>0.954069275023995</c:v>
                </c:pt>
                <c:pt idx="3">
                  <c:v>0.942548078791405</c:v>
                </c:pt>
                <c:pt idx="4">
                  <c:v>0.940969959232005</c:v>
                </c:pt>
                <c:pt idx="5">
                  <c:v>0.950430394635679</c:v>
                </c:pt>
                <c:pt idx="6">
                  <c:v>0.970824655150789</c:v>
                </c:pt>
                <c:pt idx="7">
                  <c:v>1.00112275247897</c:v>
                </c:pt>
                <c:pt idx="8">
                  <c:v>1.039762365287233</c:v>
                </c:pt>
              </c:numCache>
            </c:numRef>
          </c:yVal>
          <c:smooth val="1"/>
        </c:ser>
        <c:ser>
          <c:idx val="11"/>
          <c:order val="11"/>
          <c:tx>
            <c:v>Tr 2.20</c:v>
          </c:tx>
          <c:spPr>
            <a:ln w="19050" cap="rnd">
              <a:solidFill>
                <a:srgbClr val="E983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Portion'!$B$124:$B$132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Portion'!$G$124:$G$132</c:f>
              <c:numCache>
                <c:formatCode>0.0000</c:formatCode>
                <c:ptCount val="9"/>
                <c:pt idx="0">
                  <c:v>1.0</c:v>
                </c:pt>
                <c:pt idx="1">
                  <c:v>0.984423126934717</c:v>
                </c:pt>
                <c:pt idx="2">
                  <c:v>0.977863812748687</c:v>
                </c:pt>
                <c:pt idx="3">
                  <c:v>0.977424274635916</c:v>
                </c:pt>
                <c:pt idx="4">
                  <c:v>0.983314948916809</c:v>
                </c:pt>
                <c:pt idx="5">
                  <c:v>0.995996508149393</c:v>
                </c:pt>
                <c:pt idx="6">
                  <c:v>1.01575377911542</c:v>
                </c:pt>
                <c:pt idx="7">
                  <c:v>1.042586140700346</c:v>
                </c:pt>
                <c:pt idx="8">
                  <c:v>1.076213177295448</c:v>
                </c:pt>
              </c:numCache>
            </c:numRef>
          </c:yVal>
          <c:smooth val="1"/>
        </c:ser>
        <c:ser>
          <c:idx val="12"/>
          <c:order val="12"/>
          <c:tx>
            <c:v>Tr 2.40</c:v>
          </c:tx>
          <c:spPr>
            <a:ln w="19050" cap="rnd">
              <a:solidFill>
                <a:srgbClr val="8C1515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9525">
                <a:noFill/>
              </a:ln>
              <a:effectLst/>
            </c:spPr>
          </c:marker>
          <c:xVal>
            <c:numRef>
              <c:f>'Upper Portion'!$B$135:$B$143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Portion'!$G$135:$G$143</c:f>
              <c:numCache>
                <c:formatCode>0.0000</c:formatCode>
                <c:ptCount val="9"/>
                <c:pt idx="0">
                  <c:v>1.0</c:v>
                </c:pt>
                <c:pt idx="1">
                  <c:v>0.990825368609654</c:v>
                </c:pt>
                <c:pt idx="2">
                  <c:v>0.989499403793894</c:v>
                </c:pt>
                <c:pt idx="3">
                  <c:v>0.993567527073037</c:v>
                </c:pt>
                <c:pt idx="4">
                  <c:v>1.002470475132911</c:v>
                </c:pt>
                <c:pt idx="5">
                  <c:v>1.016064419180944</c:v>
                </c:pt>
                <c:pt idx="6">
                  <c:v>1.034349596654614</c:v>
                </c:pt>
                <c:pt idx="7">
                  <c:v>1.057365754757309</c:v>
                </c:pt>
                <c:pt idx="8">
                  <c:v>1.085142284965141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10736"/>
        <c:axId val="2128704912"/>
      </c:scatterChart>
      <c:valAx>
        <c:axId val="2128710736"/>
        <c:scaling>
          <c:orientation val="minMax"/>
          <c:max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Pseudoreduced Pressure</a:t>
                </a:r>
              </a:p>
            </c:rich>
          </c:tx>
          <c:layout>
            <c:manualLayout>
              <c:xMode val="edge"/>
              <c:yMode val="edge"/>
              <c:x val="0.365683321007526"/>
              <c:y val="0.941798941798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8704912"/>
        <c:crosses val="autoZero"/>
        <c:crossBetween val="midCat"/>
      </c:valAx>
      <c:valAx>
        <c:axId val="2128704912"/>
        <c:scaling>
          <c:orientation val="minMax"/>
          <c:max val="1.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Factor</a:t>
                </a:r>
              </a:p>
            </c:rich>
          </c:tx>
          <c:layout>
            <c:manualLayout>
              <c:xMode val="edge"/>
              <c:yMode val="edge"/>
              <c:x val="0.0179558011049724"/>
              <c:y val="0.3847269091363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8710736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7313197630784"/>
          <c:y val="0.260866529054094"/>
          <c:w val="0.129834254143646"/>
          <c:h val="0.61611201377605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>
          <a:latin typeface="Helvetica"/>
          <a:cs typeface="Helvetica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77330665159"/>
          <c:y val="0.0299823633156966"/>
          <c:w val="0.821998194631748"/>
          <c:h val="0.847854295990779"/>
        </c:manualLayout>
      </c:layout>
      <c:scatterChart>
        <c:scatterStyle val="smoothMarker"/>
        <c:varyColors val="0"/>
        <c:ser>
          <c:idx val="0"/>
          <c:order val="0"/>
          <c:tx>
            <c:v>Tr 1.05</c:v>
          </c:tx>
          <c:spPr>
            <a:ln w="19050" cap="rnd">
              <a:solidFill>
                <a:srgbClr val="8C151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Portion'!$B$3:$B$11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Portion'!$G$3:$G$11</c:f>
              <c:numCache>
                <c:formatCode>0.0000</c:formatCode>
                <c:ptCount val="9"/>
                <c:pt idx="0">
                  <c:v>0.887799011911298</c:v>
                </c:pt>
                <c:pt idx="1">
                  <c:v>1.010610275773171</c:v>
                </c:pt>
                <c:pt idx="2">
                  <c:v>1.133322523534283</c:v>
                </c:pt>
                <c:pt idx="3">
                  <c:v>1.255946872628944</c:v>
                </c:pt>
                <c:pt idx="4">
                  <c:v>1.378492197968658</c:v>
                </c:pt>
                <c:pt idx="5">
                  <c:v>1.500965748670482</c:v>
                </c:pt>
                <c:pt idx="6">
                  <c:v>1.623373557462452</c:v>
                </c:pt>
                <c:pt idx="7">
                  <c:v>1.745720723194205</c:v>
                </c:pt>
                <c:pt idx="8">
                  <c:v>1.868011612110255</c:v>
                </c:pt>
              </c:numCache>
            </c:numRef>
          </c:yVal>
          <c:smooth val="1"/>
        </c:ser>
        <c:ser>
          <c:idx val="1"/>
          <c:order val="1"/>
          <c:tx>
            <c:v>Tr 1.10</c:v>
          </c:tx>
          <c:spPr>
            <a:ln w="19050" cap="rnd">
              <a:solidFill>
                <a:srgbClr val="5C5C5C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Portion'!$B$14:$B$22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Portion'!$G$14:$G$22</c:f>
              <c:numCache>
                <c:formatCode>0.0000</c:formatCode>
                <c:ptCount val="9"/>
                <c:pt idx="0">
                  <c:v>0.89607505839425</c:v>
                </c:pt>
                <c:pt idx="1">
                  <c:v>1.008688217984646</c:v>
                </c:pt>
                <c:pt idx="2">
                  <c:v>1.121053745847598</c:v>
                </c:pt>
                <c:pt idx="3">
                  <c:v>1.233199735843163</c:v>
                </c:pt>
                <c:pt idx="4">
                  <c:v>1.345148586769548</c:v>
                </c:pt>
                <c:pt idx="5">
                  <c:v>1.456918573562304</c:v>
                </c:pt>
                <c:pt idx="6">
                  <c:v>1.56852488910287</c:v>
                </c:pt>
                <c:pt idx="7">
                  <c:v>1.679980362368393</c:v>
                </c:pt>
                <c:pt idx="8">
                  <c:v>1.791295969586526</c:v>
                </c:pt>
              </c:numCache>
            </c:numRef>
          </c:yVal>
          <c:smooth val="1"/>
        </c:ser>
        <c:ser>
          <c:idx val="2"/>
          <c:order val="2"/>
          <c:tx>
            <c:v>Tr 1.20</c:v>
          </c:tx>
          <c:spPr>
            <a:ln w="19050" cap="rnd">
              <a:solidFill>
                <a:srgbClr val="007C9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Portion'!$B$25:$B$33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Portion'!$G$25:$G$33</c:f>
              <c:numCache>
                <c:formatCode>0.0000</c:formatCode>
                <c:ptCount val="9"/>
                <c:pt idx="0">
                  <c:v>0.902197825889874</c:v>
                </c:pt>
                <c:pt idx="1">
                  <c:v>0.998595760628441</c:v>
                </c:pt>
                <c:pt idx="2">
                  <c:v>1.094591251662241</c:v>
                </c:pt>
                <c:pt idx="3">
                  <c:v>1.190230625020336</c:v>
                </c:pt>
                <c:pt idx="4">
                  <c:v>1.285550749773366</c:v>
                </c:pt>
                <c:pt idx="5">
                  <c:v>1.38058165880541</c:v>
                </c:pt>
                <c:pt idx="6">
                  <c:v>1.475348283700114</c:v>
                </c:pt>
                <c:pt idx="7">
                  <c:v>1.56987164887411</c:v>
                </c:pt>
                <c:pt idx="8">
                  <c:v>1.66416972037028</c:v>
                </c:pt>
              </c:numCache>
            </c:numRef>
          </c:yVal>
          <c:smooth val="1"/>
        </c:ser>
        <c:ser>
          <c:idx val="3"/>
          <c:order val="3"/>
          <c:tx>
            <c:v>Tr 1.30</c:v>
          </c:tx>
          <c:spPr>
            <a:ln w="19050" cap="rnd">
              <a:solidFill>
                <a:srgbClr val="009B7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Portion'!$B$36:$B$44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Portion'!$G$36:$G$44</c:f>
              <c:numCache>
                <c:formatCode>0.0000</c:formatCode>
                <c:ptCount val="9"/>
                <c:pt idx="0">
                  <c:v>0.905436822792523</c:v>
                </c:pt>
                <c:pt idx="1">
                  <c:v>0.989817146982039</c:v>
                </c:pt>
                <c:pt idx="2">
                  <c:v>1.07376584642123</c:v>
                </c:pt>
                <c:pt idx="3">
                  <c:v>1.157332947616774</c:v>
                </c:pt>
                <c:pt idx="4">
                  <c:v>1.240558230800313</c:v>
                </c:pt>
                <c:pt idx="5">
                  <c:v>1.323474075481122</c:v>
                </c:pt>
                <c:pt idx="6">
                  <c:v>1.406107342654066</c:v>
                </c:pt>
                <c:pt idx="7">
                  <c:v>1.48848066941837</c:v>
                </c:pt>
                <c:pt idx="8">
                  <c:v>1.57061338860214</c:v>
                </c:pt>
              </c:numCache>
            </c:numRef>
          </c:yVal>
          <c:smooth val="1"/>
        </c:ser>
        <c:ser>
          <c:idx val="4"/>
          <c:order val="4"/>
          <c:tx>
            <c:v>Tr 1.40</c:v>
          </c:tx>
          <c:spPr>
            <a:ln w="19050" cap="rnd">
              <a:solidFill>
                <a:srgbClr val="EAAB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Portion'!$B$47:$B$55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Portion'!$G$47:$G$55</c:f>
              <c:numCache>
                <c:formatCode>0.0000</c:formatCode>
                <c:ptCount val="9"/>
                <c:pt idx="0">
                  <c:v>0.909615275871132</c:v>
                </c:pt>
                <c:pt idx="1">
                  <c:v>0.985025390631586</c:v>
                </c:pt>
                <c:pt idx="2">
                  <c:v>1.06005501235314</c:v>
                </c:pt>
                <c:pt idx="3">
                  <c:v>1.134748134734019</c:v>
                </c:pt>
                <c:pt idx="4">
                  <c:v>1.209139819109981</c:v>
                </c:pt>
                <c:pt idx="5">
                  <c:v>1.283258605584037</c:v>
                </c:pt>
                <c:pt idx="6">
                  <c:v>1.357128171296244</c:v>
                </c:pt>
                <c:pt idx="7">
                  <c:v>1.430768471072356</c:v>
                </c:pt>
                <c:pt idx="8">
                  <c:v>1.504196547714628</c:v>
                </c:pt>
              </c:numCache>
            </c:numRef>
          </c:yVal>
          <c:smooth val="1"/>
        </c:ser>
        <c:ser>
          <c:idx val="5"/>
          <c:order val="5"/>
          <c:tx>
            <c:v>Tr 1.50</c:v>
          </c:tx>
          <c:spPr>
            <a:ln w="19050" cap="rnd">
              <a:solidFill>
                <a:srgbClr val="E983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Portion'!$B$58:$B$66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Portion'!$G$58:$G$66</c:f>
              <c:numCache>
                <c:formatCode>0.0000</c:formatCode>
                <c:ptCount val="9"/>
                <c:pt idx="0">
                  <c:v>0.91645945512193</c:v>
                </c:pt>
                <c:pt idx="1">
                  <c:v>0.984231068949358</c:v>
                </c:pt>
                <c:pt idx="2">
                  <c:v>1.052610599896975</c:v>
                </c:pt>
                <c:pt idx="3">
                  <c:v>1.120812707899882</c:v>
                </c:pt>
                <c:pt idx="4">
                  <c:v>1.188799501166602</c:v>
                </c:pt>
                <c:pt idx="5">
                  <c:v>1.256590241966178</c:v>
                </c:pt>
                <c:pt idx="6">
                  <c:v>1.324201803047368</c:v>
                </c:pt>
                <c:pt idx="7">
                  <c:v>1.391648416620077</c:v>
                </c:pt>
                <c:pt idx="8">
                  <c:v>1.458942246130511</c:v>
                </c:pt>
              </c:numCache>
            </c:numRef>
          </c:yVal>
          <c:smooth val="1"/>
        </c:ser>
        <c:ser>
          <c:idx val="6"/>
          <c:order val="6"/>
          <c:tx>
            <c:v>Tr 1.60</c:v>
          </c:tx>
          <c:spPr>
            <a:ln w="19050" cap="rnd">
              <a:solidFill>
                <a:srgbClr val="8C151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Portion'!$B$69:$B$77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Portion'!$G$69:$G$77</c:f>
              <c:numCache>
                <c:formatCode>0.0000</c:formatCode>
                <c:ptCount val="9"/>
                <c:pt idx="0">
                  <c:v>0.928851794965822</c:v>
                </c:pt>
                <c:pt idx="1">
                  <c:v>0.988350377739149</c:v>
                </c:pt>
                <c:pt idx="2">
                  <c:v>1.050620119864146</c:v>
                </c:pt>
                <c:pt idx="3">
                  <c:v>1.11382896481877</c:v>
                </c:pt>
                <c:pt idx="4">
                  <c:v>1.17722828161401</c:v>
                </c:pt>
                <c:pt idx="5">
                  <c:v>1.240594821071988</c:v>
                </c:pt>
                <c:pt idx="6">
                  <c:v>1.303889058897969</c:v>
                </c:pt>
                <c:pt idx="7">
                  <c:v>1.367111724584198</c:v>
                </c:pt>
                <c:pt idx="8">
                  <c:v>1.430267739851615</c:v>
                </c:pt>
              </c:numCache>
            </c:numRef>
          </c:yVal>
          <c:smooth val="1"/>
        </c:ser>
        <c:ser>
          <c:idx val="7"/>
          <c:order val="7"/>
          <c:tx>
            <c:v>Tr 1.70</c:v>
          </c:tx>
          <c:spPr>
            <a:ln w="19050" cap="rnd">
              <a:solidFill>
                <a:srgbClr val="5C5C5C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Portion'!$B$80:$B$88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Portion'!$G$80:$G$88</c:f>
              <c:numCache>
                <c:formatCode>0.0000</c:formatCode>
                <c:ptCount val="9"/>
                <c:pt idx="0">
                  <c:v>0.943707832689455</c:v>
                </c:pt>
                <c:pt idx="1">
                  <c:v>0.996622468526406</c:v>
                </c:pt>
                <c:pt idx="2">
                  <c:v>1.053663860881074</c:v>
                </c:pt>
                <c:pt idx="3">
                  <c:v>1.112728903547936</c:v>
                </c:pt>
                <c:pt idx="4">
                  <c:v>1.172698971213098</c:v>
                </c:pt>
                <c:pt idx="5">
                  <c:v>1.233048401331728</c:v>
                </c:pt>
                <c:pt idx="6">
                  <c:v>1.293558900369931</c:v>
                </c:pt>
                <c:pt idx="7">
                  <c:v>1.354150372099567</c:v>
                </c:pt>
                <c:pt idx="8">
                  <c:v>1.414796315735155</c:v>
                </c:pt>
              </c:numCache>
            </c:numRef>
          </c:yVal>
          <c:smooth val="1"/>
        </c:ser>
        <c:ser>
          <c:idx val="8"/>
          <c:order val="8"/>
          <c:tx>
            <c:v>Tr 1.80</c:v>
          </c:tx>
          <c:spPr>
            <a:ln w="19050" cap="rnd">
              <a:solidFill>
                <a:srgbClr val="007C9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Portion'!$B$91:$B$99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Portion'!$G$91:$G$99</c:f>
              <c:numCache>
                <c:formatCode>0.0000</c:formatCode>
                <c:ptCount val="9"/>
                <c:pt idx="0">
                  <c:v>0.960807552066425</c:v>
                </c:pt>
                <c:pt idx="1">
                  <c:v>1.008107562384423</c:v>
                </c:pt>
                <c:pt idx="2">
                  <c:v>1.060707983573446</c:v>
                </c:pt>
                <c:pt idx="3">
                  <c:v>1.116423636222956</c:v>
                </c:pt>
                <c:pt idx="4">
                  <c:v>1.173875594172422</c:v>
                </c:pt>
                <c:pt idx="5">
                  <c:v>1.232276336783125</c:v>
                </c:pt>
                <c:pt idx="6">
                  <c:v>1.291213618623261</c:v>
                </c:pt>
                <c:pt idx="7">
                  <c:v>1.350486733668947</c:v>
                </c:pt>
                <c:pt idx="8">
                  <c:v>1.410002510478588</c:v>
                </c:pt>
              </c:numCache>
            </c:numRef>
          </c:yVal>
          <c:smooth val="1"/>
        </c:ser>
        <c:ser>
          <c:idx val="9"/>
          <c:order val="9"/>
          <c:tx>
            <c:v>Tr 1.90</c:v>
          </c:tx>
          <c:spPr>
            <a:ln w="19050" cap="rnd">
              <a:solidFill>
                <a:srgbClr val="009B7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Portion'!$B$102:$B$110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Portion'!$G$102:$G$110</c:f>
              <c:numCache>
                <c:formatCode>0.0000</c:formatCode>
                <c:ptCount val="9"/>
                <c:pt idx="0">
                  <c:v>0.980132504113381</c:v>
                </c:pt>
                <c:pt idx="1">
                  <c:v>1.022646253596702</c:v>
                </c:pt>
                <c:pt idx="2">
                  <c:v>1.071323493468374</c:v>
                </c:pt>
                <c:pt idx="3">
                  <c:v>1.124156604037872</c:v>
                </c:pt>
                <c:pt idx="4">
                  <c:v>1.179674549503056</c:v>
                </c:pt>
                <c:pt idx="5">
                  <c:v>1.236892607187194</c:v>
                </c:pt>
                <c:pt idx="6">
                  <c:v>1.295200169830031</c:v>
                </c:pt>
                <c:pt idx="7">
                  <c:v>1.354242000998001</c:v>
                </c:pt>
                <c:pt idx="8">
                  <c:v>1.413821054382173</c:v>
                </c:pt>
              </c:numCache>
            </c:numRef>
          </c:yVal>
          <c:smooth val="1"/>
        </c:ser>
        <c:ser>
          <c:idx val="10"/>
          <c:order val="10"/>
          <c:tx>
            <c:v>Tr 2.00</c:v>
          </c:tx>
          <c:spPr>
            <a:ln w="19050" cap="rnd">
              <a:solidFill>
                <a:srgbClr val="EAAB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Portion'!$B$113:$B$121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Portion'!$G$113:$G$121</c:f>
              <c:numCache>
                <c:formatCode>0.0000</c:formatCode>
                <c:ptCount val="9"/>
                <c:pt idx="0">
                  <c:v>1.00112275247897</c:v>
                </c:pt>
                <c:pt idx="1">
                  <c:v>1.039762365287233</c:v>
                </c:pt>
                <c:pt idx="2">
                  <c:v>1.085016709221488</c:v>
                </c:pt>
                <c:pt idx="3">
                  <c:v>1.135265096093946</c:v>
                </c:pt>
                <c:pt idx="4">
                  <c:v>1.189146756972548</c:v>
                </c:pt>
                <c:pt idx="5">
                  <c:v>1.245613537616164</c:v>
                </c:pt>
                <c:pt idx="6">
                  <c:v>1.303913372742382</c:v>
                </c:pt>
                <c:pt idx="7">
                  <c:v>1.36353775330968</c:v>
                </c:pt>
                <c:pt idx="8">
                  <c:v>1.424159019797918</c:v>
                </c:pt>
              </c:numCache>
            </c:numRef>
          </c:yVal>
          <c:smooth val="1"/>
        </c:ser>
        <c:ser>
          <c:idx val="11"/>
          <c:order val="11"/>
          <c:tx>
            <c:v>Tr 2.20</c:v>
          </c:tx>
          <c:spPr>
            <a:ln w="19050" cap="rnd">
              <a:solidFill>
                <a:srgbClr val="E983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Portion'!$B$124:$B$132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Portion'!$G$124:$G$132</c:f>
              <c:numCache>
                <c:formatCode>0.0000</c:formatCode>
                <c:ptCount val="9"/>
                <c:pt idx="0">
                  <c:v>1.042586140700346</c:v>
                </c:pt>
                <c:pt idx="1">
                  <c:v>1.076213177295448</c:v>
                </c:pt>
                <c:pt idx="2">
                  <c:v>1.116132828995618</c:v>
                </c:pt>
                <c:pt idx="3">
                  <c:v>1.161699801357662</c:v>
                </c:pt>
                <c:pt idx="4">
                  <c:v>1.212204165116187</c:v>
                </c:pt>
                <c:pt idx="5">
                  <c:v>1.266937998776605</c:v>
                </c:pt>
                <c:pt idx="6">
                  <c:v>1.3252441744104</c:v>
                </c:pt>
                <c:pt idx="7">
                  <c:v>1.386546191237022</c:v>
                </c:pt>
                <c:pt idx="8">
                  <c:v>1.450361213808859</c:v>
                </c:pt>
              </c:numCache>
            </c:numRef>
          </c:yVal>
          <c:smooth val="1"/>
        </c:ser>
        <c:ser>
          <c:idx val="12"/>
          <c:order val="12"/>
          <c:tx>
            <c:v>Tr 2.40</c:v>
          </c:tx>
          <c:spPr>
            <a:ln w="19050" cap="rnd">
              <a:solidFill>
                <a:srgbClr val="8C151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'Lower Portion'!$B$135:$B$143</c:f>
              <c:numCache>
                <c:formatCode>0</c:formatCode>
                <c:ptCount val="9"/>
                <c:pt idx="0">
                  <c:v>7.0</c:v>
                </c:pt>
                <c:pt idx="1">
                  <c:v>8.0</c:v>
                </c:pt>
                <c:pt idx="2" formatCode="General">
                  <c:v>9.0</c:v>
                </c:pt>
                <c:pt idx="3" formatCode="General">
                  <c:v>10.0</c:v>
                </c:pt>
                <c:pt idx="4" formatCode="General">
                  <c:v>11.0</c:v>
                </c:pt>
                <c:pt idx="5" formatCode="General">
                  <c:v>12.0</c:v>
                </c:pt>
                <c:pt idx="6" formatCode="General">
                  <c:v>13.0</c:v>
                </c:pt>
                <c:pt idx="7" formatCode="General">
                  <c:v>14.0</c:v>
                </c:pt>
                <c:pt idx="8" formatCode="General">
                  <c:v>15.0</c:v>
                </c:pt>
              </c:numCache>
            </c:numRef>
          </c:xVal>
          <c:yVal>
            <c:numRef>
              <c:f>'Lower Portion'!$G$135:$G$143</c:f>
              <c:numCache>
                <c:formatCode>0.0000</c:formatCode>
                <c:ptCount val="9"/>
                <c:pt idx="0">
                  <c:v>1.057365754757309</c:v>
                </c:pt>
                <c:pt idx="1">
                  <c:v>1.085142284965141</c:v>
                </c:pt>
                <c:pt idx="2">
                  <c:v>1.117673525298616</c:v>
                </c:pt>
                <c:pt idx="3">
                  <c:v>1.154908220238202</c:v>
                </c:pt>
                <c:pt idx="4">
                  <c:v>1.196747824923994</c:v>
                </c:pt>
                <c:pt idx="5">
                  <c:v>1.243050479171285</c:v>
                </c:pt>
                <c:pt idx="6">
                  <c:v>1.29363844360312</c:v>
                </c:pt>
                <c:pt idx="7">
                  <c:v>1.348307336950642</c:v>
                </c:pt>
                <c:pt idx="8">
                  <c:v>1.406835903919863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35984"/>
        <c:axId val="2130141808"/>
      </c:scatterChart>
      <c:valAx>
        <c:axId val="2130135984"/>
        <c:scaling>
          <c:orientation val="minMax"/>
          <c:max val="15.0"/>
          <c:min val="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Pseudoreduced Pressure</a:t>
                </a:r>
              </a:p>
            </c:rich>
          </c:tx>
          <c:layout>
            <c:manualLayout>
              <c:xMode val="edge"/>
              <c:yMode val="edge"/>
              <c:x val="0.371126832557532"/>
              <c:y val="0.941798941798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0141808"/>
        <c:crosses val="autoZero"/>
        <c:crossBetween val="midCat"/>
      </c:valAx>
      <c:valAx>
        <c:axId val="2130141808"/>
        <c:scaling>
          <c:orientation val="minMax"/>
          <c:max val="1.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Factor</a:t>
                </a:r>
              </a:p>
            </c:rich>
          </c:tx>
          <c:layout>
            <c:manualLayout>
              <c:xMode val="edge"/>
              <c:yMode val="edge"/>
              <c:x val="0.00828729281767956"/>
              <c:y val="0.3926634170728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01359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07182320442"/>
          <c:y val="0.0349774333763835"/>
          <c:w val="0.18232044198895"/>
          <c:h val="0.61082100848505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>
          <a:latin typeface="Helvetica"/>
          <a:cs typeface="Helvetica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ysClr val="windowText" lastClr="000000"/>
                </a:solidFill>
              </a:rPr>
              <a:t>Standing-Beggs-Brill Correlation (Upper Portion)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 1.05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'Upper Portion'!$B$3:$B$11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Portion'!$G$3:$G$11</c:f>
              <c:numCache>
                <c:formatCode>0.0000</c:formatCode>
                <c:ptCount val="9"/>
                <c:pt idx="0">
                  <c:v>1.0</c:v>
                </c:pt>
                <c:pt idx="1">
                  <c:v>0.585700630114481</c:v>
                </c:pt>
                <c:pt idx="2">
                  <c:v>0.271588369764302</c:v>
                </c:pt>
                <c:pt idx="3">
                  <c:v>0.395183256512441</c:v>
                </c:pt>
                <c:pt idx="4">
                  <c:v>0.518600515900243</c:v>
                </c:pt>
                <c:pt idx="5">
                  <c:v>0.641817241894811</c:v>
                </c:pt>
                <c:pt idx="6">
                  <c:v>0.764874397246385</c:v>
                </c:pt>
                <c:pt idx="7">
                  <c:v>0.887799011911298</c:v>
                </c:pt>
                <c:pt idx="8">
                  <c:v>1.010610275773171</c:v>
                </c:pt>
              </c:numCache>
            </c:numRef>
          </c:yVal>
          <c:smooth val="1"/>
        </c:ser>
        <c:ser>
          <c:idx val="1"/>
          <c:order val="1"/>
          <c:tx>
            <c:v>Tr 1.10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'Upper Portion'!$B$14:$B$22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Portion'!$G$14:$G$22</c:f>
              <c:numCache>
                <c:formatCode>0.0000</c:formatCode>
                <c:ptCount val="9"/>
                <c:pt idx="0">
                  <c:v>1.0</c:v>
                </c:pt>
                <c:pt idx="1">
                  <c:v>0.687357589776518</c:v>
                </c:pt>
                <c:pt idx="2">
                  <c:v>0.340119705046089</c:v>
                </c:pt>
                <c:pt idx="3">
                  <c:v>0.442181284538326</c:v>
                </c:pt>
                <c:pt idx="4">
                  <c:v>0.556317565867684</c:v>
                </c:pt>
                <c:pt idx="5">
                  <c:v>0.669948376222195</c:v>
                </c:pt>
                <c:pt idx="6">
                  <c:v>0.783177991629346</c:v>
                </c:pt>
                <c:pt idx="7">
                  <c:v>0.89607505839425</c:v>
                </c:pt>
                <c:pt idx="8">
                  <c:v>1.008688217984646</c:v>
                </c:pt>
              </c:numCache>
            </c:numRef>
          </c:yVal>
          <c:smooth val="1"/>
        </c:ser>
        <c:ser>
          <c:idx val="2"/>
          <c:order val="2"/>
          <c:tx>
            <c:v>Tr 1.20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'Upper Portion'!$B$25:$B$33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Portion'!$G$25:$G$33</c:f>
              <c:numCache>
                <c:formatCode>0.0000</c:formatCode>
                <c:ptCount val="9"/>
                <c:pt idx="0">
                  <c:v>1.0</c:v>
                </c:pt>
                <c:pt idx="1">
                  <c:v>0.789893123597651</c:v>
                </c:pt>
                <c:pt idx="2">
                  <c:v>0.565495911108299</c:v>
                </c:pt>
                <c:pt idx="3">
                  <c:v>0.512696020455316</c:v>
                </c:pt>
                <c:pt idx="4">
                  <c:v>0.609874056407609</c:v>
                </c:pt>
                <c:pt idx="5">
                  <c:v>0.707934253013147</c:v>
                </c:pt>
                <c:pt idx="6">
                  <c:v>0.805337509248464</c:v>
                </c:pt>
                <c:pt idx="7">
                  <c:v>0.902197825889874</c:v>
                </c:pt>
                <c:pt idx="8">
                  <c:v>0.998595760628441</c:v>
                </c:pt>
              </c:numCache>
            </c:numRef>
          </c:yVal>
          <c:smooth val="1"/>
        </c:ser>
        <c:ser>
          <c:idx val="3"/>
          <c:order val="3"/>
          <c:tx>
            <c:v>Tr 1.30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'Upper Portion'!$B$36:$B$44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Portion'!$G$36:$G$44</c:f>
              <c:numCache>
                <c:formatCode>0.0000</c:formatCode>
                <c:ptCount val="9"/>
                <c:pt idx="0">
                  <c:v>1.0</c:v>
                </c:pt>
                <c:pt idx="1">
                  <c:v>0.844505580820305</c:v>
                </c:pt>
                <c:pt idx="2">
                  <c:v>0.702517654891076</c:v>
                </c:pt>
                <c:pt idx="3">
                  <c:v>0.623602846940041</c:v>
                </c:pt>
                <c:pt idx="4">
                  <c:v>0.651297980621102</c:v>
                </c:pt>
                <c:pt idx="5">
                  <c:v>0.735100156649872</c:v>
                </c:pt>
                <c:pt idx="6">
                  <c:v>0.820560085497991</c:v>
                </c:pt>
                <c:pt idx="7">
                  <c:v>0.905436822792523</c:v>
                </c:pt>
                <c:pt idx="8">
                  <c:v>0.989817146982039</c:v>
                </c:pt>
              </c:numCache>
            </c:numRef>
          </c:yVal>
          <c:smooth val="1"/>
        </c:ser>
        <c:ser>
          <c:idx val="4"/>
          <c:order val="4"/>
          <c:tx>
            <c:v>Tr 1.40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'Upper Portion'!$B$47:$B$55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Portion'!$G$47:$G$55</c:f>
              <c:numCache>
                <c:formatCode>0.0000</c:formatCode>
                <c:ptCount val="9"/>
                <c:pt idx="0">
                  <c:v>1.0</c:v>
                </c:pt>
                <c:pt idx="1">
                  <c:v>0.880836920734385</c:v>
                </c:pt>
                <c:pt idx="2">
                  <c:v>0.774059895122408</c:v>
                </c:pt>
                <c:pt idx="3">
                  <c:v>0.717647107637539</c:v>
                </c:pt>
                <c:pt idx="4">
                  <c:v>0.716284207427348</c:v>
                </c:pt>
                <c:pt idx="5">
                  <c:v>0.76229912606641</c:v>
                </c:pt>
                <c:pt idx="6">
                  <c:v>0.833884744100334</c:v>
                </c:pt>
                <c:pt idx="7">
                  <c:v>0.909615275871132</c:v>
                </c:pt>
                <c:pt idx="8">
                  <c:v>0.985025390631586</c:v>
                </c:pt>
              </c:numCache>
            </c:numRef>
          </c:yVal>
          <c:smooth val="1"/>
        </c:ser>
        <c:ser>
          <c:idx val="5"/>
          <c:order val="5"/>
          <c:tx>
            <c:v>Tr 1.50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'Upper Portion'!$B$58:$B$66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Portion'!$G$58:$G$66</c:f>
              <c:numCache>
                <c:formatCode>0.0000</c:formatCode>
                <c:ptCount val="9"/>
                <c:pt idx="0">
                  <c:v>1.0</c:v>
                </c:pt>
                <c:pt idx="1">
                  <c:v>0.907313374481843</c:v>
                </c:pt>
                <c:pt idx="2">
                  <c:v>0.823361952129605</c:v>
                </c:pt>
                <c:pt idx="3">
                  <c:v>0.776495641039552</c:v>
                </c:pt>
                <c:pt idx="4">
                  <c:v>0.771744851444338</c:v>
                </c:pt>
                <c:pt idx="5">
                  <c:v>0.801088616493256</c:v>
                </c:pt>
                <c:pt idx="6">
                  <c:v>0.852870496462945</c:v>
                </c:pt>
                <c:pt idx="7">
                  <c:v>0.91645945512193</c:v>
                </c:pt>
                <c:pt idx="8">
                  <c:v>0.984231068949358</c:v>
                </c:pt>
              </c:numCache>
            </c:numRef>
          </c:yVal>
          <c:smooth val="1"/>
        </c:ser>
        <c:ser>
          <c:idx val="6"/>
          <c:order val="6"/>
          <c:tx>
            <c:v>Tr 1.60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'Upper Portion'!$B$69:$B$77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Portion'!$G$69:$G$77</c:f>
              <c:numCache>
                <c:formatCode>0.0000</c:formatCode>
                <c:ptCount val="9"/>
                <c:pt idx="0">
                  <c:v>1.0</c:v>
                </c:pt>
                <c:pt idx="1">
                  <c:v>0.927469692314033</c:v>
                </c:pt>
                <c:pt idx="2">
                  <c:v>0.861443161923796</c:v>
                </c:pt>
                <c:pt idx="3">
                  <c:v>0.821717035483206</c:v>
                </c:pt>
                <c:pt idx="4">
                  <c:v>0.814153584230329</c:v>
                </c:pt>
                <c:pt idx="5">
                  <c:v>0.834839934361382</c:v>
                </c:pt>
                <c:pt idx="6">
                  <c:v>0.875719544014321</c:v>
                </c:pt>
                <c:pt idx="7">
                  <c:v>0.928851794965822</c:v>
                </c:pt>
                <c:pt idx="8">
                  <c:v>0.988350377739149</c:v>
                </c:pt>
              </c:numCache>
            </c:numRef>
          </c:yVal>
          <c:smooth val="1"/>
        </c:ser>
        <c:ser>
          <c:idx val="7"/>
          <c:order val="7"/>
          <c:tx>
            <c:v>Tr 1.70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'Upper Portion'!$B$80:$B$88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Portion'!$G$80:$G$88</c:f>
              <c:numCache>
                <c:formatCode>0.0000</c:formatCode>
                <c:ptCount val="9"/>
                <c:pt idx="0">
                  <c:v>1.0</c:v>
                </c:pt>
                <c:pt idx="1">
                  <c:v>0.943192512197426</c:v>
                </c:pt>
                <c:pt idx="2">
                  <c:v>0.892007311440639</c:v>
                </c:pt>
                <c:pt idx="3">
                  <c:v>0.859454611074536</c:v>
                </c:pt>
                <c:pt idx="4">
                  <c:v>0.851006758499742</c:v>
                </c:pt>
                <c:pt idx="5">
                  <c:v>0.865579672398887</c:v>
                </c:pt>
                <c:pt idx="6">
                  <c:v>0.898387861511984</c:v>
                </c:pt>
                <c:pt idx="7">
                  <c:v>0.943707832689455</c:v>
                </c:pt>
                <c:pt idx="8">
                  <c:v>0.996622468526406</c:v>
                </c:pt>
              </c:numCache>
            </c:numRef>
          </c:yVal>
          <c:smooth val="1"/>
        </c:ser>
        <c:ser>
          <c:idx val="8"/>
          <c:order val="8"/>
          <c:tx>
            <c:v>Tr 1.80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'Upper Portion'!$B$91:$B$99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Portion'!$G$91:$G$99</c:f>
              <c:numCache>
                <c:formatCode>0.0000</c:formatCode>
                <c:ptCount val="9"/>
                <c:pt idx="0">
                  <c:v>1.0</c:v>
                </c:pt>
                <c:pt idx="1">
                  <c:v>0.955624163505035</c:v>
                </c:pt>
                <c:pt idx="2">
                  <c:v>0.916934037439682</c:v>
                </c:pt>
                <c:pt idx="3">
                  <c:v>0.891628538327223</c:v>
                </c:pt>
                <c:pt idx="4">
                  <c:v>0.884217523932042</c:v>
                </c:pt>
                <c:pt idx="5">
                  <c:v>0.895117583066361</c:v>
                </c:pt>
                <c:pt idx="6">
                  <c:v>0.921890414718841</c:v>
                </c:pt>
                <c:pt idx="7">
                  <c:v>0.960807552066425</c:v>
                </c:pt>
                <c:pt idx="8">
                  <c:v>1.008107562384423</c:v>
                </c:pt>
              </c:numCache>
            </c:numRef>
          </c:yVal>
          <c:smooth val="1"/>
        </c:ser>
        <c:ser>
          <c:idx val="9"/>
          <c:order val="9"/>
          <c:tx>
            <c:v>Tr 1.90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'Upper Portion'!$B$102:$B$110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Portion'!$G$102:$G$110</c:f>
              <c:numCache>
                <c:formatCode>0.0000</c:formatCode>
                <c:ptCount val="9"/>
                <c:pt idx="0">
                  <c:v>1.0</c:v>
                </c:pt>
                <c:pt idx="1">
                  <c:v>0.965511997975359</c:v>
                </c:pt>
                <c:pt idx="2">
                  <c:v>0.937374412113092</c:v>
                </c:pt>
                <c:pt idx="3">
                  <c:v>0.919157619782565</c:v>
                </c:pt>
                <c:pt idx="4">
                  <c:v>0.914203532373495</c:v>
                </c:pt>
                <c:pt idx="5">
                  <c:v>0.923543013887762</c:v>
                </c:pt>
                <c:pt idx="6">
                  <c:v>0.946235714559719</c:v>
                </c:pt>
                <c:pt idx="7">
                  <c:v>0.980132504113381</c:v>
                </c:pt>
                <c:pt idx="8">
                  <c:v>1.022646253596702</c:v>
                </c:pt>
              </c:numCache>
            </c:numRef>
          </c:yVal>
          <c:smooth val="1"/>
        </c:ser>
        <c:ser>
          <c:idx val="10"/>
          <c:order val="10"/>
          <c:tx>
            <c:v>Tr 2.00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'Upper Portion'!$B$113:$B$121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Portion'!$G$113:$G$121</c:f>
              <c:numCache>
                <c:formatCode>0.0000</c:formatCode>
                <c:ptCount val="9"/>
                <c:pt idx="0">
                  <c:v>1.0</c:v>
                </c:pt>
                <c:pt idx="1">
                  <c:v>0.973373411679023</c:v>
                </c:pt>
                <c:pt idx="2">
                  <c:v>0.954069275023995</c:v>
                </c:pt>
                <c:pt idx="3">
                  <c:v>0.942548078791405</c:v>
                </c:pt>
                <c:pt idx="4">
                  <c:v>0.940969959232005</c:v>
                </c:pt>
                <c:pt idx="5">
                  <c:v>0.950430394635679</c:v>
                </c:pt>
                <c:pt idx="6">
                  <c:v>0.970824655150789</c:v>
                </c:pt>
                <c:pt idx="7">
                  <c:v>1.00112275247897</c:v>
                </c:pt>
                <c:pt idx="8">
                  <c:v>1.039762365287233</c:v>
                </c:pt>
              </c:numCache>
            </c:numRef>
          </c:yVal>
          <c:smooth val="1"/>
        </c:ser>
        <c:ser>
          <c:idx val="11"/>
          <c:order val="11"/>
          <c:tx>
            <c:v>Tr 2.20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'Upper Portion'!$B$124:$B$132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Portion'!$G$124:$G$132</c:f>
              <c:numCache>
                <c:formatCode>0.0000</c:formatCode>
                <c:ptCount val="9"/>
                <c:pt idx="0">
                  <c:v>1.0</c:v>
                </c:pt>
                <c:pt idx="1">
                  <c:v>0.984423126934717</c:v>
                </c:pt>
                <c:pt idx="2">
                  <c:v>0.977863812748687</c:v>
                </c:pt>
                <c:pt idx="3">
                  <c:v>0.977424274635916</c:v>
                </c:pt>
                <c:pt idx="4">
                  <c:v>0.983314948916809</c:v>
                </c:pt>
                <c:pt idx="5">
                  <c:v>0.995996508149393</c:v>
                </c:pt>
                <c:pt idx="6">
                  <c:v>1.01575377911542</c:v>
                </c:pt>
                <c:pt idx="7">
                  <c:v>1.042586140700346</c:v>
                </c:pt>
                <c:pt idx="8">
                  <c:v>1.076213177295448</c:v>
                </c:pt>
              </c:numCache>
            </c:numRef>
          </c:yVal>
          <c:smooth val="1"/>
        </c:ser>
        <c:ser>
          <c:idx val="12"/>
          <c:order val="12"/>
          <c:tx>
            <c:v>Tr 2.40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'Upper Portion'!$B$135:$B$143</c:f>
              <c:numCache>
                <c:formatCode>0</c:formatCode>
                <c:ptCount val="9"/>
                <c:pt idx="0">
                  <c:v>0.0</c:v>
                </c:pt>
                <c:pt idx="1">
                  <c:v>1.0</c:v>
                </c:pt>
                <c:pt idx="2" formatCode="General">
                  <c:v>2.0</c:v>
                </c:pt>
                <c:pt idx="3" formatCode="General">
                  <c:v>3.0</c:v>
                </c:pt>
                <c:pt idx="4" formatCode="General">
                  <c:v>4.0</c:v>
                </c:pt>
                <c:pt idx="5" formatCode="General">
                  <c:v>5.0</c:v>
                </c:pt>
                <c:pt idx="6" formatCode="General">
                  <c:v>6.0</c:v>
                </c:pt>
                <c:pt idx="7" formatCode="General">
                  <c:v>7.0</c:v>
                </c:pt>
                <c:pt idx="8" formatCode="General">
                  <c:v>8.0</c:v>
                </c:pt>
              </c:numCache>
            </c:numRef>
          </c:xVal>
          <c:yVal>
            <c:numRef>
              <c:f>'Upper Portion'!$G$135:$G$143</c:f>
              <c:numCache>
                <c:formatCode>0.0000</c:formatCode>
                <c:ptCount val="9"/>
                <c:pt idx="0">
                  <c:v>1.0</c:v>
                </c:pt>
                <c:pt idx="1">
                  <c:v>0.990825368609654</c:v>
                </c:pt>
                <c:pt idx="2">
                  <c:v>0.989499403793894</c:v>
                </c:pt>
                <c:pt idx="3">
                  <c:v>0.993567527073037</c:v>
                </c:pt>
                <c:pt idx="4">
                  <c:v>1.002470475132911</c:v>
                </c:pt>
                <c:pt idx="5">
                  <c:v>1.016064419180944</c:v>
                </c:pt>
                <c:pt idx="6">
                  <c:v>1.034349596654614</c:v>
                </c:pt>
                <c:pt idx="7">
                  <c:v>1.057365754757309</c:v>
                </c:pt>
                <c:pt idx="8">
                  <c:v>1.085142284965141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11712"/>
        <c:axId val="2130217584"/>
      </c:scatterChart>
      <c:valAx>
        <c:axId val="2130211712"/>
        <c:scaling>
          <c:orientation val="minMax"/>
          <c:max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</a:rPr>
                  <a:t>Pseudodreduced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17584"/>
        <c:crosses val="autoZero"/>
        <c:crossBetween val="midCat"/>
      </c:valAx>
      <c:valAx>
        <c:axId val="2130217584"/>
        <c:scaling>
          <c:orientation val="minMax"/>
          <c:max val="1.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</a:rPr>
                  <a:t>Z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67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19</xdr:row>
      <xdr:rowOff>109904</xdr:rowOff>
    </xdr:from>
    <xdr:to>
      <xdr:col>29</xdr:col>
      <xdr:colOff>134327</xdr:colOff>
      <xdr:row>84</xdr:row>
      <xdr:rowOff>109142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116973</xdr:colOff>
      <xdr:row>10</xdr:row>
      <xdr:rowOff>47625</xdr:rowOff>
    </xdr:from>
    <xdr:to>
      <xdr:col>34</xdr:col>
      <xdr:colOff>349250</xdr:colOff>
      <xdr:row>104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20060" cy="73462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20060" cy="73462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-1</xdr:rowOff>
    </xdr:from>
    <xdr:to>
      <xdr:col>22</xdr:col>
      <xdr:colOff>57150</xdr:colOff>
      <xdr:row>46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13" zoomScale="44" zoomScaleNormal="44" zoomScalePageLayoutView="44" workbookViewId="0">
      <selection activeCell="F3" sqref="F3:F11"/>
    </sheetView>
  </sheetViews>
  <sheetFormatPr baseColWidth="10" defaultColWidth="8.83203125" defaultRowHeight="15" x14ac:dyDescent="0.2"/>
  <cols>
    <col min="1" max="1" width="24.5" bestFit="1" customWidth="1"/>
    <col min="2" max="2" width="22.5" bestFit="1" customWidth="1"/>
    <col min="3" max="3" width="11.6640625" bestFit="1" customWidth="1"/>
    <col min="4" max="6" width="11.33203125" bestFit="1" customWidth="1"/>
    <col min="7" max="7" width="8.83203125" bestFit="1" customWidth="1"/>
  </cols>
  <sheetData>
    <row r="1" spans="1:7" x14ac:dyDescent="0.2">
      <c r="A1" s="22" t="s">
        <v>7</v>
      </c>
      <c r="B1" s="23"/>
      <c r="C1" s="23"/>
      <c r="D1" s="23"/>
      <c r="E1" s="23"/>
      <c r="F1" s="23"/>
      <c r="G1" s="24"/>
    </row>
    <row r="2" spans="1:7" x14ac:dyDescent="0.2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</row>
    <row r="3" spans="1:7" x14ac:dyDescent="0.2">
      <c r="A3" s="3">
        <v>1.05</v>
      </c>
      <c r="B3" s="6">
        <v>0</v>
      </c>
      <c r="C3" s="4">
        <f>1.39*(A3 - 0.92)^0.5 - 0.36*A3 - 0.101</f>
        <v>2.2171627289494483E-2</v>
      </c>
      <c r="D3" s="4">
        <f>B3*(0.62 - 0.23*A3) + B3^2*(0.066/(A3 - 0.86) - 0.037) + 0.32*B3^6/(10^(9*A3-9))</f>
        <v>0</v>
      </c>
      <c r="E3" s="4">
        <f>0.132 - 0.32*LOG(A3)</f>
        <v>0.12521942429761981</v>
      </c>
      <c r="F3" s="4">
        <f>10^(0.3106 - 0.49*A3 + 0.1824*A3^2)</f>
        <v>0.99356434947886219</v>
      </c>
      <c r="G3" s="4">
        <f>C3 + (1 - C3)*EXP(-1*D3) + E3*B3^F3</f>
        <v>1</v>
      </c>
    </row>
    <row r="4" spans="1:7" x14ac:dyDescent="0.2">
      <c r="A4" s="3">
        <v>1.05</v>
      </c>
      <c r="B4" s="6">
        <v>1</v>
      </c>
      <c r="C4" s="4">
        <f t="shared" ref="C4:C11" si="0">1.39*(A4 - 0.92)^0.5 - 0.36*A4 - 0.101</f>
        <v>2.2171627289494483E-2</v>
      </c>
      <c r="D4" s="4">
        <f t="shared" ref="D4:D11" si="1">B4*(0.62 - 0.23*A4) + B4^2*(0.066/(A4 - 0.86) - 0.037) + 0.32*B4^6/(10^(9*A4-9))</f>
        <v>0.80240870560737532</v>
      </c>
      <c r="E4" s="4">
        <f t="shared" ref="E4:E11" si="2">0.132 - 0.32*LOG(A4)</f>
        <v>0.12521942429761981</v>
      </c>
      <c r="F4" s="4">
        <f t="shared" ref="F4:F11" si="3">10^(0.3106 - 0.49*A4 + 0.1824*A4^2)</f>
        <v>0.99356434947886219</v>
      </c>
      <c r="G4" s="4">
        <f t="shared" ref="G4:G11" si="4">C4 + (1 - C4)*EXP(-1*D4) + E4*B4^F4</f>
        <v>0.58570063011448137</v>
      </c>
    </row>
    <row r="5" spans="1:7" x14ac:dyDescent="0.2">
      <c r="A5" s="3">
        <v>1.05</v>
      </c>
      <c r="B5" s="5">
        <v>2</v>
      </c>
      <c r="C5" s="4">
        <f t="shared" si="0"/>
        <v>2.2171627289494483E-2</v>
      </c>
      <c r="D5" s="4">
        <f t="shared" si="1"/>
        <v>9.2650518957141319</v>
      </c>
      <c r="E5" s="4">
        <f t="shared" si="2"/>
        <v>0.12521942429761981</v>
      </c>
      <c r="F5" s="4">
        <f t="shared" si="3"/>
        <v>0.99356434947886219</v>
      </c>
      <c r="G5" s="4">
        <f t="shared" si="4"/>
        <v>0.27158836976430201</v>
      </c>
    </row>
    <row r="6" spans="1:7" x14ac:dyDescent="0.2">
      <c r="A6" s="3">
        <v>1.05</v>
      </c>
      <c r="B6" s="5">
        <v>3</v>
      </c>
      <c r="C6" s="4">
        <f t="shared" si="0"/>
        <v>2.2171627289494483E-2</v>
      </c>
      <c r="D6" s="4">
        <f t="shared" si="1"/>
        <v>86.699683229881956</v>
      </c>
      <c r="E6" s="4">
        <f t="shared" si="2"/>
        <v>0.12521942429761981</v>
      </c>
      <c r="F6" s="4">
        <f t="shared" si="3"/>
        <v>0.99356434947886219</v>
      </c>
      <c r="G6" s="4">
        <f t="shared" si="4"/>
        <v>0.39518325651244068</v>
      </c>
    </row>
    <row r="7" spans="1:7" x14ac:dyDescent="0.2">
      <c r="A7" s="3">
        <v>1.05</v>
      </c>
      <c r="B7" s="5">
        <v>4</v>
      </c>
      <c r="C7" s="4">
        <f t="shared" si="0"/>
        <v>2.2171627289494483E-2</v>
      </c>
      <c r="D7" s="4">
        <f t="shared" si="1"/>
        <v>471.54090027307291</v>
      </c>
      <c r="E7" s="4">
        <f t="shared" si="2"/>
        <v>0.12521942429761981</v>
      </c>
      <c r="F7" s="4">
        <f t="shared" si="3"/>
        <v>0.99356434947886219</v>
      </c>
      <c r="G7" s="4">
        <f t="shared" si="4"/>
        <v>0.51860051590024281</v>
      </c>
    </row>
    <row r="8" spans="1:7" x14ac:dyDescent="0.2">
      <c r="A8" s="3">
        <v>1.05</v>
      </c>
      <c r="B8" s="5">
        <v>5</v>
      </c>
      <c r="C8" s="4">
        <f t="shared" si="0"/>
        <v>2.2171627289494483E-2</v>
      </c>
      <c r="D8" s="4">
        <f t="shared" si="1"/>
        <v>1783.7186566941884</v>
      </c>
      <c r="E8" s="4">
        <f t="shared" si="2"/>
        <v>0.12521942429761981</v>
      </c>
      <c r="F8" s="4">
        <f t="shared" si="3"/>
        <v>0.99356434947886219</v>
      </c>
      <c r="G8" s="4">
        <f t="shared" si="4"/>
        <v>0.64181724189481082</v>
      </c>
    </row>
    <row r="9" spans="1:7" x14ac:dyDescent="0.2">
      <c r="A9" s="3">
        <v>1.05</v>
      </c>
      <c r="B9" s="5">
        <v>6</v>
      </c>
      <c r="C9" s="4">
        <f t="shared" si="0"/>
        <v>2.2171627289494483E-2</v>
      </c>
      <c r="D9" s="4">
        <f t="shared" si="1"/>
        <v>5310.7797793440241</v>
      </c>
      <c r="E9" s="4">
        <f t="shared" si="2"/>
        <v>0.12521942429761981</v>
      </c>
      <c r="F9" s="4">
        <f t="shared" si="3"/>
        <v>0.99356434947886219</v>
      </c>
      <c r="G9" s="4">
        <f t="shared" si="4"/>
        <v>0.76487439724638462</v>
      </c>
    </row>
    <row r="10" spans="1:7" x14ac:dyDescent="0.2">
      <c r="A10" s="3">
        <v>1.05</v>
      </c>
      <c r="B10" s="5">
        <v>7</v>
      </c>
      <c r="C10" s="4">
        <f t="shared" si="0"/>
        <v>2.2171627289494483E-2</v>
      </c>
      <c r="D10" s="4">
        <f t="shared" si="1"/>
        <v>13375.758490212636</v>
      </c>
      <c r="E10" s="4">
        <f t="shared" si="2"/>
        <v>0.12521942429761981</v>
      </c>
      <c r="F10" s="4">
        <f t="shared" si="3"/>
        <v>0.99356434947886219</v>
      </c>
      <c r="G10" s="4">
        <f t="shared" si="4"/>
        <v>0.88779901191129829</v>
      </c>
    </row>
    <row r="11" spans="1:7" x14ac:dyDescent="0.2">
      <c r="A11" s="3">
        <v>1.05</v>
      </c>
      <c r="B11" s="5">
        <v>8</v>
      </c>
      <c r="C11" s="4">
        <f t="shared" si="0"/>
        <v>2.2171627289494483E-2</v>
      </c>
      <c r="D11" s="4">
        <f t="shared" si="1"/>
        <v>29786.795933266141</v>
      </c>
      <c r="E11" s="4">
        <f t="shared" si="2"/>
        <v>0.12521942429761981</v>
      </c>
      <c r="F11" s="4">
        <f t="shared" si="3"/>
        <v>0.99356434947886219</v>
      </c>
      <c r="G11" s="4">
        <f t="shared" si="4"/>
        <v>1.0106102757731714</v>
      </c>
    </row>
    <row r="13" spans="1:7" x14ac:dyDescent="0.2">
      <c r="A13" s="1" t="s">
        <v>0</v>
      </c>
      <c r="B13" s="2" t="s">
        <v>1</v>
      </c>
      <c r="C13" s="1" t="s">
        <v>2</v>
      </c>
      <c r="D13" s="1" t="s">
        <v>3</v>
      </c>
      <c r="E13" s="2" t="s">
        <v>4</v>
      </c>
      <c r="F13" s="1" t="s">
        <v>5</v>
      </c>
      <c r="G13" s="1" t="s">
        <v>6</v>
      </c>
    </row>
    <row r="14" spans="1:7" x14ac:dyDescent="0.2">
      <c r="A14" s="3">
        <v>1.1000000000000001</v>
      </c>
      <c r="B14" s="6">
        <v>0</v>
      </c>
      <c r="C14" s="4">
        <f>1.39*(A14 - 0.92)^0.5 - 0.36*A14 - 0.101</f>
        <v>9.2727055509580686E-2</v>
      </c>
      <c r="D14" s="4">
        <f>B14*(0.62 - 0.23*A14) + B14^2*(0.066/(A14 - 0.86) - 0.037) + 0.32*B14^6/(10^(9*A14-9))</f>
        <v>0</v>
      </c>
      <c r="E14" s="4">
        <f>0.132 - 0.32*LOG(A14)</f>
        <v>0.11875434074936798</v>
      </c>
      <c r="F14" s="4">
        <f>10^(0.3106 - 0.49*A14 + 0.1824*A14^2)</f>
        <v>0.98243539328096585</v>
      </c>
      <c r="G14" s="4">
        <f>C14 + (1 - C14)*EXP(-1*D14) + E14*B14^F14</f>
        <v>1</v>
      </c>
    </row>
    <row r="15" spans="1:7" x14ac:dyDescent="0.2">
      <c r="A15" s="3">
        <v>1.1000000000000001</v>
      </c>
      <c r="B15" s="6">
        <v>1</v>
      </c>
      <c r="C15" s="4">
        <f t="shared" ref="C15:C22" si="5">1.39*(A15 - 0.92)^0.5 - 0.36*A15 - 0.101</f>
        <v>9.2727055509580686E-2</v>
      </c>
      <c r="D15" s="4">
        <f t="shared" ref="D15:D22" si="6">B15*(0.62 - 0.23*A15) + B15^2*(0.066/(A15 - 0.86) - 0.037) + 0.32*B15^6/(10^(9*A15-9))</f>
        <v>0.64528561317741318</v>
      </c>
      <c r="E15" s="4">
        <f t="shared" ref="E15:E22" si="7">0.132 - 0.32*LOG(A15)</f>
        <v>0.11875434074936798</v>
      </c>
      <c r="F15" s="4">
        <f t="shared" ref="F15:F22" si="8">10^(0.3106 - 0.49*A15 + 0.1824*A15^2)</f>
        <v>0.98243539328096585</v>
      </c>
      <c r="G15" s="4">
        <f t="shared" ref="G15:G22" si="9">C15 + (1 - C15)*EXP(-1*D15) + E15*B15^F15</f>
        <v>0.68735758977651851</v>
      </c>
    </row>
    <row r="16" spans="1:7" x14ac:dyDescent="0.2">
      <c r="A16" s="3">
        <v>1.1000000000000001</v>
      </c>
      <c r="B16" s="5">
        <v>2</v>
      </c>
      <c r="C16" s="4">
        <f t="shared" si="5"/>
        <v>9.2727055509580686E-2</v>
      </c>
      <c r="D16" s="4">
        <f t="shared" si="6"/>
        <v>4.2642792433544514</v>
      </c>
      <c r="E16" s="4">
        <f t="shared" si="7"/>
        <v>0.11875434074936798</v>
      </c>
      <c r="F16" s="4">
        <f t="shared" si="8"/>
        <v>0.98243539328096585</v>
      </c>
      <c r="G16" s="4">
        <f t="shared" si="9"/>
        <v>0.34011970504608879</v>
      </c>
    </row>
    <row r="17" spans="1:7" x14ac:dyDescent="0.2">
      <c r="A17" s="3">
        <v>1.1000000000000001</v>
      </c>
      <c r="B17" s="5">
        <v>3</v>
      </c>
      <c r="C17" s="4">
        <f t="shared" si="5"/>
        <v>9.2727055509580686E-2</v>
      </c>
      <c r="D17" s="4">
        <f t="shared" si="6"/>
        <v>32.611212006334299</v>
      </c>
      <c r="E17" s="4">
        <f t="shared" si="7"/>
        <v>0.11875434074936798</v>
      </c>
      <c r="F17" s="4">
        <f t="shared" si="8"/>
        <v>0.98243539328096585</v>
      </c>
      <c r="G17" s="4">
        <f t="shared" si="9"/>
        <v>0.44218128453832634</v>
      </c>
    </row>
    <row r="18" spans="1:7" x14ac:dyDescent="0.2">
      <c r="A18" s="3">
        <v>1.1000000000000001</v>
      </c>
      <c r="B18" s="5">
        <v>4</v>
      </c>
      <c r="C18" s="4">
        <f t="shared" si="5"/>
        <v>9.2727055509580686E-2</v>
      </c>
      <c r="D18" s="4">
        <f t="shared" si="6"/>
        <v>170.2858715746849</v>
      </c>
      <c r="E18" s="4">
        <f t="shared" si="7"/>
        <v>0.11875434074936798</v>
      </c>
      <c r="F18" s="4">
        <f t="shared" si="8"/>
        <v>0.98243539328096585</v>
      </c>
      <c r="G18" s="4">
        <f t="shared" si="9"/>
        <v>0.55631756586768366</v>
      </c>
    </row>
    <row r="19" spans="1:7" x14ac:dyDescent="0.2">
      <c r="A19" s="3">
        <v>1.1000000000000001</v>
      </c>
      <c r="B19" s="5">
        <v>5</v>
      </c>
      <c r="C19" s="4">
        <f t="shared" si="5"/>
        <v>9.2727055509580686E-2</v>
      </c>
      <c r="D19" s="4">
        <f t="shared" si="6"/>
        <v>637.24770589708282</v>
      </c>
      <c r="E19" s="4">
        <f t="shared" si="7"/>
        <v>0.11875434074936798</v>
      </c>
      <c r="F19" s="4">
        <f t="shared" si="8"/>
        <v>0.98243539328096585</v>
      </c>
      <c r="G19" s="4">
        <f t="shared" si="9"/>
        <v>0.66994837622219539</v>
      </c>
    </row>
    <row r="20" spans="1:7" x14ac:dyDescent="0.2">
      <c r="A20" s="3">
        <v>1.1000000000000001</v>
      </c>
      <c r="B20" s="5">
        <v>6</v>
      </c>
      <c r="C20" s="4">
        <f t="shared" si="5"/>
        <v>9.2727055509580686E-2</v>
      </c>
      <c r="D20" s="4">
        <f t="shared" si="6"/>
        <v>1890.335568405395</v>
      </c>
      <c r="E20" s="4">
        <f t="shared" si="7"/>
        <v>0.11875434074936798</v>
      </c>
      <c r="F20" s="4">
        <f t="shared" si="8"/>
        <v>0.98243539328096585</v>
      </c>
      <c r="G20" s="4">
        <f t="shared" si="9"/>
        <v>0.78317799162934587</v>
      </c>
    </row>
    <row r="21" spans="1:7" x14ac:dyDescent="0.2">
      <c r="A21" s="3">
        <v>1.1000000000000001</v>
      </c>
      <c r="B21" s="5">
        <v>7</v>
      </c>
      <c r="C21" s="4">
        <f t="shared" si="5"/>
        <v>9.2727055509580686E-2</v>
      </c>
      <c r="D21" s="4">
        <f t="shared" si="6"/>
        <v>4753.7931047094971</v>
      </c>
      <c r="E21" s="4">
        <f t="shared" si="7"/>
        <v>0.11875434074936798</v>
      </c>
      <c r="F21" s="4">
        <f t="shared" si="8"/>
        <v>0.98243539328096585</v>
      </c>
      <c r="G21" s="4">
        <f t="shared" si="9"/>
        <v>0.89607505839424983</v>
      </c>
    </row>
    <row r="22" spans="1:7" x14ac:dyDescent="0.2">
      <c r="A22" s="3">
        <v>1.1000000000000001</v>
      </c>
      <c r="B22" s="5">
        <v>8</v>
      </c>
      <c r="C22" s="4">
        <f t="shared" si="5"/>
        <v>9.2727055509580686E-2</v>
      </c>
      <c r="D22" s="4">
        <f t="shared" si="6"/>
        <v>10578.799780779833</v>
      </c>
      <c r="E22" s="4">
        <f t="shared" si="7"/>
        <v>0.11875434074936798</v>
      </c>
      <c r="F22" s="4">
        <f t="shared" si="8"/>
        <v>0.98243539328096585</v>
      </c>
      <c r="G22" s="4">
        <f t="shared" si="9"/>
        <v>1.0086882179846459</v>
      </c>
    </row>
    <row r="24" spans="1:7" x14ac:dyDescent="0.2">
      <c r="A24" s="1" t="s">
        <v>0</v>
      </c>
      <c r="B24" s="2" t="s">
        <v>1</v>
      </c>
      <c r="C24" s="1" t="s">
        <v>2</v>
      </c>
      <c r="D24" s="1" t="s">
        <v>3</v>
      </c>
      <c r="E24" s="2" t="s">
        <v>4</v>
      </c>
      <c r="F24" s="1" t="s">
        <v>5</v>
      </c>
      <c r="G24" s="1" t="s">
        <v>6</v>
      </c>
    </row>
    <row r="25" spans="1:7" x14ac:dyDescent="0.2">
      <c r="A25" s="3">
        <v>1.2</v>
      </c>
      <c r="B25" s="6">
        <v>0</v>
      </c>
      <c r="C25" s="4">
        <f>1.39*(A25 - 0.92)^0.5 - 0.36*A25 - 0.101</f>
        <v>0.20251886447595605</v>
      </c>
      <c r="D25" s="4">
        <f>B25*(0.62 - 0.23*A25) + B25^2*(0.066/(A25 - 0.86) - 0.037) + 0.32*B25^6/(10^(9*A25-9))</f>
        <v>0</v>
      </c>
      <c r="E25" s="4">
        <f>0.132 - 0.32*LOG(A25)</f>
        <v>0.10666200126476007</v>
      </c>
      <c r="F25" s="4">
        <f>10^(0.3106 - 0.49*A25 + 0.1824*A25^2)</f>
        <v>0.96662049693170105</v>
      </c>
      <c r="G25" s="4">
        <f>C25 + (1 - C25)*EXP(-1*D25) + E25*B25^F25</f>
        <v>1</v>
      </c>
    </row>
    <row r="26" spans="1:7" x14ac:dyDescent="0.2">
      <c r="A26" s="3">
        <v>1.2</v>
      </c>
      <c r="B26" s="6">
        <v>1</v>
      </c>
      <c r="C26" s="4">
        <f t="shared" ref="C26:C33" si="10">1.39*(A26 - 0.92)^0.5 - 0.36*A26 - 0.101</f>
        <v>0.20251886447595605</v>
      </c>
      <c r="D26" s="4">
        <f t="shared" ref="D26:D33" si="11">B26*(0.62 - 0.23*A26) + B26^2*(0.066/(A26 - 0.86) - 0.037) + 0.32*B26^6/(10^(9*A26-9))</f>
        <v>0.50618930527469908</v>
      </c>
      <c r="E26" s="4">
        <f t="shared" ref="E26:E33" si="12">0.132 - 0.32*LOG(A26)</f>
        <v>0.10666200126476007</v>
      </c>
      <c r="F26" s="4">
        <f t="shared" ref="F26:F33" si="13">10^(0.3106 - 0.49*A26 + 0.1824*A26^2)</f>
        <v>0.96662049693170105</v>
      </c>
      <c r="G26" s="4">
        <f t="shared" ref="G26:G33" si="14">C26 + (1 - C26)*EXP(-1*D26) + E26*B26^F26</f>
        <v>0.78989312359765151</v>
      </c>
    </row>
    <row r="27" spans="1:7" x14ac:dyDescent="0.2">
      <c r="A27" s="3">
        <v>1.2</v>
      </c>
      <c r="B27" s="5">
        <v>2</v>
      </c>
      <c r="C27" s="4">
        <f t="shared" si="10"/>
        <v>0.20251886447595605</v>
      </c>
      <c r="D27" s="4">
        <f t="shared" si="11"/>
        <v>1.6410567140513308</v>
      </c>
      <c r="E27" s="4">
        <f t="shared" si="12"/>
        <v>0.10666200126476007</v>
      </c>
      <c r="F27" s="4">
        <f t="shared" si="13"/>
        <v>0.96662049693170105</v>
      </c>
      <c r="G27" s="4">
        <f t="shared" si="14"/>
        <v>0.56549591110829922</v>
      </c>
    </row>
    <row r="28" spans="1:7" x14ac:dyDescent="0.2">
      <c r="A28" s="3">
        <v>1.2</v>
      </c>
      <c r="B28" s="5">
        <v>3</v>
      </c>
      <c r="C28" s="4">
        <f t="shared" si="10"/>
        <v>0.20251886447595605</v>
      </c>
      <c r="D28" s="4">
        <f t="shared" si="11"/>
        <v>6.1432976629027056</v>
      </c>
      <c r="E28" s="4">
        <f t="shared" si="12"/>
        <v>0.10666200126476007</v>
      </c>
      <c r="F28" s="4">
        <f t="shared" si="13"/>
        <v>0.96662049693170105</v>
      </c>
      <c r="G28" s="4">
        <f t="shared" si="14"/>
        <v>0.51269602045531593</v>
      </c>
    </row>
    <row r="29" spans="1:7" x14ac:dyDescent="0.2">
      <c r="A29" s="3">
        <v>1.2</v>
      </c>
      <c r="B29" s="5">
        <v>4</v>
      </c>
      <c r="C29" s="4">
        <f t="shared" si="10"/>
        <v>0.20251886447595605</v>
      </c>
      <c r="D29" s="4">
        <f t="shared" si="11"/>
        <v>24.66339440516753</v>
      </c>
      <c r="E29" s="4">
        <f t="shared" si="12"/>
        <v>0.10666200126476007</v>
      </c>
      <c r="F29" s="4">
        <f t="shared" si="13"/>
        <v>0.96662049693170105</v>
      </c>
      <c r="G29" s="4">
        <f t="shared" si="14"/>
        <v>0.60987405640760917</v>
      </c>
    </row>
    <row r="30" spans="1:7" x14ac:dyDescent="0.2">
      <c r="A30" s="3">
        <v>1.2</v>
      </c>
      <c r="B30" s="5">
        <v>5</v>
      </c>
      <c r="C30" s="4">
        <f t="shared" si="10"/>
        <v>0.20251886447595605</v>
      </c>
      <c r="D30" s="4">
        <f t="shared" si="11"/>
        <v>84.892600799526434</v>
      </c>
      <c r="E30" s="4">
        <f t="shared" si="12"/>
        <v>0.10666200126476007</v>
      </c>
      <c r="F30" s="4">
        <f t="shared" si="13"/>
        <v>0.96662049693170105</v>
      </c>
      <c r="G30" s="4">
        <f t="shared" si="14"/>
        <v>0.7079342530131475</v>
      </c>
    </row>
    <row r="31" spans="1:7" x14ac:dyDescent="0.2">
      <c r="A31" s="3">
        <v>1.2</v>
      </c>
      <c r="B31" s="5">
        <v>6</v>
      </c>
      <c r="C31" s="4">
        <f t="shared" si="10"/>
        <v>0.20251886447595605</v>
      </c>
      <c r="D31" s="4">
        <f t="shared" si="11"/>
        <v>244.34352101400842</v>
      </c>
      <c r="E31" s="4">
        <f t="shared" si="12"/>
        <v>0.10666200126476007</v>
      </c>
      <c r="F31" s="4">
        <f t="shared" si="13"/>
        <v>0.96662049693170105</v>
      </c>
      <c r="G31" s="4">
        <f t="shared" si="14"/>
        <v>0.80533750924846392</v>
      </c>
    </row>
    <row r="32" spans="1:7" x14ac:dyDescent="0.2">
      <c r="A32" s="3">
        <v>1.2</v>
      </c>
      <c r="B32" s="5">
        <v>7</v>
      </c>
      <c r="C32" s="4">
        <f t="shared" si="10"/>
        <v>0.20251886447595605</v>
      </c>
      <c r="D32" s="4">
        <f t="shared" si="11"/>
        <v>606.78228214542776</v>
      </c>
      <c r="E32" s="4">
        <f t="shared" si="12"/>
        <v>0.10666200126476007</v>
      </c>
      <c r="F32" s="4">
        <f t="shared" si="13"/>
        <v>0.96662049693170105</v>
      </c>
      <c r="G32" s="4">
        <f t="shared" si="14"/>
        <v>0.90219782588987363</v>
      </c>
    </row>
    <row r="33" spans="1:7" x14ac:dyDescent="0.2">
      <c r="A33" s="3">
        <v>1.2</v>
      </c>
      <c r="B33" s="5">
        <v>8</v>
      </c>
      <c r="C33" s="4">
        <f t="shared" si="10"/>
        <v>0.20251886447595605</v>
      </c>
      <c r="D33" s="4">
        <f t="shared" si="11"/>
        <v>1342.3123007542513</v>
      </c>
      <c r="E33" s="4">
        <f t="shared" si="12"/>
        <v>0.10666200126476007</v>
      </c>
      <c r="F33" s="4">
        <f t="shared" si="13"/>
        <v>0.96662049693170105</v>
      </c>
      <c r="G33" s="4">
        <f t="shared" si="14"/>
        <v>0.99859576062844091</v>
      </c>
    </row>
    <row r="35" spans="1:7" x14ac:dyDescent="0.2">
      <c r="A35" s="1" t="s">
        <v>0</v>
      </c>
      <c r="B35" s="2" t="s">
        <v>1</v>
      </c>
      <c r="C35" s="1" t="s">
        <v>2</v>
      </c>
      <c r="D35" s="1" t="s">
        <v>3</v>
      </c>
      <c r="E35" s="2" t="s">
        <v>4</v>
      </c>
      <c r="F35" s="1" t="s">
        <v>5</v>
      </c>
      <c r="G35" s="1" t="s">
        <v>6</v>
      </c>
    </row>
    <row r="36" spans="1:7" x14ac:dyDescent="0.2">
      <c r="A36" s="3">
        <v>1.3</v>
      </c>
      <c r="B36" s="6">
        <v>0</v>
      </c>
      <c r="C36" s="4">
        <f>1.39*(A36 - 0.92)^0.5 - 0.36*A36 - 0.101</f>
        <v>0.28785354641268768</v>
      </c>
      <c r="D36" s="4">
        <f>B36*(0.62 - 0.23*A36) + B36^2*(0.066/(A36 - 0.86) - 0.037) + 0.32*B36^6/(10^(9*A36-9))</f>
        <v>0</v>
      </c>
      <c r="E36" s="4">
        <f>0.132 - 0.32*LOG(A36)</f>
        <v>9.5538127261812239E-2</v>
      </c>
      <c r="F36" s="4">
        <f>10^(0.3106 - 0.49*A36 + 0.1824*A36^2)</f>
        <v>0.95908257361913729</v>
      </c>
      <c r="G36" s="4">
        <f>C36 + (1 - C36)*EXP(-1*D36) + E36*B36^F36</f>
        <v>1</v>
      </c>
    </row>
    <row r="37" spans="1:7" x14ac:dyDescent="0.2">
      <c r="A37" s="3">
        <v>1.3</v>
      </c>
      <c r="B37" s="6">
        <v>1</v>
      </c>
      <c r="C37" s="4">
        <f t="shared" ref="C37:C44" si="15">1.39*(A37 - 0.92)^0.5 - 0.36*A37 - 0.101</f>
        <v>0.28785354641268768</v>
      </c>
      <c r="D37" s="4">
        <f t="shared" ref="D37:D44" si="16">B37*(0.62 - 0.23*A37) + B37^2*(0.066/(A37 - 0.86) - 0.037) + 0.32*B37^6/(10^(9*A37-9))</f>
        <v>0.43463848394078997</v>
      </c>
      <c r="E37" s="4">
        <f t="shared" ref="E37:E44" si="17">0.132 - 0.32*LOG(A37)</f>
        <v>9.5538127261812239E-2</v>
      </c>
      <c r="F37" s="4">
        <f t="shared" ref="F37:F44" si="18">10^(0.3106 - 0.49*A37 + 0.1824*A37^2)</f>
        <v>0.95908257361913729</v>
      </c>
      <c r="G37" s="4">
        <f t="shared" ref="G37:G44" si="19">C37 + (1 - C37)*EXP(-1*D37) + E37*B37^F37</f>
        <v>0.84450558082030514</v>
      </c>
    </row>
    <row r="38" spans="1:7" x14ac:dyDescent="0.2">
      <c r="A38" s="3">
        <v>1.3</v>
      </c>
      <c r="B38" s="5">
        <v>2</v>
      </c>
      <c r="C38" s="4">
        <f t="shared" si="15"/>
        <v>0.28785354641268768</v>
      </c>
      <c r="D38" s="4">
        <f t="shared" si="16"/>
        <v>1.1348629722105623</v>
      </c>
      <c r="E38" s="4">
        <f t="shared" si="17"/>
        <v>9.5538127261812239E-2</v>
      </c>
      <c r="F38" s="4">
        <f t="shared" si="18"/>
        <v>0.95908257361913729</v>
      </c>
      <c r="G38" s="4">
        <f t="shared" si="19"/>
        <v>0.70251765489107643</v>
      </c>
    </row>
    <row r="39" spans="1:7" x14ac:dyDescent="0.2">
      <c r="A39" s="3">
        <v>1.3</v>
      </c>
      <c r="B39" s="5">
        <v>3</v>
      </c>
      <c r="C39" s="4">
        <f t="shared" si="15"/>
        <v>0.28785354641268768</v>
      </c>
      <c r="D39" s="4">
        <f t="shared" si="16"/>
        <v>2.4454547928359389</v>
      </c>
      <c r="E39" s="4">
        <f t="shared" si="17"/>
        <v>9.5538127261812239E-2</v>
      </c>
      <c r="F39" s="4">
        <f t="shared" si="18"/>
        <v>0.95908257361913729</v>
      </c>
      <c r="G39" s="4">
        <f t="shared" si="19"/>
        <v>0.62360284694004098</v>
      </c>
    </row>
    <row r="40" spans="1:7" x14ac:dyDescent="0.2">
      <c r="A40" s="3">
        <v>1.3</v>
      </c>
      <c r="B40" s="5">
        <v>4</v>
      </c>
      <c r="C40" s="4">
        <f t="shared" si="15"/>
        <v>0.28785354641268768</v>
      </c>
      <c r="D40" s="4">
        <f t="shared" si="16"/>
        <v>5.7072302214760029</v>
      </c>
      <c r="E40" s="4">
        <f t="shared" si="17"/>
        <v>9.5538127261812239E-2</v>
      </c>
      <c r="F40" s="4">
        <f t="shared" si="18"/>
        <v>0.95908257361913729</v>
      </c>
      <c r="G40" s="4">
        <f t="shared" si="19"/>
        <v>0.65129798062110245</v>
      </c>
    </row>
    <row r="41" spans="1:7" x14ac:dyDescent="0.2">
      <c r="A41" s="3">
        <v>1.3</v>
      </c>
      <c r="B41" s="5">
        <v>5</v>
      </c>
      <c r="C41" s="4">
        <f t="shared" si="15"/>
        <v>0.28785354641268768</v>
      </c>
      <c r="D41" s="4">
        <f t="shared" si="16"/>
        <v>14.406311574844372</v>
      </c>
      <c r="E41" s="4">
        <f t="shared" si="17"/>
        <v>9.5538127261812239E-2</v>
      </c>
      <c r="F41" s="4">
        <f t="shared" si="18"/>
        <v>0.95908257361913729</v>
      </c>
      <c r="G41" s="4">
        <f t="shared" si="19"/>
        <v>0.73510015664987161</v>
      </c>
    </row>
    <row r="42" spans="1:7" x14ac:dyDescent="0.2">
      <c r="A42" s="3">
        <v>1.3</v>
      </c>
      <c r="B42" s="5">
        <v>6</v>
      </c>
      <c r="C42" s="4">
        <f t="shared" si="15"/>
        <v>0.28785354641268768</v>
      </c>
      <c r="D42" s="4">
        <f t="shared" si="16"/>
        <v>35.783106741500092</v>
      </c>
      <c r="E42" s="4">
        <f t="shared" si="17"/>
        <v>9.5538127261812239E-2</v>
      </c>
      <c r="F42" s="4">
        <f t="shared" si="18"/>
        <v>0.95908257361913729</v>
      </c>
      <c r="G42" s="4">
        <f t="shared" si="19"/>
        <v>0.82056008549799153</v>
      </c>
    </row>
    <row r="43" spans="1:7" x14ac:dyDescent="0.2">
      <c r="A43" s="3">
        <v>1.3</v>
      </c>
      <c r="B43" s="5">
        <v>7</v>
      </c>
      <c r="C43" s="4">
        <f t="shared" si="15"/>
        <v>0.28785354641268768</v>
      </c>
      <c r="D43" s="4">
        <f t="shared" si="16"/>
        <v>82.900997150007385</v>
      </c>
      <c r="E43" s="4">
        <f t="shared" si="17"/>
        <v>9.5538127261812239E-2</v>
      </c>
      <c r="F43" s="4">
        <f t="shared" si="18"/>
        <v>0.95908257361913729</v>
      </c>
      <c r="G43" s="4">
        <f t="shared" si="19"/>
        <v>0.90543682279252347</v>
      </c>
    </row>
    <row r="44" spans="1:7" x14ac:dyDescent="0.2">
      <c r="A44" s="3">
        <v>1.3</v>
      </c>
      <c r="B44" s="5">
        <v>8</v>
      </c>
      <c r="C44" s="4">
        <f t="shared" si="15"/>
        <v>0.28785354641268768</v>
      </c>
      <c r="D44" s="4">
        <f t="shared" si="16"/>
        <v>177.17473417446422</v>
      </c>
      <c r="E44" s="4">
        <f t="shared" si="17"/>
        <v>9.5538127261812239E-2</v>
      </c>
      <c r="F44" s="4">
        <f t="shared" si="18"/>
        <v>0.95908257361913729</v>
      </c>
      <c r="G44" s="4">
        <f t="shared" si="19"/>
        <v>0.98981714698203915</v>
      </c>
    </row>
    <row r="46" spans="1:7" x14ac:dyDescent="0.2">
      <c r="A46" s="1" t="s">
        <v>0</v>
      </c>
      <c r="B46" s="2" t="s">
        <v>1</v>
      </c>
      <c r="C46" s="1" t="s">
        <v>2</v>
      </c>
      <c r="D46" s="1" t="s">
        <v>3</v>
      </c>
      <c r="E46" s="2" t="s">
        <v>4</v>
      </c>
      <c r="F46" s="1" t="s">
        <v>5</v>
      </c>
      <c r="G46" s="1" t="s">
        <v>6</v>
      </c>
    </row>
    <row r="47" spans="1:7" x14ac:dyDescent="0.2">
      <c r="A47" s="3">
        <v>1.4</v>
      </c>
      <c r="B47" s="6">
        <v>0</v>
      </c>
      <c r="C47" s="4">
        <f>1.39*(A47 - 0.92)^0.5 - 0.36*A47 - 0.101</f>
        <v>0.35802024900829554</v>
      </c>
      <c r="D47" s="4">
        <f>B47*(0.62 - 0.23*A47) + B47^2*(0.066/(A47 - 0.86) - 0.037) + 0.32*B47^6/(10^(9*A47-9))</f>
        <v>0</v>
      </c>
      <c r="E47" s="4">
        <f>0.132 - 0.32*LOG(A47)</f>
        <v>8.5239028582963838E-2</v>
      </c>
      <c r="F47" s="4">
        <f>10^(0.3106 - 0.49*A47 + 0.1824*A47^2)</f>
        <v>0.95963040559230506</v>
      </c>
      <c r="G47" s="4">
        <f>C47 + (1 - C47)*EXP(-1*D47) + E47*B47^F47</f>
        <v>1</v>
      </c>
    </row>
    <row r="48" spans="1:7" x14ac:dyDescent="0.2">
      <c r="A48" s="3">
        <v>1.4</v>
      </c>
      <c r="B48" s="6">
        <v>1</v>
      </c>
      <c r="C48" s="4">
        <f t="shared" ref="C48:C55" si="20">1.39*(A48 - 0.92)^0.5 - 0.36*A48 - 0.101</f>
        <v>0.35802024900829554</v>
      </c>
      <c r="D48" s="4">
        <f t="shared" ref="D48:D55" si="21">B48*(0.62 - 0.23*A48) + B48^2*(0.066/(A48 - 0.86) - 0.037) + 0.32*B48^6/(10^(9*A48-9))</f>
        <v>0.38330260258803056</v>
      </c>
      <c r="E48" s="4">
        <f t="shared" ref="E48:E55" si="22">0.132 - 0.32*LOG(A48)</f>
        <v>8.5239028582963838E-2</v>
      </c>
      <c r="F48" s="4">
        <f t="shared" ref="F48:F55" si="23">10^(0.3106 - 0.49*A48 + 0.1824*A48^2)</f>
        <v>0.95963040559230506</v>
      </c>
      <c r="G48" s="4">
        <f t="shared" ref="G48:G55" si="24">C48 + (1 - C48)*EXP(-1*D48) + E48*B48^F48</f>
        <v>0.88083692073438513</v>
      </c>
    </row>
    <row r="49" spans="1:7" x14ac:dyDescent="0.2">
      <c r="A49" s="3">
        <v>1.4</v>
      </c>
      <c r="B49" s="5">
        <v>2</v>
      </c>
      <c r="C49" s="4">
        <f t="shared" si="20"/>
        <v>0.35802024900829554</v>
      </c>
      <c r="D49" s="4">
        <f t="shared" si="21"/>
        <v>0.94203323230062064</v>
      </c>
      <c r="E49" s="4">
        <f t="shared" si="22"/>
        <v>8.5239028582963838E-2</v>
      </c>
      <c r="F49" s="4">
        <f t="shared" si="23"/>
        <v>0.95963040559230506</v>
      </c>
      <c r="G49" s="4">
        <f t="shared" si="24"/>
        <v>0.77405989512240791</v>
      </c>
    </row>
    <row r="50" spans="1:7" x14ac:dyDescent="0.2">
      <c r="A50" s="3">
        <v>1.4</v>
      </c>
      <c r="B50" s="5">
        <v>3</v>
      </c>
      <c r="C50" s="4">
        <f t="shared" si="20"/>
        <v>0.35802024900829554</v>
      </c>
      <c r="D50" s="4">
        <f t="shared" si="21"/>
        <v>1.7195972866742557</v>
      </c>
      <c r="E50" s="4">
        <f t="shared" si="22"/>
        <v>8.5239028582963838E-2</v>
      </c>
      <c r="F50" s="4">
        <f t="shared" si="23"/>
        <v>0.95963040559230506</v>
      </c>
      <c r="G50" s="4">
        <f t="shared" si="24"/>
        <v>0.71764710763753936</v>
      </c>
    </row>
    <row r="51" spans="1:7" x14ac:dyDescent="0.2">
      <c r="A51" s="3">
        <v>1.4</v>
      </c>
      <c r="B51" s="5">
        <v>4</v>
      </c>
      <c r="C51" s="4">
        <f t="shared" si="20"/>
        <v>0.35802024900829554</v>
      </c>
      <c r="D51" s="4">
        <f t="shared" si="21"/>
        <v>2.8847935339063802</v>
      </c>
      <c r="E51" s="4">
        <f t="shared" si="22"/>
        <v>8.5239028582963838E-2</v>
      </c>
      <c r="F51" s="4">
        <f t="shared" si="23"/>
        <v>0.95963040559230506</v>
      </c>
      <c r="G51" s="4">
        <f t="shared" si="24"/>
        <v>0.71628420742734811</v>
      </c>
    </row>
    <row r="52" spans="1:7" x14ac:dyDescent="0.2">
      <c r="A52" s="3">
        <v>1.4</v>
      </c>
      <c r="B52" s="5">
        <v>5</v>
      </c>
      <c r="C52" s="4">
        <f t="shared" si="20"/>
        <v>0.35802024900829554</v>
      </c>
      <c r="D52" s="4">
        <f t="shared" si="21"/>
        <v>4.8764987713103469</v>
      </c>
      <c r="E52" s="4">
        <f t="shared" si="22"/>
        <v>8.5239028582963838E-2</v>
      </c>
      <c r="F52" s="4">
        <f t="shared" si="23"/>
        <v>0.95963040559230506</v>
      </c>
      <c r="G52" s="4">
        <f t="shared" si="24"/>
        <v>0.76229912606641026</v>
      </c>
    </row>
    <row r="53" spans="1:7" x14ac:dyDescent="0.2">
      <c r="A53" s="3">
        <v>1.4</v>
      </c>
      <c r="B53" s="5">
        <v>6</v>
      </c>
      <c r="C53" s="4">
        <f t="shared" si="20"/>
        <v>0.35802024900829554</v>
      </c>
      <c r="D53" s="4">
        <f t="shared" si="21"/>
        <v>8.6062263471523544</v>
      </c>
      <c r="E53" s="4">
        <f t="shared" si="22"/>
        <v>8.5239028582963838E-2</v>
      </c>
      <c r="F53" s="4">
        <f t="shared" si="23"/>
        <v>0.95963040559230506</v>
      </c>
      <c r="G53" s="4">
        <f t="shared" si="24"/>
        <v>0.83388474410033431</v>
      </c>
    </row>
    <row r="54" spans="1:7" x14ac:dyDescent="0.2">
      <c r="A54" s="3">
        <v>1.4</v>
      </c>
      <c r="B54" s="5">
        <v>7</v>
      </c>
      <c r="C54" s="4">
        <f t="shared" si="20"/>
        <v>0.35802024900829554</v>
      </c>
      <c r="D54" s="4">
        <f t="shared" si="21"/>
        <v>15.718558545870355</v>
      </c>
      <c r="E54" s="4">
        <f t="shared" si="22"/>
        <v>8.5239028582963838E-2</v>
      </c>
      <c r="F54" s="4">
        <f t="shared" si="23"/>
        <v>0.95963040559230506</v>
      </c>
      <c r="G54" s="4">
        <f t="shared" si="24"/>
        <v>0.90961527587113222</v>
      </c>
    </row>
    <row r="55" spans="1:7" x14ac:dyDescent="0.2">
      <c r="A55" s="3">
        <v>1.4</v>
      </c>
      <c r="B55" s="5">
        <v>8</v>
      </c>
      <c r="C55" s="4">
        <f t="shared" si="20"/>
        <v>0.35802024900829554</v>
      </c>
      <c r="D55" s="4">
        <f t="shared" si="21"/>
        <v>28.909452836674955</v>
      </c>
      <c r="E55" s="4">
        <f t="shared" si="22"/>
        <v>8.5239028582963838E-2</v>
      </c>
      <c r="F55" s="4">
        <f t="shared" si="23"/>
        <v>0.95963040559230506</v>
      </c>
      <c r="G55" s="4">
        <f t="shared" si="24"/>
        <v>0.98502539063158601</v>
      </c>
    </row>
    <row r="57" spans="1:7" x14ac:dyDescent="0.2">
      <c r="A57" s="1" t="s">
        <v>0</v>
      </c>
      <c r="B57" s="2" t="s">
        <v>1</v>
      </c>
      <c r="C57" s="1" t="s">
        <v>2</v>
      </c>
      <c r="D57" s="1" t="s">
        <v>3</v>
      </c>
      <c r="E57" s="2" t="s">
        <v>4</v>
      </c>
      <c r="F57" s="1" t="s">
        <v>5</v>
      </c>
      <c r="G57" s="1" t="s">
        <v>6</v>
      </c>
    </row>
    <row r="58" spans="1:7" x14ac:dyDescent="0.2">
      <c r="A58" s="3">
        <v>1.5</v>
      </c>
      <c r="B58" s="6">
        <v>0</v>
      </c>
      <c r="C58" s="4">
        <f>1.39*(A58 - 0.92)^0.5 - 0.36*A58 - 0.101</f>
        <v>0.41759246171508302</v>
      </c>
      <c r="D58" s="4">
        <f>B58*(0.62 - 0.23*A58) + B58^2*(0.066/(A58 - 0.86) - 0.037) + 0.32*B58^6/(10^(9*A58-9))</f>
        <v>0</v>
      </c>
      <c r="E58" s="4">
        <f>0.132 - 0.32*LOG(A58)</f>
        <v>7.5650797102182005E-2</v>
      </c>
      <c r="F58" s="4">
        <f>10^(0.3106 - 0.49*A58 + 0.1824*A58^2)</f>
        <v>0.96827785626124918</v>
      </c>
      <c r="G58" s="4">
        <f>C58 + (1 - C58)*EXP(-1*D58) + E58*B58^F58</f>
        <v>1</v>
      </c>
    </row>
    <row r="59" spans="1:7" x14ac:dyDescent="0.2">
      <c r="A59" s="3">
        <v>1.5</v>
      </c>
      <c r="B59" s="6">
        <v>1</v>
      </c>
      <c r="C59" s="4">
        <f t="shared" ref="C59:C66" si="25">1.39*(A59 - 0.92)^0.5 - 0.36*A59 - 0.101</f>
        <v>0.41759246171508302</v>
      </c>
      <c r="D59" s="4">
        <f t="shared" ref="D59:D66" si="26">B59*(0.62 - 0.23*A59) + B59^2*(0.066/(A59 - 0.86) - 0.037) + 0.32*B59^6/(10^(9*A59-9))</f>
        <v>0.34113511928851253</v>
      </c>
      <c r="E59" s="4">
        <f t="shared" ref="E59:E66" si="27">0.132 - 0.32*LOG(A59)</f>
        <v>7.5650797102182005E-2</v>
      </c>
      <c r="F59" s="4">
        <f t="shared" ref="F59:F66" si="28">10^(0.3106 - 0.49*A59 + 0.1824*A59^2)</f>
        <v>0.96827785626124918</v>
      </c>
      <c r="G59" s="4">
        <f t="shared" ref="G59:G66" si="29">C59 + (1 - C59)*EXP(-1*D59) + E59*B59^F59</f>
        <v>0.90731337448184268</v>
      </c>
    </row>
    <row r="60" spans="1:7" x14ac:dyDescent="0.2">
      <c r="A60" s="3">
        <v>1.5</v>
      </c>
      <c r="B60" s="5">
        <v>2</v>
      </c>
      <c r="C60" s="4">
        <f t="shared" si="25"/>
        <v>0.41759246171508302</v>
      </c>
      <c r="D60" s="4">
        <f t="shared" si="26"/>
        <v>0.81514763446480254</v>
      </c>
      <c r="E60" s="4">
        <f t="shared" si="27"/>
        <v>7.5650797102182005E-2</v>
      </c>
      <c r="F60" s="4">
        <f t="shared" si="28"/>
        <v>0.96827785626124918</v>
      </c>
      <c r="G60" s="4">
        <f t="shared" si="29"/>
        <v>0.82336195212960495</v>
      </c>
    </row>
    <row r="61" spans="1:7" x14ac:dyDescent="0.2">
      <c r="A61" s="3">
        <v>1.5</v>
      </c>
      <c r="B61" s="5">
        <v>3</v>
      </c>
      <c r="C61" s="4">
        <f t="shared" si="25"/>
        <v>0.41759246171508302</v>
      </c>
      <c r="D61" s="4">
        <f t="shared" si="26"/>
        <v>1.4275019613256408</v>
      </c>
      <c r="E61" s="4">
        <f t="shared" si="27"/>
        <v>7.5650797102182005E-2</v>
      </c>
      <c r="F61" s="4">
        <f t="shared" si="28"/>
        <v>0.96827785626124918</v>
      </c>
      <c r="G61" s="4">
        <f t="shared" si="29"/>
        <v>0.77649564103955182</v>
      </c>
    </row>
    <row r="62" spans="1:7" x14ac:dyDescent="0.2">
      <c r="A62" s="3">
        <v>1.5</v>
      </c>
      <c r="B62" s="5">
        <v>4</v>
      </c>
      <c r="C62" s="4">
        <f t="shared" si="25"/>
        <v>0.41759246171508302</v>
      </c>
      <c r="D62" s="4">
        <f t="shared" si="26"/>
        <v>2.1994486057473592</v>
      </c>
      <c r="E62" s="4">
        <f t="shared" si="27"/>
        <v>7.5650797102182005E-2</v>
      </c>
      <c r="F62" s="4">
        <f t="shared" si="28"/>
        <v>0.96827785626124918</v>
      </c>
      <c r="G62" s="4">
        <f t="shared" si="29"/>
        <v>0.77174485144433813</v>
      </c>
    </row>
    <row r="63" spans="1:7" x14ac:dyDescent="0.2">
      <c r="A63" s="3">
        <v>1.5</v>
      </c>
      <c r="B63" s="5">
        <v>5</v>
      </c>
      <c r="C63" s="4">
        <f t="shared" si="25"/>
        <v>0.41759246171508302</v>
      </c>
      <c r="D63" s="4">
        <f t="shared" si="26"/>
        <v>3.1862388830084187</v>
      </c>
      <c r="E63" s="4">
        <f t="shared" si="27"/>
        <v>7.5650797102182005E-2</v>
      </c>
      <c r="F63" s="4">
        <f t="shared" si="28"/>
        <v>0.96827785626124918</v>
      </c>
      <c r="G63" s="4">
        <f t="shared" si="29"/>
        <v>0.80108861649325647</v>
      </c>
    </row>
    <row r="64" spans="1:7" x14ac:dyDescent="0.2">
      <c r="A64" s="3">
        <v>1.5</v>
      </c>
      <c r="B64" s="5">
        <v>6</v>
      </c>
      <c r="C64" s="4">
        <f t="shared" si="25"/>
        <v>0.41759246171508302</v>
      </c>
      <c r="D64" s="4">
        <f t="shared" si="26"/>
        <v>4.5026255248410099</v>
      </c>
      <c r="E64" s="4">
        <f t="shared" si="27"/>
        <v>7.5650797102182005E-2</v>
      </c>
      <c r="F64" s="4">
        <f t="shared" si="28"/>
        <v>0.96827785626124918</v>
      </c>
      <c r="G64" s="4">
        <f t="shared" si="29"/>
        <v>0.85287049646294499</v>
      </c>
    </row>
    <row r="65" spans="1:7" x14ac:dyDescent="0.2">
      <c r="A65" s="3">
        <v>1.5</v>
      </c>
      <c r="B65" s="5">
        <v>7</v>
      </c>
      <c r="C65" s="4">
        <f t="shared" si="25"/>
        <v>0.41759246171508302</v>
      </c>
      <c r="D65" s="4">
        <f t="shared" si="26"/>
        <v>6.3556491742116776</v>
      </c>
      <c r="E65" s="4">
        <f t="shared" si="27"/>
        <v>7.5650797102182005E-2</v>
      </c>
      <c r="F65" s="4">
        <f t="shared" si="28"/>
        <v>0.96827785626124918</v>
      </c>
      <c r="G65" s="4">
        <f t="shared" si="29"/>
        <v>0.91645945512192983</v>
      </c>
    </row>
    <row r="66" spans="1:7" x14ac:dyDescent="0.2">
      <c r="A66" s="3">
        <v>1.5</v>
      </c>
      <c r="B66" s="5">
        <v>8</v>
      </c>
      <c r="C66" s="4">
        <f t="shared" si="25"/>
        <v>0.41759246171508302</v>
      </c>
      <c r="D66" s="4">
        <f t="shared" si="26"/>
        <v>9.0847107678309715</v>
      </c>
      <c r="E66" s="4">
        <f t="shared" si="27"/>
        <v>7.5650797102182005E-2</v>
      </c>
      <c r="F66" s="4">
        <f t="shared" si="28"/>
        <v>0.96827785626124918</v>
      </c>
      <c r="G66" s="4">
        <f t="shared" si="29"/>
        <v>0.98423106894935852</v>
      </c>
    </row>
    <row r="68" spans="1:7" x14ac:dyDescent="0.2">
      <c r="A68" s="1" t="s">
        <v>0</v>
      </c>
      <c r="B68" s="2" t="s">
        <v>1</v>
      </c>
      <c r="C68" s="1" t="s">
        <v>2</v>
      </c>
      <c r="D68" s="1" t="s">
        <v>3</v>
      </c>
      <c r="E68" s="2" t="s">
        <v>4</v>
      </c>
      <c r="F68" s="1" t="s">
        <v>5</v>
      </c>
      <c r="G68" s="1" t="s">
        <v>6</v>
      </c>
    </row>
    <row r="69" spans="1:7" x14ac:dyDescent="0.2">
      <c r="A69" s="3">
        <v>1.6</v>
      </c>
      <c r="B69" s="6">
        <v>0</v>
      </c>
      <c r="C69" s="4">
        <f>1.39*(A69 - 0.92)^0.5 - 0.36*A69 - 0.101</f>
        <v>0.46922336392170971</v>
      </c>
      <c r="D69" s="4">
        <f>B69*(0.62 - 0.23*A69) + B69^2*(0.066/(A69 - 0.86) - 0.037) + 0.32*B69^6/(10^(9*A69-9))</f>
        <v>0</v>
      </c>
      <c r="E69" s="4">
        <f>0.132 - 0.32*LOG(A69)</f>
        <v>6.6681605550104078E-2</v>
      </c>
      <c r="F69" s="4">
        <f>10^(0.3106 - 0.49*A69 + 0.1824*A69^2)</f>
        <v>0.98524445655243642</v>
      </c>
      <c r="G69" s="4">
        <f>C69 + (1 - C69)*EXP(-1*D69) + E69*B69^F69</f>
        <v>1</v>
      </c>
    </row>
    <row r="70" spans="1:7" x14ac:dyDescent="0.2">
      <c r="A70" s="3">
        <v>1.6</v>
      </c>
      <c r="B70" s="6">
        <v>1</v>
      </c>
      <c r="C70" s="4">
        <f t="shared" ref="C70:C77" si="30">1.39*(A70 - 0.92)^0.5 - 0.36*A70 - 0.101</f>
        <v>0.46922336392170971</v>
      </c>
      <c r="D70" s="4">
        <f t="shared" ref="D70:D77" si="31">B70*(0.62 - 0.23*A70) + B70^2*(0.066/(A70 - 0.86) - 0.037) + 0.32*B70^6/(10^(9*A70-9))</f>
        <v>0.30419046313213488</v>
      </c>
      <c r="E70" s="4">
        <f t="shared" ref="E70:E77" si="32">0.132 - 0.32*LOG(A70)</f>
        <v>6.6681605550104078E-2</v>
      </c>
      <c r="F70" s="4">
        <f t="shared" ref="F70:F77" si="33">10^(0.3106 - 0.49*A70 + 0.1824*A70^2)</f>
        <v>0.98524445655243642</v>
      </c>
      <c r="G70" s="4">
        <f t="shared" ref="G70:G77" si="34">C70 + (1 - C70)*EXP(-1*D70) + E70*B70^F70</f>
        <v>0.92746969231403309</v>
      </c>
    </row>
    <row r="71" spans="1:7" x14ac:dyDescent="0.2">
      <c r="A71" s="3">
        <v>1.6</v>
      </c>
      <c r="B71" s="5">
        <v>2</v>
      </c>
      <c r="C71" s="4">
        <f t="shared" si="30"/>
        <v>0.46922336392170971</v>
      </c>
      <c r="D71" s="4">
        <f t="shared" si="31"/>
        <v>0.71283828910528602</v>
      </c>
      <c r="E71" s="4">
        <f t="shared" si="32"/>
        <v>6.6681605550104078E-2</v>
      </c>
      <c r="F71" s="4">
        <f t="shared" si="33"/>
        <v>0.98524445655243642</v>
      </c>
      <c r="G71" s="4">
        <f t="shared" si="34"/>
        <v>0.86144316192379644</v>
      </c>
    </row>
    <row r="72" spans="1:7" x14ac:dyDescent="0.2">
      <c r="A72" s="3">
        <v>1.6</v>
      </c>
      <c r="B72" s="5">
        <v>3</v>
      </c>
      <c r="C72" s="4">
        <f t="shared" si="30"/>
        <v>0.46922336392170971</v>
      </c>
      <c r="D72" s="4">
        <f t="shared" si="31"/>
        <v>1.2266314071101696</v>
      </c>
      <c r="E72" s="4">
        <f t="shared" si="32"/>
        <v>6.6681605550104078E-2</v>
      </c>
      <c r="F72" s="4">
        <f t="shared" si="33"/>
        <v>0.98524445655243642</v>
      </c>
      <c r="G72" s="4">
        <f t="shared" si="34"/>
        <v>0.8217170354832064</v>
      </c>
    </row>
    <row r="73" spans="1:7" x14ac:dyDescent="0.2">
      <c r="A73" s="3">
        <v>1.6</v>
      </c>
      <c r="B73" s="5">
        <v>4</v>
      </c>
      <c r="C73" s="4">
        <f t="shared" si="30"/>
        <v>0.46922336392170971</v>
      </c>
      <c r="D73" s="4">
        <f t="shared" si="31"/>
        <v>1.8482450973329054</v>
      </c>
      <c r="E73" s="4">
        <f t="shared" si="32"/>
        <v>6.6681605550104078E-2</v>
      </c>
      <c r="F73" s="4">
        <f t="shared" si="33"/>
        <v>0.98524445655243642</v>
      </c>
      <c r="G73" s="4">
        <f t="shared" si="34"/>
        <v>0.81415358423032913</v>
      </c>
    </row>
    <row r="74" spans="1:7" x14ac:dyDescent="0.2">
      <c r="A74" s="3">
        <v>1.6</v>
      </c>
      <c r="B74" s="5">
        <v>5</v>
      </c>
      <c r="C74" s="4">
        <f t="shared" si="30"/>
        <v>0.46922336392170971</v>
      </c>
      <c r="D74" s="4">
        <f t="shared" si="31"/>
        <v>2.5846350882574041</v>
      </c>
      <c r="E74" s="4">
        <f t="shared" si="32"/>
        <v>6.6681605550104078E-2</v>
      </c>
      <c r="F74" s="4">
        <f t="shared" si="33"/>
        <v>0.98524445655243642</v>
      </c>
      <c r="G74" s="4">
        <f t="shared" si="34"/>
        <v>0.83483993436138237</v>
      </c>
    </row>
    <row r="75" spans="1:7" x14ac:dyDescent="0.2">
      <c r="A75" s="3">
        <v>1.6</v>
      </c>
      <c r="B75" s="5">
        <v>6</v>
      </c>
      <c r="C75" s="4">
        <f t="shared" si="30"/>
        <v>0.46922336392170971</v>
      </c>
      <c r="D75" s="4">
        <f t="shared" si="31"/>
        <v>3.4502478928887106</v>
      </c>
      <c r="E75" s="4">
        <f t="shared" si="32"/>
        <v>6.6681605550104078E-2</v>
      </c>
      <c r="F75" s="4">
        <f t="shared" si="33"/>
        <v>0.98524445655243642</v>
      </c>
      <c r="G75" s="4">
        <f t="shared" si="34"/>
        <v>0.87571954401432106</v>
      </c>
    </row>
    <row r="76" spans="1:7" x14ac:dyDescent="0.2">
      <c r="A76" s="3">
        <v>1.6</v>
      </c>
      <c r="B76" s="5">
        <v>7</v>
      </c>
      <c r="C76" s="4">
        <f t="shared" si="30"/>
        <v>0.46922336392170971</v>
      </c>
      <c r="D76" s="4">
        <f t="shared" si="31"/>
        <v>4.4711483838973045</v>
      </c>
      <c r="E76" s="4">
        <f t="shared" si="32"/>
        <v>6.6681605550104078E-2</v>
      </c>
      <c r="F76" s="4">
        <f t="shared" si="33"/>
        <v>0.98524445655243642</v>
      </c>
      <c r="G76" s="4">
        <f t="shared" si="34"/>
        <v>0.92885179496582215</v>
      </c>
    </row>
    <row r="77" spans="1:7" x14ac:dyDescent="0.2">
      <c r="A77" s="3">
        <v>1.6</v>
      </c>
      <c r="B77" s="5">
        <v>8</v>
      </c>
      <c r="C77" s="4">
        <f t="shared" si="30"/>
        <v>0.46922336392170971</v>
      </c>
      <c r="D77" s="4">
        <f t="shared" si="31"/>
        <v>5.6900646076843495</v>
      </c>
      <c r="E77" s="4">
        <f t="shared" si="32"/>
        <v>6.6681605550104078E-2</v>
      </c>
      <c r="F77" s="4">
        <f t="shared" si="33"/>
        <v>0.98524445655243642</v>
      </c>
      <c r="G77" s="4">
        <f t="shared" si="34"/>
        <v>0.98835037773914935</v>
      </c>
    </row>
    <row r="78" spans="1:7" s="10" customFormat="1" x14ac:dyDescent="0.2"/>
    <row r="79" spans="1:7" x14ac:dyDescent="0.2">
      <c r="A79" s="1" t="s">
        <v>0</v>
      </c>
      <c r="B79" s="2" t="s">
        <v>1</v>
      </c>
      <c r="C79" s="1" t="s">
        <v>2</v>
      </c>
      <c r="D79" s="1" t="s">
        <v>3</v>
      </c>
      <c r="E79" s="2" t="s">
        <v>4</v>
      </c>
      <c r="F79" s="1" t="s">
        <v>5</v>
      </c>
      <c r="G79" s="1" t="s">
        <v>6</v>
      </c>
    </row>
    <row r="80" spans="1:7" x14ac:dyDescent="0.2">
      <c r="A80" s="3">
        <v>1.7</v>
      </c>
      <c r="B80" s="6">
        <v>0</v>
      </c>
      <c r="C80" s="4">
        <f>1.39*(A80 - 0.92)^0.5 - 0.36*A80 - 0.101</f>
        <v>0.51461476041957066</v>
      </c>
      <c r="D80" s="4">
        <f>B80*(0.62 - 0.23*A80) + B80^2*(0.066/(A80 - 0.86) - 0.037) + 0.32*B80^6/(10^(9*A80-9))</f>
        <v>0</v>
      </c>
      <c r="E80" s="4">
        <f>0.132 - 0.32*LOG(A80)</f>
        <v>5.8256345158952352E-2</v>
      </c>
      <c r="F80" s="4">
        <f>10^(0.3106 - 0.49*A80 + 0.1824*A80^2)</f>
        <v>1.0109647197102607</v>
      </c>
      <c r="G80" s="4">
        <f>C80 + (1 - C80)*EXP(-1*D80) + E80*B80^F80</f>
        <v>1</v>
      </c>
    </row>
    <row r="81" spans="1:8" x14ac:dyDescent="0.2">
      <c r="A81" s="3">
        <v>1.7</v>
      </c>
      <c r="B81" s="6">
        <v>1</v>
      </c>
      <c r="C81" s="4">
        <f t="shared" ref="C81:C88" si="35">1.39*(A81 - 0.92)^0.5 - 0.36*A81 - 0.101</f>
        <v>0.51461476041957066</v>
      </c>
      <c r="D81" s="4">
        <f t="shared" ref="D81:D88" si="36">B81*(0.62 - 0.23*A81) + B81^2*(0.066/(A81 - 0.86) - 0.037) + 0.32*B81^6/(10^(9*A81-9))</f>
        <v>0.27057158895134331</v>
      </c>
      <c r="E81" s="4">
        <f t="shared" ref="E81:E88" si="37">0.132 - 0.32*LOG(A81)</f>
        <v>5.8256345158952352E-2</v>
      </c>
      <c r="F81" s="4">
        <f t="shared" ref="F81:F88" si="38">10^(0.3106 - 0.49*A81 + 0.1824*A81^2)</f>
        <v>1.0109647197102607</v>
      </c>
      <c r="G81" s="4">
        <f t="shared" ref="G81:G88" si="39">C81 + (1 - C81)*EXP(-1*D81) + E81*B81^F81</f>
        <v>0.94319251219742561</v>
      </c>
    </row>
    <row r="82" spans="1:8" x14ac:dyDescent="0.2">
      <c r="A82" s="3">
        <v>1.7</v>
      </c>
      <c r="B82" s="5">
        <v>2</v>
      </c>
      <c r="C82" s="4">
        <f t="shared" si="35"/>
        <v>0.51461476041957066</v>
      </c>
      <c r="D82" s="4">
        <f t="shared" si="36"/>
        <v>0.62429597860025898</v>
      </c>
      <c r="E82" s="4">
        <f t="shared" si="37"/>
        <v>5.8256345158952352E-2</v>
      </c>
      <c r="F82" s="4">
        <f t="shared" si="38"/>
        <v>1.0109647197102607</v>
      </c>
      <c r="G82" s="4">
        <f t="shared" si="39"/>
        <v>0.89200731144063883</v>
      </c>
    </row>
    <row r="83" spans="1:8" x14ac:dyDescent="0.2">
      <c r="A83" s="3">
        <v>1.7</v>
      </c>
      <c r="B83" s="5">
        <v>3</v>
      </c>
      <c r="C83" s="4">
        <f t="shared" si="35"/>
        <v>0.51461476041957066</v>
      </c>
      <c r="D83" s="4">
        <f t="shared" si="36"/>
        <v>1.0612597741007177</v>
      </c>
      <c r="E83" s="4">
        <f t="shared" si="37"/>
        <v>5.8256345158952352E-2</v>
      </c>
      <c r="F83" s="4">
        <f t="shared" si="38"/>
        <v>1.0109647197102607</v>
      </c>
      <c r="G83" s="4">
        <f t="shared" si="39"/>
        <v>0.85945461107453625</v>
      </c>
    </row>
    <row r="84" spans="1:8" x14ac:dyDescent="0.2">
      <c r="A84" s="3">
        <v>1.7</v>
      </c>
      <c r="B84" s="5">
        <v>4</v>
      </c>
      <c r="C84" s="4">
        <f t="shared" si="35"/>
        <v>0.51461476041957066</v>
      </c>
      <c r="D84" s="4">
        <f t="shared" si="36"/>
        <v>1.5817997732737172</v>
      </c>
      <c r="E84" s="4">
        <f t="shared" si="37"/>
        <v>5.8256345158952352E-2</v>
      </c>
      <c r="F84" s="4">
        <f t="shared" si="38"/>
        <v>1.0109647197102607</v>
      </c>
      <c r="G84" s="4">
        <f t="shared" si="39"/>
        <v>0.8510067584997425</v>
      </c>
    </row>
    <row r="85" spans="1:8" x14ac:dyDescent="0.2">
      <c r="A85" s="3">
        <v>1.7</v>
      </c>
      <c r="B85" s="5">
        <v>5</v>
      </c>
      <c r="C85" s="4">
        <f t="shared" si="35"/>
        <v>0.51461476041957066</v>
      </c>
      <c r="D85" s="4">
        <f t="shared" si="36"/>
        <v>2.1867916504538512</v>
      </c>
      <c r="E85" s="4">
        <f t="shared" si="37"/>
        <v>5.8256345158952352E-2</v>
      </c>
      <c r="F85" s="4">
        <f t="shared" si="38"/>
        <v>1.0109647197102607</v>
      </c>
      <c r="G85" s="4">
        <f t="shared" si="39"/>
        <v>0.86557967239888711</v>
      </c>
    </row>
    <row r="86" spans="1:8" x14ac:dyDescent="0.2">
      <c r="A86" s="3">
        <v>1.7</v>
      </c>
      <c r="B86" s="5">
        <v>6</v>
      </c>
      <c r="C86" s="4">
        <f t="shared" si="35"/>
        <v>0.51461476041957066</v>
      </c>
      <c r="D86" s="4">
        <f t="shared" si="36"/>
        <v>2.8780541138745055</v>
      </c>
      <c r="E86" s="4">
        <f t="shared" si="37"/>
        <v>5.8256345158952352E-2</v>
      </c>
      <c r="F86" s="4">
        <f t="shared" si="38"/>
        <v>1.0109647197102607</v>
      </c>
      <c r="G86" s="4">
        <f t="shared" si="39"/>
        <v>0.89838786151198424</v>
      </c>
    </row>
    <row r="87" spans="1:8" x14ac:dyDescent="0.2">
      <c r="A87" s="3">
        <v>1.7</v>
      </c>
      <c r="B87" s="5">
        <v>7</v>
      </c>
      <c r="C87" s="4">
        <f t="shared" si="35"/>
        <v>0.51461476041957066</v>
      </c>
      <c r="D87" s="4">
        <f t="shared" si="36"/>
        <v>3.6588685365916853</v>
      </c>
      <c r="E87" s="4">
        <f t="shared" si="37"/>
        <v>5.8256345158952352E-2</v>
      </c>
      <c r="F87" s="4">
        <f t="shared" si="38"/>
        <v>1.0109647197102607</v>
      </c>
      <c r="G87" s="4">
        <f t="shared" si="39"/>
        <v>0.9437078326894548</v>
      </c>
    </row>
    <row r="88" spans="1:8" x14ac:dyDescent="0.2">
      <c r="A88" s="3">
        <v>1.7</v>
      </c>
      <c r="B88" s="5">
        <v>8</v>
      </c>
      <c r="C88" s="4">
        <f t="shared" si="35"/>
        <v>0.51461476041957066</v>
      </c>
      <c r="D88" s="4">
        <f t="shared" si="36"/>
        <v>4.5346140609464651</v>
      </c>
      <c r="E88" s="4">
        <f t="shared" si="37"/>
        <v>5.8256345158952352E-2</v>
      </c>
      <c r="F88" s="4">
        <f t="shared" si="38"/>
        <v>1.0109647197102607</v>
      </c>
      <c r="G88" s="4">
        <f t="shared" si="39"/>
        <v>0.99662246852640635</v>
      </c>
    </row>
    <row r="90" spans="1:8" x14ac:dyDescent="0.2">
      <c r="A90" s="1" t="s">
        <v>0</v>
      </c>
      <c r="B90" s="2" t="s">
        <v>1</v>
      </c>
      <c r="C90" s="1" t="s">
        <v>2</v>
      </c>
      <c r="D90" s="1" t="s">
        <v>3</v>
      </c>
      <c r="E90" s="2" t="s">
        <v>4</v>
      </c>
      <c r="F90" s="1" t="s">
        <v>5</v>
      </c>
      <c r="G90" s="1" t="s">
        <v>6</v>
      </c>
      <c r="H90" s="14"/>
    </row>
    <row r="91" spans="1:8" x14ac:dyDescent="0.2">
      <c r="A91" s="3">
        <v>1.8</v>
      </c>
      <c r="B91" s="6">
        <v>0</v>
      </c>
      <c r="C91" s="4">
        <f>1.39*(A91 - 0.92)^0.5 - 0.36*A91 - 0.101</f>
        <v>0.55493558123091347</v>
      </c>
      <c r="D91" s="4">
        <f>B91*(0.62 - 0.23*A91) + B91^2*(0.066/(A91 - 0.86) - 0.037) + 0.32*B91^6/(10^(9*A91-9))</f>
        <v>0</v>
      </c>
      <c r="E91" s="4">
        <f>0.132 - 0.32*LOG(A91)</f>
        <v>5.0312798366942066E-2</v>
      </c>
      <c r="F91" s="4">
        <f>10^(0.3106 - 0.49*A91 + 0.1824*A91^2)</f>
        <v>1.046106739429816</v>
      </c>
      <c r="G91" s="4">
        <f>C91 + (1 - C91)*EXP(-1*D91) + E91*B91^F91</f>
        <v>1</v>
      </c>
    </row>
    <row r="92" spans="1:8" x14ac:dyDescent="0.2">
      <c r="A92" s="3">
        <v>1.8</v>
      </c>
      <c r="B92" s="6">
        <v>1</v>
      </c>
      <c r="C92" s="4">
        <f t="shared" ref="C92:C99" si="40">1.39*(A92 - 0.92)^0.5 - 0.36*A92 - 0.101</f>
        <v>0.55493558123091347</v>
      </c>
      <c r="D92" s="4">
        <f t="shared" ref="D92:D99" si="41">B92*(0.62 - 0.23*A92) + B92^2*(0.066/(A92 - 0.86) - 0.037) + 0.32*B92^6/(10^(9*A92-9))</f>
        <v>0.23921278614808181</v>
      </c>
      <c r="E92" s="4">
        <f t="shared" ref="E92:E99" si="42">0.132 - 0.32*LOG(A92)</f>
        <v>5.0312798366942066E-2</v>
      </c>
      <c r="F92" s="4">
        <f t="shared" ref="F92:F99" si="43">10^(0.3106 - 0.49*A92 + 0.1824*A92^2)</f>
        <v>1.046106739429816</v>
      </c>
      <c r="G92" s="4">
        <f t="shared" ref="G92:G99" si="44">C92 + (1 - C92)*EXP(-1*D92) + E92*B92^F92</f>
        <v>0.95562416350503532</v>
      </c>
    </row>
    <row r="93" spans="1:8" x14ac:dyDescent="0.2">
      <c r="A93" s="3">
        <v>1.8</v>
      </c>
      <c r="B93" s="5">
        <v>2</v>
      </c>
      <c r="C93" s="4">
        <f t="shared" si="40"/>
        <v>0.55493558123091347</v>
      </c>
      <c r="D93" s="4">
        <f t="shared" si="41"/>
        <v>0.5448523560304287</v>
      </c>
      <c r="E93" s="4">
        <f t="shared" si="42"/>
        <v>5.0312798366942066E-2</v>
      </c>
      <c r="F93" s="4">
        <f t="shared" si="43"/>
        <v>1.046106739429816</v>
      </c>
      <c r="G93" s="4">
        <f t="shared" si="44"/>
        <v>0.91693403743968216</v>
      </c>
    </row>
    <row r="94" spans="1:8" x14ac:dyDescent="0.2">
      <c r="A94" s="3">
        <v>1.8</v>
      </c>
      <c r="B94" s="5">
        <v>3</v>
      </c>
      <c r="C94" s="4">
        <f t="shared" si="40"/>
        <v>0.55493558123091347</v>
      </c>
      <c r="D94" s="4">
        <f t="shared" si="41"/>
        <v>0.91692961258995331</v>
      </c>
      <c r="E94" s="4">
        <f t="shared" si="42"/>
        <v>5.0312798366942066E-2</v>
      </c>
      <c r="F94" s="4">
        <f t="shared" si="43"/>
        <v>1.046106739429816</v>
      </c>
      <c r="G94" s="4">
        <f t="shared" si="44"/>
        <v>0.89162853832722277</v>
      </c>
    </row>
    <row r="95" spans="1:8" x14ac:dyDescent="0.2">
      <c r="A95" s="3">
        <v>1.8</v>
      </c>
      <c r="B95" s="5">
        <v>4</v>
      </c>
      <c r="C95" s="4">
        <f t="shared" si="40"/>
        <v>0.55493558123091347</v>
      </c>
      <c r="D95" s="4">
        <f t="shared" si="41"/>
        <v>1.3554869561602048</v>
      </c>
      <c r="E95" s="4">
        <f t="shared" si="42"/>
        <v>5.0312798366942066E-2</v>
      </c>
      <c r="F95" s="4">
        <f t="shared" si="43"/>
        <v>1.046106739429816</v>
      </c>
      <c r="G95" s="4">
        <f t="shared" si="44"/>
        <v>0.88421752393204178</v>
      </c>
    </row>
    <row r="96" spans="1:8" x14ac:dyDescent="0.2">
      <c r="A96" s="3">
        <v>1.8</v>
      </c>
      <c r="B96" s="5">
        <v>5</v>
      </c>
      <c r="C96" s="4">
        <f t="shared" si="40"/>
        <v>0.55493558123091347</v>
      </c>
      <c r="D96" s="4">
        <f t="shared" si="41"/>
        <v>1.8606346276084103</v>
      </c>
      <c r="E96" s="4">
        <f t="shared" si="42"/>
        <v>5.0312798366942066E-2</v>
      </c>
      <c r="F96" s="4">
        <f t="shared" si="43"/>
        <v>1.046106739429816</v>
      </c>
      <c r="G96" s="4">
        <f t="shared" si="44"/>
        <v>0.89511758306636113</v>
      </c>
    </row>
    <row r="97" spans="1:7" x14ac:dyDescent="0.2">
      <c r="A97" s="3">
        <v>1.8</v>
      </c>
      <c r="B97" s="5">
        <v>6</v>
      </c>
      <c r="C97" s="4">
        <f t="shared" si="40"/>
        <v>0.55493558123091347</v>
      </c>
      <c r="D97" s="4">
        <f t="shared" si="41"/>
        <v>2.4326015887357357</v>
      </c>
      <c r="E97" s="4">
        <f t="shared" si="42"/>
        <v>5.0312798366942066E-2</v>
      </c>
      <c r="F97" s="4">
        <f t="shared" si="43"/>
        <v>1.046106739429816</v>
      </c>
      <c r="G97" s="4">
        <f t="shared" si="44"/>
        <v>0.92189041471884081</v>
      </c>
    </row>
    <row r="98" spans="1:7" x14ac:dyDescent="0.2">
      <c r="A98" s="3">
        <v>1.8</v>
      </c>
      <c r="B98" s="5">
        <v>7</v>
      </c>
      <c r="C98" s="4">
        <f t="shared" si="40"/>
        <v>0.55493558123091347</v>
      </c>
      <c r="D98" s="4">
        <f t="shared" si="41"/>
        <v>3.0718009399347572</v>
      </c>
      <c r="E98" s="4">
        <f t="shared" si="42"/>
        <v>5.0312798366942066E-2</v>
      </c>
      <c r="F98" s="4">
        <f t="shared" si="43"/>
        <v>1.046106739429816</v>
      </c>
      <c r="G98" s="4">
        <f t="shared" si="44"/>
        <v>0.96080755206642454</v>
      </c>
    </row>
    <row r="99" spans="1:7" x14ac:dyDescent="0.2">
      <c r="A99" s="3">
        <v>1.8</v>
      </c>
      <c r="B99" s="5">
        <v>8</v>
      </c>
      <c r="C99" s="4">
        <f t="shared" si="40"/>
        <v>0.55493558123091347</v>
      </c>
      <c r="D99" s="4">
        <f t="shared" si="41"/>
        <v>3.7789098751041612</v>
      </c>
      <c r="E99" s="4">
        <f t="shared" si="42"/>
        <v>5.0312798366942066E-2</v>
      </c>
      <c r="F99" s="4">
        <f t="shared" si="43"/>
        <v>1.046106739429816</v>
      </c>
      <c r="G99" s="4">
        <f t="shared" si="44"/>
        <v>1.0081075623844227</v>
      </c>
    </row>
    <row r="100" spans="1:7" x14ac:dyDescent="0.2">
      <c r="A100" s="7"/>
      <c r="B100" s="8"/>
      <c r="C100" s="9"/>
      <c r="D100" s="9"/>
      <c r="E100" s="9"/>
      <c r="F100" s="9"/>
      <c r="G100" s="9"/>
    </row>
    <row r="101" spans="1:7" x14ac:dyDescent="0.2">
      <c r="A101" s="1" t="s">
        <v>0</v>
      </c>
      <c r="B101" s="2" t="s">
        <v>1</v>
      </c>
      <c r="C101" s="1" t="s">
        <v>2</v>
      </c>
      <c r="D101" s="1" t="s">
        <v>3</v>
      </c>
      <c r="E101" s="2" t="s">
        <v>4</v>
      </c>
      <c r="F101" s="1" t="s">
        <v>5</v>
      </c>
      <c r="G101" s="1" t="s">
        <v>6</v>
      </c>
    </row>
    <row r="102" spans="1:7" x14ac:dyDescent="0.2">
      <c r="A102" s="3">
        <v>1.9</v>
      </c>
      <c r="B102" s="6">
        <v>0</v>
      </c>
      <c r="C102" s="4">
        <f>1.39*(A102 - 0.92)^0.5 - 0.36*A102 - 0.101</f>
        <v>0.59102979618902141</v>
      </c>
      <c r="D102" s="4">
        <f>B102*(0.62 - 0.23*A102) + B102^2*(0.066/(A102 - 0.86) - 0.037) + 0.32*B102^6/(10^(9*A102-9))</f>
        <v>0</v>
      </c>
      <c r="E102" s="4">
        <f>0.132 - 0.32*LOG(A102)</f>
        <v>4.2798847695094747E-2</v>
      </c>
      <c r="F102" s="4">
        <f>10^(0.3106 - 0.49*A102 + 0.1824*A102^2)</f>
        <v>1.091601188892422</v>
      </c>
      <c r="G102" s="4">
        <f>C102 + (1 - C102)*EXP(-1*D102) + E102*B102^F102</f>
        <v>1</v>
      </c>
    </row>
    <row r="103" spans="1:7" x14ac:dyDescent="0.2">
      <c r="A103" s="3">
        <v>1.9</v>
      </c>
      <c r="B103" s="6">
        <v>1</v>
      </c>
      <c r="C103" s="4">
        <f t="shared" ref="C103:C110" si="45">1.39*(A103 - 0.92)^0.5 - 0.36*A103 - 0.101</f>
        <v>0.59102979618902141</v>
      </c>
      <c r="D103" s="4">
        <f t="shared" ref="D103:D110" si="46">B103*(0.62 - 0.23*A103) + B103^2*(0.066/(A103 - 0.86) - 0.037) + 0.32*B103^6/(10^(9*A103-9))</f>
        <v>0.20946154100338879</v>
      </c>
      <c r="E103" s="4">
        <f t="shared" ref="E103:E110" si="47">0.132 - 0.32*LOG(A103)</f>
        <v>4.2798847695094747E-2</v>
      </c>
      <c r="F103" s="4">
        <f t="shared" ref="F103:F110" si="48">10^(0.3106 - 0.49*A103 + 0.1824*A103^2)</f>
        <v>1.091601188892422</v>
      </c>
      <c r="G103" s="4">
        <f t="shared" ref="G103:G110" si="49">C103 + (1 - C103)*EXP(-1*D103) + E103*B103^F103</f>
        <v>0.96551199797535858</v>
      </c>
    </row>
    <row r="104" spans="1:7" x14ac:dyDescent="0.2">
      <c r="A104" s="3">
        <v>1.9</v>
      </c>
      <c r="B104" s="5">
        <v>2</v>
      </c>
      <c r="C104" s="4">
        <f t="shared" si="45"/>
        <v>0.59102979618902141</v>
      </c>
      <c r="D104" s="4">
        <f t="shared" si="46"/>
        <v>0.47184631652457626</v>
      </c>
      <c r="E104" s="4">
        <f t="shared" si="47"/>
        <v>4.2798847695094747E-2</v>
      </c>
      <c r="F104" s="4">
        <f t="shared" si="48"/>
        <v>1.091601188892422</v>
      </c>
      <c r="G104" s="4">
        <f t="shared" si="49"/>
        <v>0.9373744121130918</v>
      </c>
    </row>
    <row r="105" spans="1:7" x14ac:dyDescent="0.2">
      <c r="A105" s="3">
        <v>1.9</v>
      </c>
      <c r="B105" s="5">
        <v>3</v>
      </c>
      <c r="C105" s="4">
        <f t="shared" si="45"/>
        <v>0.59102979618902141</v>
      </c>
      <c r="D105" s="4">
        <f t="shared" si="46"/>
        <v>0.78715569916275208</v>
      </c>
      <c r="E105" s="4">
        <f t="shared" si="47"/>
        <v>4.2798847695094747E-2</v>
      </c>
      <c r="F105" s="4">
        <f t="shared" si="48"/>
        <v>1.091601188892422</v>
      </c>
      <c r="G105" s="4">
        <f t="shared" si="49"/>
        <v>0.91915761978256516</v>
      </c>
    </row>
    <row r="106" spans="1:7" x14ac:dyDescent="0.2">
      <c r="A106" s="3">
        <v>1.9</v>
      </c>
      <c r="B106" s="5">
        <v>4</v>
      </c>
      <c r="C106" s="4">
        <f t="shared" si="45"/>
        <v>0.59102979618902141</v>
      </c>
      <c r="D106" s="4">
        <f t="shared" si="46"/>
        <v>1.1553950268036537</v>
      </c>
      <c r="E106" s="4">
        <f t="shared" si="47"/>
        <v>4.2798847695094747E-2</v>
      </c>
      <c r="F106" s="4">
        <f t="shared" si="48"/>
        <v>1.091601188892422</v>
      </c>
      <c r="G106" s="4">
        <f t="shared" si="49"/>
        <v>0.91420353237349539</v>
      </c>
    </row>
    <row r="107" spans="1:7" x14ac:dyDescent="0.2">
      <c r="A107" s="3">
        <v>1.9</v>
      </c>
      <c r="B107" s="5">
        <v>5</v>
      </c>
      <c r="C107" s="4">
        <f t="shared" si="45"/>
        <v>0.59102979618902141</v>
      </c>
      <c r="D107" s="4">
        <f t="shared" si="46"/>
        <v>1.5765781779501977</v>
      </c>
      <c r="E107" s="4">
        <f t="shared" si="47"/>
        <v>4.2798847695094747E-2</v>
      </c>
      <c r="F107" s="4">
        <f t="shared" si="48"/>
        <v>1.091601188892422</v>
      </c>
      <c r="G107" s="4">
        <f t="shared" si="49"/>
        <v>0.92354301388776205</v>
      </c>
    </row>
    <row r="108" spans="1:7" x14ac:dyDescent="0.2">
      <c r="A108" s="3">
        <v>1.9</v>
      </c>
      <c r="B108" s="5">
        <v>6</v>
      </c>
      <c r="C108" s="4">
        <f t="shared" si="45"/>
        <v>0.59102979618902141</v>
      </c>
      <c r="D108" s="4">
        <f t="shared" si="46"/>
        <v>2.0507339771853661</v>
      </c>
      <c r="E108" s="4">
        <f t="shared" si="47"/>
        <v>4.2798847695094747E-2</v>
      </c>
      <c r="F108" s="4">
        <f t="shared" si="48"/>
        <v>1.091601188892422</v>
      </c>
      <c r="G108" s="4">
        <f t="shared" si="49"/>
        <v>0.94623571455971867</v>
      </c>
    </row>
    <row r="109" spans="1:7" x14ac:dyDescent="0.2">
      <c r="A109" s="3">
        <v>1.9</v>
      </c>
      <c r="B109" s="5">
        <v>7</v>
      </c>
      <c r="C109" s="4">
        <f t="shared" si="45"/>
        <v>0.59102979618902141</v>
      </c>
      <c r="D109" s="4">
        <f t="shared" si="46"/>
        <v>2.5779144307673434</v>
      </c>
      <c r="E109" s="4">
        <f t="shared" si="47"/>
        <v>4.2798847695094747E-2</v>
      </c>
      <c r="F109" s="4">
        <f t="shared" si="48"/>
        <v>1.091601188892422</v>
      </c>
      <c r="G109" s="4">
        <f t="shared" si="49"/>
        <v>0.98013250411338082</v>
      </c>
    </row>
    <row r="110" spans="1:7" x14ac:dyDescent="0.2">
      <c r="A110" s="3">
        <v>1.9</v>
      </c>
      <c r="B110" s="5">
        <v>8</v>
      </c>
      <c r="C110" s="4">
        <f t="shared" si="45"/>
        <v>0.59102979618902141</v>
      </c>
      <c r="D110" s="4">
        <f t="shared" si="46"/>
        <v>3.158204792356905</v>
      </c>
      <c r="E110" s="4">
        <f t="shared" si="47"/>
        <v>4.2798847695094747E-2</v>
      </c>
      <c r="F110" s="4">
        <f t="shared" si="48"/>
        <v>1.091601188892422</v>
      </c>
      <c r="G110" s="4">
        <f t="shared" si="49"/>
        <v>1.0226462535967025</v>
      </c>
    </row>
    <row r="111" spans="1:7" x14ac:dyDescent="0.2">
      <c r="A111" s="7"/>
      <c r="B111" s="8"/>
      <c r="C111" s="9"/>
      <c r="D111" s="9"/>
      <c r="E111" s="9"/>
      <c r="F111" s="9"/>
      <c r="G111" s="9"/>
    </row>
    <row r="112" spans="1:7" x14ac:dyDescent="0.2">
      <c r="A112" s="1" t="s">
        <v>0</v>
      </c>
      <c r="B112" s="2" t="s">
        <v>1</v>
      </c>
      <c r="C112" s="1" t="s">
        <v>2</v>
      </c>
      <c r="D112" s="1" t="s">
        <v>3</v>
      </c>
      <c r="E112" s="2" t="s">
        <v>4</v>
      </c>
      <c r="F112" s="1" t="s">
        <v>5</v>
      </c>
      <c r="G112" s="1" t="s">
        <v>6</v>
      </c>
    </row>
    <row r="113" spans="1:7" x14ac:dyDescent="0.2">
      <c r="A113" s="3">
        <v>2</v>
      </c>
      <c r="B113" s="6">
        <v>0</v>
      </c>
      <c r="C113" s="4">
        <f>1.39*(A113 - 0.92)^0.5 - 0.36*A113 - 0.101</f>
        <v>0.62353037351244378</v>
      </c>
      <c r="D113" s="4">
        <f>B113*(0.62 - 0.23*A113) + B113^2*(0.066/(A113 - 0.86) - 0.037) + 0.32*B113^6/(10^(9*A113-9))</f>
        <v>0</v>
      </c>
      <c r="E113" s="4">
        <f>0.132 - 0.32*LOG(A113)</f>
        <v>3.5670401387526016E-2</v>
      </c>
      <c r="F113" s="4">
        <f>10^(0.3106 - 0.49*A113 + 0.1824*A113^2)</f>
        <v>1.1486824875461095</v>
      </c>
      <c r="G113" s="4">
        <f>C113 + (1 - C113)*EXP(-1*D113) + E113*B113^F113</f>
        <v>1</v>
      </c>
    </row>
    <row r="114" spans="1:7" x14ac:dyDescent="0.2">
      <c r="A114" s="3">
        <v>2</v>
      </c>
      <c r="B114" s="6">
        <v>1</v>
      </c>
      <c r="C114" s="4">
        <f t="shared" ref="C114:C121" si="50">1.39*(A114 - 0.92)^0.5 - 0.36*A114 - 0.101</f>
        <v>0.62353037351244378</v>
      </c>
      <c r="D114" s="4">
        <f t="shared" ref="D114:D121" si="51">B114*(0.62 - 0.23*A114) + B114^2*(0.066/(A114 - 0.86) - 0.037) + 0.32*B114^6/(10^(9*A114-9))</f>
        <v>0.18089473716210525</v>
      </c>
      <c r="E114" s="4">
        <f t="shared" ref="E114:E121" si="52">0.132 - 0.32*LOG(A114)</f>
        <v>3.5670401387526016E-2</v>
      </c>
      <c r="F114" s="4">
        <f t="shared" ref="F114:F121" si="53">10^(0.3106 - 0.49*A114 + 0.1824*A114^2)</f>
        <v>1.1486824875461095</v>
      </c>
      <c r="G114" s="4">
        <f t="shared" ref="G114:G121" si="54">C114 + (1 - C114)*EXP(-1*D114) + E114*B114^F114</f>
        <v>0.97337341167902292</v>
      </c>
    </row>
    <row r="115" spans="1:7" x14ac:dyDescent="0.2">
      <c r="A115" s="3">
        <v>2</v>
      </c>
      <c r="B115" s="5">
        <v>2</v>
      </c>
      <c r="C115" s="4">
        <f t="shared" si="50"/>
        <v>0.62353037351244378</v>
      </c>
      <c r="D115" s="4">
        <f t="shared" si="51"/>
        <v>0.40357896784842101</v>
      </c>
      <c r="E115" s="4">
        <f t="shared" si="52"/>
        <v>3.5670401387526016E-2</v>
      </c>
      <c r="F115" s="4">
        <f t="shared" si="53"/>
        <v>1.1486824875461095</v>
      </c>
      <c r="G115" s="4">
        <f t="shared" si="54"/>
        <v>0.95406927502399552</v>
      </c>
    </row>
    <row r="116" spans="1:7" x14ac:dyDescent="0.2">
      <c r="A116" s="3">
        <v>2</v>
      </c>
      <c r="B116" s="5">
        <v>3</v>
      </c>
      <c r="C116" s="4">
        <f t="shared" si="50"/>
        <v>0.62353037351244378</v>
      </c>
      <c r="D116" s="4">
        <f t="shared" si="51"/>
        <v>0.66805286485894733</v>
      </c>
      <c r="E116" s="4">
        <f t="shared" si="52"/>
        <v>3.5670401387526016E-2</v>
      </c>
      <c r="F116" s="4">
        <f t="shared" si="53"/>
        <v>1.1486824875461095</v>
      </c>
      <c r="G116" s="4">
        <f t="shared" si="54"/>
        <v>0.94254807879140501</v>
      </c>
    </row>
    <row r="117" spans="1:7" x14ac:dyDescent="0.2">
      <c r="A117" s="3">
        <v>2</v>
      </c>
      <c r="B117" s="5">
        <v>4</v>
      </c>
      <c r="C117" s="4">
        <f t="shared" si="50"/>
        <v>0.62353037351244378</v>
      </c>
      <c r="D117" s="4">
        <f t="shared" si="51"/>
        <v>0.97431710019368412</v>
      </c>
      <c r="E117" s="4">
        <f t="shared" si="52"/>
        <v>3.5670401387526016E-2</v>
      </c>
      <c r="F117" s="4">
        <f t="shared" si="53"/>
        <v>1.1486824875461095</v>
      </c>
      <c r="G117" s="4">
        <f t="shared" si="54"/>
        <v>0.94096995923200499</v>
      </c>
    </row>
    <row r="118" spans="1:7" x14ac:dyDescent="0.2">
      <c r="A118" s="3">
        <v>2</v>
      </c>
      <c r="B118" s="5">
        <v>5</v>
      </c>
      <c r="C118" s="4">
        <f t="shared" si="50"/>
        <v>0.62353037351244378</v>
      </c>
      <c r="D118" s="4">
        <f t="shared" si="51"/>
        <v>1.3223734210526314</v>
      </c>
      <c r="E118" s="4">
        <f t="shared" si="52"/>
        <v>3.5670401387526016E-2</v>
      </c>
      <c r="F118" s="4">
        <f t="shared" si="53"/>
        <v>1.1486824875461095</v>
      </c>
      <c r="G118" s="4">
        <f t="shared" si="54"/>
        <v>0.95043039463567947</v>
      </c>
    </row>
    <row r="119" spans="1:7" x14ac:dyDescent="0.2">
      <c r="A119" s="3">
        <v>2</v>
      </c>
      <c r="B119" s="5">
        <v>6</v>
      </c>
      <c r="C119" s="4">
        <f t="shared" si="50"/>
        <v>0.62353037351244378</v>
      </c>
      <c r="D119" s="4">
        <f t="shared" si="51"/>
        <v>1.7122254562357895</v>
      </c>
      <c r="E119" s="4">
        <f t="shared" si="52"/>
        <v>3.5670401387526016E-2</v>
      </c>
      <c r="F119" s="4">
        <f t="shared" si="53"/>
        <v>1.1486824875461095</v>
      </c>
      <c r="G119" s="4">
        <f t="shared" si="54"/>
        <v>0.97082465515078931</v>
      </c>
    </row>
    <row r="120" spans="1:7" x14ac:dyDescent="0.2">
      <c r="A120" s="3">
        <v>2</v>
      </c>
      <c r="B120" s="5">
        <v>7</v>
      </c>
      <c r="C120" s="4">
        <f t="shared" si="50"/>
        <v>0.62353037351244378</v>
      </c>
      <c r="D120" s="4">
        <f t="shared" si="51"/>
        <v>2.1438797529431577</v>
      </c>
      <c r="E120" s="4">
        <f t="shared" si="52"/>
        <v>3.5670401387526016E-2</v>
      </c>
      <c r="F120" s="4">
        <f t="shared" si="53"/>
        <v>1.1486824875461095</v>
      </c>
      <c r="G120" s="4">
        <f t="shared" si="54"/>
        <v>1.0011227524789696</v>
      </c>
    </row>
    <row r="121" spans="1:7" x14ac:dyDescent="0.2">
      <c r="A121" s="3">
        <v>2</v>
      </c>
      <c r="B121" s="5">
        <v>8</v>
      </c>
      <c r="C121" s="4">
        <f t="shared" si="50"/>
        <v>0.62353037351244378</v>
      </c>
      <c r="D121" s="4">
        <f t="shared" si="51"/>
        <v>2.6173470439747368</v>
      </c>
      <c r="E121" s="4">
        <f t="shared" si="52"/>
        <v>3.5670401387526016E-2</v>
      </c>
      <c r="F121" s="4">
        <f t="shared" si="53"/>
        <v>1.1486824875461095</v>
      </c>
      <c r="G121" s="4">
        <f t="shared" si="54"/>
        <v>1.0397623652872325</v>
      </c>
    </row>
    <row r="122" spans="1:7" x14ac:dyDescent="0.2">
      <c r="A122" s="10"/>
      <c r="B122" s="10"/>
      <c r="C122" s="10"/>
      <c r="D122" s="10"/>
      <c r="E122" s="10"/>
      <c r="F122" s="10"/>
      <c r="G122" s="10"/>
    </row>
    <row r="123" spans="1:7" x14ac:dyDescent="0.2">
      <c r="A123" s="1" t="s">
        <v>0</v>
      </c>
      <c r="B123" s="2" t="s">
        <v>1</v>
      </c>
      <c r="C123" s="1" t="s">
        <v>2</v>
      </c>
      <c r="D123" s="1" t="s">
        <v>3</v>
      </c>
      <c r="E123" s="2" t="s">
        <v>4</v>
      </c>
      <c r="F123" s="1" t="s">
        <v>5</v>
      </c>
      <c r="G123" s="1" t="s">
        <v>6</v>
      </c>
    </row>
    <row r="124" spans="1:7" x14ac:dyDescent="0.2">
      <c r="A124" s="3">
        <v>2.2000000000000002</v>
      </c>
      <c r="B124" s="6">
        <v>0</v>
      </c>
      <c r="C124" s="4">
        <f>1.39*(A124 - 0.92)^0.5 - 0.36*A124 - 0.101</f>
        <v>0.67960548135888188</v>
      </c>
      <c r="D124" s="4">
        <f>B124*(0.62 - 0.23*A124) + B124^2*(0.066/(A124 - 0.86) - 0.037) + 0.32*B124^6/(10^(9*A124-9))</f>
        <v>0</v>
      </c>
      <c r="E124" s="4">
        <f>0.132 - 0.32*LOG(A124)</f>
        <v>2.2424742136893994E-2</v>
      </c>
      <c r="F124" s="4">
        <f>10^(0.3106 - 0.49*A124 + 0.1824*A124^2)</f>
        <v>1.3044156478849271</v>
      </c>
      <c r="G124" s="4">
        <f>C124 + (1 - C124)*EXP(-1*D124) + E124*B124^F124</f>
        <v>1</v>
      </c>
    </row>
    <row r="125" spans="1:7" x14ac:dyDescent="0.2">
      <c r="A125" s="3">
        <v>2.2000000000000002</v>
      </c>
      <c r="B125" s="6">
        <v>1</v>
      </c>
      <c r="C125" s="4">
        <f t="shared" ref="C125:C132" si="55">1.39*(A125 - 0.92)^0.5 - 0.36*A125 - 0.101</f>
        <v>0.67960548135888188</v>
      </c>
      <c r="D125" s="4">
        <f t="shared" ref="D125:D132" si="56">B125*(0.62 - 0.23*A125) + B125^2*(0.066/(A125 - 0.86) - 0.037) + 0.32*B125^6/(10^(9*A125-9))</f>
        <v>0.1262537313483551</v>
      </c>
      <c r="E125" s="4">
        <f t="shared" ref="E125:E132" si="57">0.132 - 0.32*LOG(A125)</f>
        <v>2.2424742136893994E-2</v>
      </c>
      <c r="F125" s="4">
        <f t="shared" ref="F125:F132" si="58">10^(0.3106 - 0.49*A125 + 0.1824*A125^2)</f>
        <v>1.3044156478849271</v>
      </c>
      <c r="G125" s="4">
        <f t="shared" ref="G125:G132" si="59">C125 + (1 - C125)*EXP(-1*D125) + E125*B125^F125</f>
        <v>0.98442312693471656</v>
      </c>
    </row>
    <row r="126" spans="1:7" x14ac:dyDescent="0.2">
      <c r="A126" s="3">
        <v>2.2000000000000002</v>
      </c>
      <c r="B126" s="5">
        <v>2</v>
      </c>
      <c r="C126" s="4">
        <f t="shared" si="55"/>
        <v>0.67960548135888188</v>
      </c>
      <c r="D126" s="4">
        <f t="shared" si="56"/>
        <v>0.27701492569772018</v>
      </c>
      <c r="E126" s="4">
        <f t="shared" si="57"/>
        <v>2.2424742136893994E-2</v>
      </c>
      <c r="F126" s="4">
        <f t="shared" si="58"/>
        <v>1.3044156478849271</v>
      </c>
      <c r="G126" s="4">
        <f t="shared" si="59"/>
        <v>0.97786381274868728</v>
      </c>
    </row>
    <row r="127" spans="1:7" x14ac:dyDescent="0.2">
      <c r="A127" s="3">
        <v>2.2000000000000002</v>
      </c>
      <c r="B127" s="5">
        <v>3</v>
      </c>
      <c r="C127" s="4">
        <f t="shared" si="55"/>
        <v>0.67960548135888188</v>
      </c>
      <c r="D127" s="4">
        <f t="shared" si="56"/>
        <v>0.45228358578679062</v>
      </c>
      <c r="E127" s="4">
        <f t="shared" si="57"/>
        <v>2.2424742136893994E-2</v>
      </c>
      <c r="F127" s="4">
        <f t="shared" si="58"/>
        <v>1.3044156478849271</v>
      </c>
      <c r="G127" s="4">
        <f t="shared" si="59"/>
        <v>0.97742427463591575</v>
      </c>
    </row>
    <row r="128" spans="1:7" x14ac:dyDescent="0.2">
      <c r="A128" s="3">
        <v>2.2000000000000002</v>
      </c>
      <c r="B128" s="5">
        <v>4</v>
      </c>
      <c r="C128" s="4">
        <f t="shared" si="55"/>
        <v>0.67960548135888188</v>
      </c>
      <c r="D128" s="4">
        <f t="shared" si="56"/>
        <v>0.65205972226604869</v>
      </c>
      <c r="E128" s="4">
        <f t="shared" si="57"/>
        <v>2.2424742136893994E-2</v>
      </c>
      <c r="F128" s="4">
        <f t="shared" si="58"/>
        <v>1.3044156478849271</v>
      </c>
      <c r="G128" s="4">
        <f t="shared" si="59"/>
        <v>0.98331494891680871</v>
      </c>
    </row>
    <row r="129" spans="1:7" x14ac:dyDescent="0.2">
      <c r="A129" s="3">
        <v>2.2000000000000002</v>
      </c>
      <c r="B129" s="5">
        <v>5</v>
      </c>
      <c r="C129" s="4">
        <f t="shared" si="55"/>
        <v>0.67960548135888188</v>
      </c>
      <c r="D129" s="4">
        <f t="shared" si="56"/>
        <v>0.8763433628267483</v>
      </c>
      <c r="E129" s="4">
        <f t="shared" si="57"/>
        <v>2.2424742136893994E-2</v>
      </c>
      <c r="F129" s="4">
        <f t="shared" si="58"/>
        <v>1.3044156478849271</v>
      </c>
      <c r="G129" s="4">
        <f t="shared" si="59"/>
        <v>0.99599650814939333</v>
      </c>
    </row>
    <row r="130" spans="1:7" x14ac:dyDescent="0.2">
      <c r="A130" s="3">
        <v>2.2000000000000002</v>
      </c>
      <c r="B130" s="5">
        <v>6</v>
      </c>
      <c r="C130" s="4">
        <f t="shared" si="55"/>
        <v>0.67960548135888188</v>
      </c>
      <c r="D130" s="4">
        <f t="shared" si="56"/>
        <v>1.1251345649814934</v>
      </c>
      <c r="E130" s="4">
        <f t="shared" si="57"/>
        <v>2.2424742136893994E-2</v>
      </c>
      <c r="F130" s="4">
        <f t="shared" si="58"/>
        <v>1.3044156478849271</v>
      </c>
      <c r="G130" s="4">
        <f t="shared" si="59"/>
        <v>1.0157537791154201</v>
      </c>
    </row>
    <row r="131" spans="1:7" x14ac:dyDescent="0.2">
      <c r="A131" s="3">
        <v>2.2000000000000002</v>
      </c>
      <c r="B131" s="5">
        <v>7</v>
      </c>
      <c r="C131" s="4">
        <f t="shared" si="55"/>
        <v>0.67960548135888188</v>
      </c>
      <c r="D131" s="4">
        <f t="shared" si="56"/>
        <v>1.3984334324964116</v>
      </c>
      <c r="E131" s="4">
        <f t="shared" si="57"/>
        <v>2.2424742136893994E-2</v>
      </c>
      <c r="F131" s="4">
        <f t="shared" si="58"/>
        <v>1.3044156478849271</v>
      </c>
      <c r="G131" s="4">
        <f t="shared" si="59"/>
        <v>1.0425861407003463</v>
      </c>
    </row>
    <row r="132" spans="1:7" x14ac:dyDescent="0.2">
      <c r="A132" s="3">
        <v>2.2000000000000002</v>
      </c>
      <c r="B132" s="5">
        <v>8</v>
      </c>
      <c r="C132" s="4">
        <f t="shared" si="55"/>
        <v>0.67960548135888188</v>
      </c>
      <c r="D132" s="4">
        <f t="shared" si="56"/>
        <v>1.696240135474919</v>
      </c>
      <c r="E132" s="4">
        <f t="shared" si="57"/>
        <v>2.2424742136893994E-2</v>
      </c>
      <c r="F132" s="4">
        <f t="shared" si="58"/>
        <v>1.3044156478849271</v>
      </c>
      <c r="G132" s="4">
        <f t="shared" si="59"/>
        <v>1.0762131772954477</v>
      </c>
    </row>
    <row r="133" spans="1:7" x14ac:dyDescent="0.2">
      <c r="A133" s="15"/>
      <c r="B133" s="16"/>
      <c r="C133" s="17"/>
      <c r="D133" s="17"/>
      <c r="E133" s="17"/>
      <c r="F133" s="17"/>
      <c r="G133" s="17"/>
    </row>
    <row r="134" spans="1:7" x14ac:dyDescent="0.2">
      <c r="A134" s="1" t="s">
        <v>0</v>
      </c>
      <c r="B134" s="2" t="s">
        <v>1</v>
      </c>
      <c r="C134" s="1" t="s">
        <v>2</v>
      </c>
      <c r="D134" s="1" t="s">
        <v>3</v>
      </c>
      <c r="E134" s="2" t="s">
        <v>4</v>
      </c>
      <c r="F134" s="1" t="s">
        <v>5</v>
      </c>
      <c r="G134" s="1" t="s">
        <v>6</v>
      </c>
    </row>
    <row r="135" spans="1:7" x14ac:dyDescent="0.2">
      <c r="A135" s="3">
        <v>2.4</v>
      </c>
      <c r="B135" s="6">
        <v>0</v>
      </c>
      <c r="C135" s="4">
        <f>1.39*(A135 - 0.92)^0.5 - 0.36*A135 - 0.101</f>
        <v>0.72600798342290485</v>
      </c>
      <c r="D135" s="4">
        <f>B135*(0.62 - 0.23*A135) + B135^2*(0.066/(A135 - 0.86) - 0.037) + 0.32*B135^6/(10^(9*A135-9))</f>
        <v>0</v>
      </c>
      <c r="E135" s="4">
        <f>0.132 - 0.32*LOG(A135)</f>
        <v>1.0332402652286077E-2</v>
      </c>
      <c r="F135" s="4">
        <f>10^(0.3106 - 0.49*A135 + 0.1824*A135^2)</f>
        <v>1.5318773682261826</v>
      </c>
      <c r="G135" s="4">
        <f>C135 + (1 - C135)*EXP(-1*D135) + E135*B135^F135</f>
        <v>1</v>
      </c>
    </row>
    <row r="136" spans="1:7" x14ac:dyDescent="0.2">
      <c r="A136" s="3">
        <v>2.4</v>
      </c>
      <c r="B136" s="6">
        <v>1</v>
      </c>
      <c r="C136" s="4">
        <f t="shared" ref="C136:C143" si="60">1.39*(A136 - 0.92)^0.5 - 0.36*A136 - 0.101</f>
        <v>0.72600798342290485</v>
      </c>
      <c r="D136" s="4">
        <f t="shared" ref="D136:D143" si="61">B136*(0.62 - 0.23*A136) + B136^2*(0.066/(A136 - 0.86) - 0.037) + 0.32*B136^6/(10^(9*A136-9))</f>
        <v>7.3857142857223196E-2</v>
      </c>
      <c r="E136" s="4">
        <f t="shared" ref="E136:E143" si="62">0.132 - 0.32*LOG(A136)</f>
        <v>1.0332402652286077E-2</v>
      </c>
      <c r="F136" s="4">
        <f t="shared" ref="F136:F143" si="63">10^(0.3106 - 0.49*A136 + 0.1824*A136^2)</f>
        <v>1.5318773682261826</v>
      </c>
      <c r="G136" s="4">
        <f t="shared" ref="G136:G143" si="64">C136 + (1 - C136)*EXP(-1*D136) + E136*B136^F136</f>
        <v>0.99082536860965453</v>
      </c>
    </row>
    <row r="137" spans="1:7" x14ac:dyDescent="0.2">
      <c r="A137" s="3">
        <v>2.4</v>
      </c>
      <c r="B137" s="5">
        <v>2</v>
      </c>
      <c r="C137" s="4">
        <f t="shared" si="60"/>
        <v>0.72600798342290485</v>
      </c>
      <c r="D137" s="4">
        <f t="shared" si="61"/>
        <v>0.15942857143371569</v>
      </c>
      <c r="E137" s="4">
        <f t="shared" si="62"/>
        <v>1.0332402652286077E-2</v>
      </c>
      <c r="F137" s="4">
        <f t="shared" si="63"/>
        <v>1.5318773682261826</v>
      </c>
      <c r="G137" s="4">
        <f t="shared" si="64"/>
        <v>0.98949940379389445</v>
      </c>
    </row>
    <row r="138" spans="1:7" x14ac:dyDescent="0.2">
      <c r="A138" s="3">
        <v>2.4</v>
      </c>
      <c r="B138" s="5">
        <v>3</v>
      </c>
      <c r="C138" s="4">
        <f t="shared" si="60"/>
        <v>0.72600798342290485</v>
      </c>
      <c r="D138" s="4">
        <f t="shared" si="61"/>
        <v>0.25671428577288286</v>
      </c>
      <c r="E138" s="4">
        <f t="shared" si="62"/>
        <v>1.0332402652286077E-2</v>
      </c>
      <c r="F138" s="4">
        <f t="shared" si="63"/>
        <v>1.5318773682261826</v>
      </c>
      <c r="G138" s="4">
        <f t="shared" si="64"/>
        <v>0.99356752707303753</v>
      </c>
    </row>
    <row r="139" spans="1:7" x14ac:dyDescent="0.2">
      <c r="A139" s="3">
        <v>2.4</v>
      </c>
      <c r="B139" s="5">
        <v>4</v>
      </c>
      <c r="C139" s="4">
        <f t="shared" si="60"/>
        <v>0.72600798342290485</v>
      </c>
      <c r="D139" s="4">
        <f t="shared" si="61"/>
        <v>0.36571428604352352</v>
      </c>
      <c r="E139" s="4">
        <f t="shared" si="62"/>
        <v>1.0332402652286077E-2</v>
      </c>
      <c r="F139" s="4">
        <f t="shared" si="63"/>
        <v>1.5318773682261826</v>
      </c>
      <c r="G139" s="4">
        <f t="shared" si="64"/>
        <v>1.0024704751329105</v>
      </c>
    </row>
    <row r="140" spans="1:7" x14ac:dyDescent="0.2">
      <c r="A140" s="3">
        <v>2.4</v>
      </c>
      <c r="B140" s="5">
        <v>5</v>
      </c>
      <c r="C140" s="4">
        <f t="shared" si="60"/>
        <v>0.72600798342290485</v>
      </c>
      <c r="D140" s="4">
        <f t="shared" si="61"/>
        <v>0.48642857268451445</v>
      </c>
      <c r="E140" s="4">
        <f t="shared" si="62"/>
        <v>1.0332402652286077E-2</v>
      </c>
      <c r="F140" s="4">
        <f t="shared" si="63"/>
        <v>1.5318773682261826</v>
      </c>
      <c r="G140" s="4">
        <f t="shared" si="64"/>
        <v>1.0160644191809445</v>
      </c>
    </row>
    <row r="141" spans="1:7" x14ac:dyDescent="0.2">
      <c r="A141" s="3">
        <v>2.4</v>
      </c>
      <c r="B141" s="5">
        <v>6</v>
      </c>
      <c r="C141" s="4">
        <f t="shared" si="60"/>
        <v>0.72600798342290485</v>
      </c>
      <c r="D141" s="4">
        <f t="shared" si="61"/>
        <v>0.61885714660736901</v>
      </c>
      <c r="E141" s="4">
        <f t="shared" si="62"/>
        <v>1.0332402652286077E-2</v>
      </c>
      <c r="F141" s="4">
        <f t="shared" si="63"/>
        <v>1.5318773682261826</v>
      </c>
      <c r="G141" s="4">
        <f t="shared" si="64"/>
        <v>1.0343495966546137</v>
      </c>
    </row>
    <row r="142" spans="1:7" x14ac:dyDescent="0.2">
      <c r="A142" s="3">
        <v>2.4</v>
      </c>
      <c r="B142" s="5">
        <v>7</v>
      </c>
      <c r="C142" s="4">
        <f t="shared" si="60"/>
        <v>0.72600798342290485</v>
      </c>
      <c r="D142" s="4">
        <f t="shared" si="61"/>
        <v>0.76300000945666935</v>
      </c>
      <c r="E142" s="4">
        <f t="shared" si="62"/>
        <v>1.0332402652286077E-2</v>
      </c>
      <c r="F142" s="4">
        <f t="shared" si="63"/>
        <v>1.5318773682261826</v>
      </c>
      <c r="G142" s="4">
        <f t="shared" si="64"/>
        <v>1.0573657547573094</v>
      </c>
    </row>
    <row r="143" spans="1:7" x14ac:dyDescent="0.2">
      <c r="A143" s="3">
        <v>2.4</v>
      </c>
      <c r="B143" s="5">
        <v>8</v>
      </c>
      <c r="C143" s="4">
        <f t="shared" si="60"/>
        <v>0.72600798342290485</v>
      </c>
      <c r="D143" s="4">
        <f t="shared" si="61"/>
        <v>0.91885716392837324</v>
      </c>
      <c r="E143" s="4">
        <f t="shared" si="62"/>
        <v>1.0332402652286077E-2</v>
      </c>
      <c r="F143" s="4">
        <f t="shared" si="63"/>
        <v>1.5318773682261826</v>
      </c>
      <c r="G143" s="4">
        <f t="shared" si="64"/>
        <v>1.0851422849651406</v>
      </c>
    </row>
    <row r="144" spans="1:7" x14ac:dyDescent="0.2">
      <c r="A144" s="11"/>
      <c r="B144" s="12"/>
      <c r="C144" s="13"/>
      <c r="D144" s="13"/>
      <c r="E144" s="13"/>
      <c r="F144" s="13"/>
      <c r="G144" s="13"/>
    </row>
    <row r="145" spans="1:7" x14ac:dyDescent="0.2">
      <c r="A145" s="1" t="s">
        <v>0</v>
      </c>
      <c r="B145" s="2" t="s">
        <v>1</v>
      </c>
      <c r="C145" s="1" t="s">
        <v>2</v>
      </c>
      <c r="D145" s="1" t="s">
        <v>3</v>
      </c>
      <c r="E145" s="2" t="s">
        <v>4</v>
      </c>
      <c r="F145" s="1" t="s">
        <v>5</v>
      </c>
      <c r="G145" s="1" t="s">
        <v>6</v>
      </c>
    </row>
    <row r="146" spans="1:7" x14ac:dyDescent="0.2">
      <c r="A146" s="3">
        <v>2.6</v>
      </c>
      <c r="B146" s="6">
        <v>0</v>
      </c>
      <c r="C146" s="4">
        <f>1.39*(A146 - 0.92)^0.5 - 0.36*A146 - 0.101</f>
        <v>0.76464591415738536</v>
      </c>
      <c r="D146" s="4">
        <f>B146*(0.62 - 0.23*A146) + B146^2*(0.066/(A146 - 0.86) - 0.037) + 0.32*B146^6/(10^(9*A146-9))</f>
        <v>0</v>
      </c>
      <c r="E146" s="4">
        <f>0.132 - 0.32*LOG(A146)</f>
        <v>-7.9147135066173768E-4</v>
      </c>
      <c r="F146" s="4">
        <f>10^(0.3106 - 0.49*A146 + 0.1824*A146^2)</f>
        <v>1.8604756914404881</v>
      </c>
      <c r="G146" s="4">
        <f>C146 + (1 - C146)*EXP(-1*D146) + E146*B146^F146</f>
        <v>1</v>
      </c>
    </row>
    <row r="147" spans="1:7" x14ac:dyDescent="0.2">
      <c r="A147" s="3">
        <v>2.6</v>
      </c>
      <c r="B147" s="6">
        <v>1</v>
      </c>
      <c r="C147" s="4">
        <f t="shared" ref="C147:C154" si="65">1.39*(A147 - 0.92)^0.5 - 0.36*A147 - 0.101</f>
        <v>0.76464591415738536</v>
      </c>
      <c r="D147" s="4">
        <f t="shared" ref="D147:D154" si="66">B147*(0.62 - 0.23*A147) + B147^2*(0.066/(A147 - 0.86) - 0.037) + 0.32*B147^6/(10^(9*A147-9))</f>
        <v>2.2931034482759804E-2</v>
      </c>
      <c r="E147" s="4">
        <f t="shared" ref="E147:E154" si="67">0.132 - 0.32*LOG(A147)</f>
        <v>-7.9147135066173768E-4</v>
      </c>
      <c r="F147" s="4">
        <f t="shared" ref="F147:F154" si="68">10^(0.3106 - 0.49*A147 + 0.1824*A147^2)</f>
        <v>1.8604756914404881</v>
      </c>
      <c r="G147" s="4">
        <f t="shared" ref="G147:G154" si="69">C147 + (1 - C147)*EXP(-1*D147) + E147*B147^F147</f>
        <v>0.99387302410690104</v>
      </c>
    </row>
    <row r="148" spans="1:7" x14ac:dyDescent="0.2">
      <c r="A148" s="3">
        <v>2.6</v>
      </c>
      <c r="B148" s="5">
        <v>2</v>
      </c>
      <c r="C148" s="4">
        <f t="shared" si="65"/>
        <v>0.76464591415738536</v>
      </c>
      <c r="D148" s="4">
        <f t="shared" si="66"/>
        <v>4.7724137931115837E-2</v>
      </c>
      <c r="E148" s="4">
        <f t="shared" si="67"/>
        <v>-7.9147135066173768E-4</v>
      </c>
      <c r="F148" s="4">
        <f t="shared" si="68"/>
        <v>1.8604756914404881</v>
      </c>
      <c r="G148" s="4">
        <f t="shared" si="69"/>
        <v>0.98615768716703955</v>
      </c>
    </row>
    <row r="149" spans="1:7" x14ac:dyDescent="0.2">
      <c r="A149" s="3">
        <v>2.6</v>
      </c>
      <c r="B149" s="5">
        <v>3</v>
      </c>
      <c r="C149" s="4">
        <f t="shared" si="65"/>
        <v>0.76464591415738536</v>
      </c>
      <c r="D149" s="4">
        <f t="shared" si="66"/>
        <v>7.4379310345756025E-2</v>
      </c>
      <c r="E149" s="4">
        <f t="shared" si="67"/>
        <v>-7.9147135066173768E-4</v>
      </c>
      <c r="F149" s="4">
        <f t="shared" si="68"/>
        <v>1.8604756914404881</v>
      </c>
      <c r="G149" s="4">
        <f t="shared" si="69"/>
        <v>0.97701876739157834</v>
      </c>
    </row>
    <row r="150" spans="1:7" x14ac:dyDescent="0.2">
      <c r="A150" s="3">
        <v>2.6</v>
      </c>
      <c r="B150" s="5">
        <v>4</v>
      </c>
      <c r="C150" s="4">
        <f t="shared" si="65"/>
        <v>0.76464591415738536</v>
      </c>
      <c r="D150" s="4">
        <f t="shared" si="66"/>
        <v>0.10289655172935566</v>
      </c>
      <c r="E150" s="4">
        <f t="shared" si="67"/>
        <v>-7.9147135066173768E-4</v>
      </c>
      <c r="F150" s="4">
        <f t="shared" si="68"/>
        <v>1.8604756914404881</v>
      </c>
      <c r="G150" s="4">
        <f t="shared" si="69"/>
        <v>0.96655068935802202</v>
      </c>
    </row>
    <row r="151" spans="1:7" x14ac:dyDescent="0.2">
      <c r="A151" s="3">
        <v>2.6</v>
      </c>
      <c r="B151" s="5">
        <v>5</v>
      </c>
      <c r="C151" s="4">
        <f t="shared" si="65"/>
        <v>0.76464591415738536</v>
      </c>
      <c r="D151" s="4">
        <f t="shared" si="66"/>
        <v>0.13327586208887043</v>
      </c>
      <c r="E151" s="4">
        <f t="shared" si="67"/>
        <v>-7.9147135066173768E-4</v>
      </c>
      <c r="F151" s="4">
        <f t="shared" si="68"/>
        <v>1.8604756914404881</v>
      </c>
      <c r="G151" s="4">
        <f t="shared" si="69"/>
        <v>0.95482627953340438</v>
      </c>
    </row>
    <row r="152" spans="1:7" x14ac:dyDescent="0.2">
      <c r="A152" s="3">
        <v>2.6</v>
      </c>
      <c r="B152" s="5">
        <v>6</v>
      </c>
      <c r="C152" s="4">
        <f t="shared" si="65"/>
        <v>0.76464591415738536</v>
      </c>
      <c r="D152" s="4">
        <f t="shared" si="66"/>
        <v>0.16551724143874694</v>
      </c>
      <c r="E152" s="4">
        <f t="shared" si="67"/>
        <v>-7.9147135066173768E-4</v>
      </c>
      <c r="F152" s="4">
        <f t="shared" si="68"/>
        <v>1.8604756914404881</v>
      </c>
      <c r="G152" s="4">
        <f t="shared" si="69"/>
        <v>0.94190749082563141</v>
      </c>
    </row>
    <row r="153" spans="1:7" x14ac:dyDescent="0.2">
      <c r="A153" s="3">
        <v>2.6</v>
      </c>
      <c r="B153" s="5">
        <v>7</v>
      </c>
      <c r="C153" s="4">
        <f t="shared" si="65"/>
        <v>0.76464591415738536</v>
      </c>
      <c r="D153" s="4">
        <f t="shared" si="66"/>
        <v>0.19962068980504993</v>
      </c>
      <c r="E153" s="4">
        <f t="shared" si="67"/>
        <v>-7.9147135066173768E-4</v>
      </c>
      <c r="F153" s="4">
        <f t="shared" si="68"/>
        <v>1.8604756914404881</v>
      </c>
      <c r="G153" s="4">
        <f t="shared" si="69"/>
        <v>0.92784961605067262</v>
      </c>
    </row>
    <row r="154" spans="1:7" x14ac:dyDescent="0.2">
      <c r="A154" s="3">
        <v>2.6</v>
      </c>
      <c r="B154" s="5">
        <v>8</v>
      </c>
      <c r="C154" s="4">
        <f t="shared" si="65"/>
        <v>0.76464591415738536</v>
      </c>
      <c r="D154" s="4">
        <f t="shared" si="66"/>
        <v>0.23558620723050758</v>
      </c>
      <c r="E154" s="4">
        <f t="shared" si="67"/>
        <v>-7.9147135066173768E-4</v>
      </c>
      <c r="F154" s="4">
        <f t="shared" si="68"/>
        <v>1.8604756914404881</v>
      </c>
      <c r="G154" s="4">
        <f t="shared" si="69"/>
        <v>0.91270331352625922</v>
      </c>
    </row>
    <row r="156" spans="1:7" x14ac:dyDescent="0.2">
      <c r="A156" s="1" t="s">
        <v>0</v>
      </c>
      <c r="B156" s="2" t="s">
        <v>1</v>
      </c>
      <c r="C156" s="1" t="s">
        <v>2</v>
      </c>
      <c r="D156" s="1" t="s">
        <v>3</v>
      </c>
      <c r="E156" s="2" t="s">
        <v>4</v>
      </c>
      <c r="F156" s="1" t="s">
        <v>5</v>
      </c>
      <c r="G156" s="1" t="s">
        <v>6</v>
      </c>
    </row>
    <row r="157" spans="1:7" x14ac:dyDescent="0.2">
      <c r="A157" s="3">
        <v>2.8</v>
      </c>
      <c r="B157" s="6">
        <v>0</v>
      </c>
      <c r="C157" s="4">
        <f>1.39*(A157 - 0.92)^0.5 - 0.36*A157 - 0.101</f>
        <v>0.7968719789114902</v>
      </c>
      <c r="D157" s="4">
        <f>B157*(0.62 - 0.23*A157) + B157^2*(0.066/(A157 - 0.86) - 0.037) + 0.32*B157^6/(10^(9*A157-9))</f>
        <v>0</v>
      </c>
      <c r="E157" s="4">
        <f>0.132 - 0.32*LOG(A157)</f>
        <v>-1.1090570029510138E-2</v>
      </c>
      <c r="F157" s="4">
        <f>10^(0.3106 - 0.49*A157 + 0.1824*A157^2)</f>
        <v>2.3367701698814614</v>
      </c>
      <c r="G157" s="4">
        <f>C157 + (1 - C157)*EXP(-1*D157) + E157*B157^F157</f>
        <v>1</v>
      </c>
    </row>
    <row r="158" spans="1:7" x14ac:dyDescent="0.2">
      <c r="A158" s="3">
        <v>2.8</v>
      </c>
      <c r="B158" s="6">
        <v>1</v>
      </c>
      <c r="C158" s="4">
        <f t="shared" ref="C158:C165" si="70">1.39*(A158 - 0.92)^0.5 - 0.36*A158 - 0.101</f>
        <v>0.7968719789114902</v>
      </c>
      <c r="D158" s="4">
        <f t="shared" ref="D158:D165" si="71">B158*(0.62 - 0.23*A158) + B158^2*(0.066/(A158 - 0.86) - 0.037) + 0.32*B158^6/(10^(9*A158-9))</f>
        <v>-2.6979381443298964E-2</v>
      </c>
      <c r="E158" s="4">
        <f t="shared" ref="E158:E165" si="72">0.132 - 0.32*LOG(A158)</f>
        <v>-1.1090570029510138E-2</v>
      </c>
      <c r="F158" s="4">
        <f t="shared" ref="F158:F165" si="73">10^(0.3106 - 0.49*A158 + 0.1824*A158^2)</f>
        <v>2.3367701698814614</v>
      </c>
      <c r="G158" s="4">
        <f t="shared" ref="G158:G165" si="74">C158 + (1 - C158)*EXP(-1*D158) + E158*B158^F158</f>
        <v>0.99446429480310394</v>
      </c>
    </row>
    <row r="159" spans="1:7" x14ac:dyDescent="0.2">
      <c r="A159" s="3">
        <v>2.8</v>
      </c>
      <c r="B159" s="5">
        <v>2</v>
      </c>
      <c r="C159" s="4">
        <f t="shared" si="70"/>
        <v>0.7968719789114902</v>
      </c>
      <c r="D159" s="4">
        <f t="shared" si="71"/>
        <v>-5.9917525773194605E-2</v>
      </c>
      <c r="E159" s="4">
        <f t="shared" si="72"/>
        <v>-1.1090570029510138E-2</v>
      </c>
      <c r="F159" s="4">
        <f t="shared" si="73"/>
        <v>2.3367701698814614</v>
      </c>
      <c r="G159" s="4">
        <f t="shared" si="74"/>
        <v>0.95651666792504808</v>
      </c>
    </row>
    <row r="160" spans="1:7" x14ac:dyDescent="0.2">
      <c r="A160" s="3">
        <v>2.8</v>
      </c>
      <c r="B160" s="5">
        <v>3</v>
      </c>
      <c r="C160" s="4">
        <f t="shared" si="70"/>
        <v>0.7968719789114902</v>
      </c>
      <c r="D160" s="4">
        <f t="shared" si="71"/>
        <v>-9.8814432989676002E-2</v>
      </c>
      <c r="E160" s="4">
        <f t="shared" si="72"/>
        <v>-1.1090570029510138E-2</v>
      </c>
      <c r="F160" s="4">
        <f t="shared" si="73"/>
        <v>2.3367701698814614</v>
      </c>
      <c r="G160" s="4">
        <f t="shared" si="74"/>
        <v>0.87659426186341527</v>
      </c>
    </row>
    <row r="161" spans="1:7" x14ac:dyDescent="0.2">
      <c r="A161" s="3">
        <v>2.8</v>
      </c>
      <c r="B161" s="5">
        <v>4</v>
      </c>
      <c r="C161" s="4">
        <f t="shared" si="70"/>
        <v>0.7968719789114902</v>
      </c>
      <c r="D161" s="4">
        <f t="shared" si="71"/>
        <v>-0.14367010309270078</v>
      </c>
      <c r="E161" s="4">
        <f t="shared" si="72"/>
        <v>-1.1090570029510138E-2</v>
      </c>
      <c r="F161" s="4">
        <f t="shared" si="73"/>
        <v>2.3367701698814614</v>
      </c>
      <c r="G161" s="4">
        <f t="shared" si="74"/>
        <v>0.74835573320569737</v>
      </c>
    </row>
    <row r="162" spans="1:7" x14ac:dyDescent="0.2">
      <c r="A162" s="3">
        <v>2.8</v>
      </c>
      <c r="B162" s="5">
        <v>5</v>
      </c>
      <c r="C162" s="4">
        <f t="shared" si="70"/>
        <v>0.7968719789114902</v>
      </c>
      <c r="D162" s="4">
        <f t="shared" si="71"/>
        <v>-0.19448453608215871</v>
      </c>
      <c r="E162" s="4">
        <f t="shared" si="72"/>
        <v>-1.1090570029510138E-2</v>
      </c>
      <c r="F162" s="4">
        <f t="shared" si="73"/>
        <v>2.3367701698814614</v>
      </c>
      <c r="G162" s="4">
        <f t="shared" si="74"/>
        <v>0.56686350300887511</v>
      </c>
    </row>
    <row r="163" spans="1:7" x14ac:dyDescent="0.2">
      <c r="A163" s="3">
        <v>2.8</v>
      </c>
      <c r="B163" s="5">
        <v>6</v>
      </c>
      <c r="C163" s="4">
        <f t="shared" si="70"/>
        <v>0.7968719789114902</v>
      </c>
      <c r="D163" s="4">
        <f t="shared" si="71"/>
        <v>-0.25125773195782075</v>
      </c>
      <c r="E163" s="4">
        <f t="shared" si="72"/>
        <v>-1.1090570029510138E-2</v>
      </c>
      <c r="F163" s="4">
        <f t="shared" si="73"/>
        <v>2.3367701698814614</v>
      </c>
      <c r="G163" s="4">
        <f t="shared" si="74"/>
        <v>0.32803582644341345</v>
      </c>
    </row>
    <row r="164" spans="1:7" x14ac:dyDescent="0.2">
      <c r="A164" s="3">
        <v>2.8</v>
      </c>
      <c r="B164" s="5">
        <v>7</v>
      </c>
      <c r="C164" s="4">
        <f t="shared" si="70"/>
        <v>0.7968719789114902</v>
      </c>
      <c r="D164" s="4">
        <f t="shared" si="71"/>
        <v>-0.31398969071927391</v>
      </c>
      <c r="E164" s="4">
        <f t="shared" si="72"/>
        <v>-1.1090570029510138E-2</v>
      </c>
      <c r="F164" s="4">
        <f t="shared" si="73"/>
        <v>2.3367701698814614</v>
      </c>
      <c r="G164" s="4">
        <f t="shared" si="74"/>
        <v>2.8393971628581482E-2</v>
      </c>
    </row>
    <row r="165" spans="1:7" x14ac:dyDescent="0.2">
      <c r="A165" s="3">
        <v>2.8</v>
      </c>
      <c r="B165" s="5">
        <v>8</v>
      </c>
      <c r="C165" s="4">
        <f t="shared" si="70"/>
        <v>0.7968719789114902</v>
      </c>
      <c r="D165" s="4">
        <f t="shared" si="71"/>
        <v>-0.38268041236584094</v>
      </c>
      <c r="E165" s="4">
        <f t="shared" si="72"/>
        <v>-1.1090570029510138E-2</v>
      </c>
      <c r="F165" s="4">
        <f t="shared" si="73"/>
        <v>2.3367701698814614</v>
      </c>
      <c r="G165" s="4">
        <f t="shared" si="74"/>
        <v>-0.33507452208955613</v>
      </c>
    </row>
    <row r="167" spans="1:7" x14ac:dyDescent="0.2">
      <c r="A167" s="1" t="s">
        <v>0</v>
      </c>
      <c r="B167" s="2" t="s">
        <v>1</v>
      </c>
      <c r="C167" s="1" t="s">
        <v>2</v>
      </c>
      <c r="D167" s="1" t="s">
        <v>3</v>
      </c>
      <c r="E167" s="2" t="s">
        <v>4</v>
      </c>
      <c r="F167" s="1" t="s">
        <v>5</v>
      </c>
      <c r="G167" s="1" t="s">
        <v>6</v>
      </c>
    </row>
    <row r="168" spans="1:7" x14ac:dyDescent="0.2">
      <c r="A168" s="3">
        <v>3</v>
      </c>
      <c r="B168" s="6">
        <v>0</v>
      </c>
      <c r="C168" s="4">
        <f>1.39*(A168 - 0.92)^0.5 - 0.36*A168 - 0.101</f>
        <v>0.82368650915797792</v>
      </c>
      <c r="D168" s="4">
        <f>B168*(0.62 - 0.23*A168) + B168^2*(0.066/(A168 - 0.86) - 0.037) + 0.32*B168^6/(10^(9*A168-9))</f>
        <v>0</v>
      </c>
      <c r="E168" s="4">
        <f>0.132 - 0.32*LOG(A168)</f>
        <v>-2.0678801510291972E-2</v>
      </c>
      <c r="F168" s="4">
        <f>10^(0.3106 - 0.49*A168 + 0.1824*A168^2)</f>
        <v>3.0352886644741974</v>
      </c>
      <c r="G168" s="4">
        <f>C168 + (1 - C168)*EXP(-1*D168) + E168*B168^F168</f>
        <v>1</v>
      </c>
    </row>
    <row r="169" spans="1:7" x14ac:dyDescent="0.2">
      <c r="A169" s="3">
        <v>3</v>
      </c>
      <c r="B169" s="6">
        <v>1</v>
      </c>
      <c r="C169" s="4">
        <f t="shared" ref="C169:C176" si="75">1.39*(A169 - 0.92)^0.5 - 0.36*A169 - 0.101</f>
        <v>0.82368650915797792</v>
      </c>
      <c r="D169" s="4">
        <f t="shared" ref="D169:D176" si="76">B169*(0.62 - 0.23*A169) + B169^2*(0.066/(A169 - 0.86) - 0.037) + 0.32*B169^6/(10^(9*A169-9))</f>
        <v>-7.6158878504672956E-2</v>
      </c>
      <c r="E169" s="4">
        <f t="shared" ref="E169:E176" si="77">0.132 - 0.32*LOG(A169)</f>
        <v>-2.0678801510291972E-2</v>
      </c>
      <c r="F169" s="4">
        <f t="shared" ref="F169:F176" si="78">10^(0.3106 - 0.49*A169 + 0.1824*A169^2)</f>
        <v>3.0352886644741974</v>
      </c>
      <c r="G169" s="4">
        <f t="shared" ref="G169:G176" si="79">C169 + (1 - C169)*EXP(-1*D169) + E169*B169^F169</f>
        <v>0.99327359234324686</v>
      </c>
    </row>
    <row r="170" spans="1:7" x14ac:dyDescent="0.2">
      <c r="A170" s="3">
        <v>3</v>
      </c>
      <c r="B170" s="5">
        <v>2</v>
      </c>
      <c r="C170" s="4">
        <f t="shared" si="75"/>
        <v>0.82368650915797792</v>
      </c>
      <c r="D170" s="4">
        <f t="shared" si="76"/>
        <v>-0.16463551401869167</v>
      </c>
      <c r="E170" s="4">
        <f t="shared" si="77"/>
        <v>-2.0678801510291972E-2</v>
      </c>
      <c r="F170" s="4">
        <f t="shared" si="78"/>
        <v>3.0352886644741974</v>
      </c>
      <c r="G170" s="4">
        <f t="shared" si="79"/>
        <v>0.8620268743847217</v>
      </c>
    </row>
    <row r="171" spans="1:7" x14ac:dyDescent="0.2">
      <c r="A171" s="3">
        <v>3</v>
      </c>
      <c r="B171" s="5">
        <v>3</v>
      </c>
      <c r="C171" s="4">
        <f t="shared" si="75"/>
        <v>0.82368650915797792</v>
      </c>
      <c r="D171" s="4">
        <f t="shared" si="76"/>
        <v>-0.265429906542056</v>
      </c>
      <c r="E171" s="4">
        <f t="shared" si="77"/>
        <v>-2.0678801510291972E-2</v>
      </c>
      <c r="F171" s="4">
        <f t="shared" si="78"/>
        <v>3.0352886644741974</v>
      </c>
      <c r="G171" s="4">
        <f t="shared" si="79"/>
        <v>0.47319953526638658</v>
      </c>
    </row>
    <row r="172" spans="1:7" x14ac:dyDescent="0.2">
      <c r="A172" s="3">
        <v>3</v>
      </c>
      <c r="B172" s="5">
        <v>4</v>
      </c>
      <c r="C172" s="4">
        <f t="shared" si="75"/>
        <v>0.82368650915797792</v>
      </c>
      <c r="D172" s="4">
        <f t="shared" si="76"/>
        <v>-0.37854205607476527</v>
      </c>
      <c r="E172" s="4">
        <f t="shared" si="77"/>
        <v>-2.0678801510291972E-2</v>
      </c>
      <c r="F172" s="4">
        <f t="shared" si="78"/>
        <v>3.0352886644741974</v>
      </c>
      <c r="G172" s="4">
        <f t="shared" si="79"/>
        <v>-0.30866516164877345</v>
      </c>
    </row>
    <row r="173" spans="1:7" x14ac:dyDescent="0.2">
      <c r="A173" s="3">
        <v>3</v>
      </c>
      <c r="B173" s="5">
        <v>5</v>
      </c>
      <c r="C173" s="4">
        <f t="shared" si="75"/>
        <v>0.82368650915797792</v>
      </c>
      <c r="D173" s="4">
        <f t="shared" si="76"/>
        <v>-0.50397196261681776</v>
      </c>
      <c r="E173" s="4">
        <f t="shared" si="77"/>
        <v>-2.0678801510291972E-2</v>
      </c>
      <c r="F173" s="4">
        <f t="shared" si="78"/>
        <v>3.0352886644741974</v>
      </c>
      <c r="G173" s="4">
        <f t="shared" si="79"/>
        <v>-1.6203702943447924</v>
      </c>
    </row>
    <row r="174" spans="1:7" x14ac:dyDescent="0.2">
      <c r="A174" s="3">
        <v>3</v>
      </c>
      <c r="B174" s="5">
        <v>6</v>
      </c>
      <c r="C174" s="4">
        <f t="shared" si="75"/>
        <v>0.82368650915797792</v>
      </c>
      <c r="D174" s="4">
        <f t="shared" si="76"/>
        <v>-0.64171962616820977</v>
      </c>
      <c r="E174" s="4">
        <f t="shared" si="77"/>
        <v>-2.0678801510291972E-2</v>
      </c>
      <c r="F174" s="4">
        <f t="shared" si="78"/>
        <v>3.0352886644741974</v>
      </c>
      <c r="G174" s="4">
        <f t="shared" si="79"/>
        <v>-3.5995227482473622</v>
      </c>
    </row>
    <row r="175" spans="1:7" x14ac:dyDescent="0.2">
      <c r="A175" s="3">
        <v>3</v>
      </c>
      <c r="B175" s="5">
        <v>7</v>
      </c>
      <c r="C175" s="4">
        <f t="shared" si="75"/>
        <v>0.82368650915797792</v>
      </c>
      <c r="D175" s="4">
        <f t="shared" si="76"/>
        <v>-0.79178504672893479</v>
      </c>
      <c r="E175" s="4">
        <f t="shared" si="77"/>
        <v>-2.0678801510291972E-2</v>
      </c>
      <c r="F175" s="4">
        <f t="shared" si="78"/>
        <v>3.0352886644741974</v>
      </c>
      <c r="G175" s="4">
        <f t="shared" si="79"/>
        <v>-6.3841263269734565</v>
      </c>
    </row>
    <row r="176" spans="1:7" x14ac:dyDescent="0.2">
      <c r="A176" s="3">
        <v>3</v>
      </c>
      <c r="B176" s="5">
        <v>8</v>
      </c>
      <c r="C176" s="4">
        <f t="shared" si="75"/>
        <v>0.82368650915797792</v>
      </c>
      <c r="D176" s="4">
        <f t="shared" si="76"/>
        <v>-0.95416822429898196</v>
      </c>
      <c r="E176" s="4">
        <f t="shared" si="77"/>
        <v>-2.0678801510291972E-2</v>
      </c>
      <c r="F176" s="4">
        <f t="shared" si="78"/>
        <v>3.0352886644741974</v>
      </c>
      <c r="G176" s="4">
        <f t="shared" si="79"/>
        <v>-10.112197617768791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zoomScale="28" zoomScaleNormal="28" zoomScalePageLayoutView="28" workbookViewId="0">
      <selection activeCell="D5" sqref="D5"/>
    </sheetView>
  </sheetViews>
  <sheetFormatPr baseColWidth="10" defaultColWidth="8.83203125" defaultRowHeight="15" x14ac:dyDescent="0.2"/>
  <cols>
    <col min="1" max="1" width="24.83203125" bestFit="1" customWidth="1"/>
    <col min="2" max="2" width="22.33203125" bestFit="1" customWidth="1"/>
    <col min="3" max="3" width="11.5" bestFit="1" customWidth="1"/>
    <col min="4" max="4" width="13.5" bestFit="1" customWidth="1"/>
    <col min="5" max="6" width="10.6640625" bestFit="1" customWidth="1"/>
    <col min="7" max="7" width="8.5" bestFit="1" customWidth="1"/>
  </cols>
  <sheetData>
    <row r="1" spans="1:7" x14ac:dyDescent="0.2">
      <c r="A1" s="22" t="s">
        <v>8</v>
      </c>
      <c r="B1" s="23"/>
      <c r="C1" s="23"/>
      <c r="D1" s="23"/>
      <c r="E1" s="23"/>
      <c r="F1" s="23"/>
      <c r="G1" s="24"/>
    </row>
    <row r="2" spans="1:7" x14ac:dyDescent="0.2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</row>
    <row r="3" spans="1:7" x14ac:dyDescent="0.2">
      <c r="A3" s="3">
        <v>1.05</v>
      </c>
      <c r="B3" s="6">
        <v>7</v>
      </c>
      <c r="C3" s="4">
        <f>1.39*(A3 - 0.92)^0.5 - 0.36*A3 - 0.101</f>
        <v>2.2171627289494483E-2</v>
      </c>
      <c r="D3" s="4">
        <f>B3*(0.62 - 0.23*A3) + B3^2*(0.066/(A3 - 0.86) - 0.037) + 0.32*B3^6/(10^(9*A3-9))</f>
        <v>13375.758490212636</v>
      </c>
      <c r="E3" s="4">
        <f>0.132 - 0.32*LOG(A3)</f>
        <v>0.12521942429761981</v>
      </c>
      <c r="F3" s="4">
        <f>10^(0.3106 - 0.49*A3 + 0.1824*A3^2)</f>
        <v>0.99356434947886219</v>
      </c>
      <c r="G3" s="4">
        <f>C3 + (1 - C3)*EXP(-1*D3) + E3*B3^F3</f>
        <v>0.88779901191129829</v>
      </c>
    </row>
    <row r="4" spans="1:7" x14ac:dyDescent="0.2">
      <c r="A4" s="3">
        <v>1.05</v>
      </c>
      <c r="B4" s="6">
        <v>8</v>
      </c>
      <c r="C4" s="4">
        <f t="shared" ref="C4:C11" si="0">1.39*(A4 - 0.92)^0.5 - 0.36*A4 - 0.101</f>
        <v>2.2171627289494483E-2</v>
      </c>
      <c r="D4" s="4">
        <f t="shared" ref="D4:D11" si="1">B4*(0.62 - 0.23*A4) + B4^2*(0.066/(A4 - 0.86) - 0.037) + 0.32*B4^6/(10^(9*A4-9))</f>
        <v>29786.795933266141</v>
      </c>
      <c r="E4" s="4">
        <f t="shared" ref="E4:E11" si="2">0.132 - 0.32*LOG(A4)</f>
        <v>0.12521942429761981</v>
      </c>
      <c r="F4" s="4">
        <f t="shared" ref="F4:F11" si="3">10^(0.3106 - 0.49*A4 + 0.1824*A4^2)</f>
        <v>0.99356434947886219</v>
      </c>
      <c r="G4" s="4">
        <f t="shared" ref="G4:G11" si="4">C4 + (1 - C4)*EXP(-1*D4) + E4*B4^F4</f>
        <v>1.0106102757731714</v>
      </c>
    </row>
    <row r="5" spans="1:7" x14ac:dyDescent="0.2">
      <c r="A5" s="3">
        <v>1.05</v>
      </c>
      <c r="B5" s="5">
        <v>9</v>
      </c>
      <c r="C5" s="4">
        <f t="shared" si="0"/>
        <v>2.2171627289494483E-2</v>
      </c>
      <c r="D5" s="4">
        <f t="shared" si="1"/>
        <v>60368.508706162887</v>
      </c>
      <c r="E5" s="4">
        <f t="shared" si="2"/>
        <v>0.12521942429761981</v>
      </c>
      <c r="F5" s="4">
        <f t="shared" si="3"/>
        <v>0.99356434947886219</v>
      </c>
      <c r="G5" s="4">
        <f t="shared" si="4"/>
        <v>1.1333225235342832</v>
      </c>
    </row>
    <row r="6" spans="1:7" x14ac:dyDescent="0.2">
      <c r="A6" s="3">
        <v>1.05</v>
      </c>
      <c r="B6" s="5">
        <v>10</v>
      </c>
      <c r="C6" s="4">
        <f t="shared" si="0"/>
        <v>2.2171627289494483E-2</v>
      </c>
      <c r="D6" s="4">
        <f t="shared" si="1"/>
        <v>113575.10639684911</v>
      </c>
      <c r="E6" s="4">
        <f t="shared" si="2"/>
        <v>0.12521942429761981</v>
      </c>
      <c r="F6" s="4">
        <f t="shared" si="3"/>
        <v>0.99356434947886219</v>
      </c>
      <c r="G6" s="4">
        <f t="shared" si="4"/>
        <v>1.255946872628944</v>
      </c>
    </row>
    <row r="7" spans="1:7" x14ac:dyDescent="0.2">
      <c r="A7" s="3">
        <v>1.05</v>
      </c>
      <c r="B7" s="5">
        <v>11</v>
      </c>
      <c r="C7" s="4">
        <f t="shared" si="0"/>
        <v>2.2171627289494483E-2</v>
      </c>
      <c r="D7" s="4">
        <f t="shared" si="1"/>
        <v>201185.25812503393</v>
      </c>
      <c r="E7" s="4">
        <f t="shared" si="2"/>
        <v>0.12521942429761981</v>
      </c>
      <c r="F7" s="4">
        <f t="shared" si="3"/>
        <v>0.99356434947886219</v>
      </c>
      <c r="G7" s="4">
        <f t="shared" si="4"/>
        <v>1.3784921979686584</v>
      </c>
    </row>
    <row r="8" spans="1:7" x14ac:dyDescent="0.2">
      <c r="A8" s="3">
        <v>1.05</v>
      </c>
      <c r="B8" s="5">
        <v>12</v>
      </c>
      <c r="C8" s="4">
        <f t="shared" si="0"/>
        <v>2.2171627289494483E-2</v>
      </c>
      <c r="D8" s="4">
        <f t="shared" si="1"/>
        <v>339078.70808854385</v>
      </c>
      <c r="E8" s="4">
        <f t="shared" si="2"/>
        <v>0.12521942429761981</v>
      </c>
      <c r="F8" s="4">
        <f t="shared" si="3"/>
        <v>0.99356434947886219</v>
      </c>
      <c r="G8" s="4">
        <f t="shared" si="4"/>
        <v>1.5009657486704819</v>
      </c>
    </row>
    <row r="9" spans="1:7" x14ac:dyDescent="0.2">
      <c r="A9" s="3">
        <v>1.05</v>
      </c>
      <c r="B9" s="5">
        <v>13</v>
      </c>
      <c r="C9" s="4">
        <f t="shared" si="0"/>
        <v>2.2171627289494483E-2</v>
      </c>
      <c r="D9" s="4">
        <f t="shared" si="1"/>
        <v>548094.64011455653</v>
      </c>
      <c r="E9" s="4">
        <f t="shared" si="2"/>
        <v>0.12521942429761981</v>
      </c>
      <c r="F9" s="4">
        <f t="shared" si="3"/>
        <v>0.99356434947886219</v>
      </c>
      <c r="G9" s="4">
        <f t="shared" si="4"/>
        <v>1.6233735574624519</v>
      </c>
    </row>
    <row r="10" spans="1:7" x14ac:dyDescent="0.2">
      <c r="A10" s="3">
        <v>1.05</v>
      </c>
      <c r="B10" s="5">
        <v>14</v>
      </c>
      <c r="C10" s="4">
        <f t="shared" si="0"/>
        <v>2.2171627289494483E-2</v>
      </c>
      <c r="D10" s="4">
        <f t="shared" si="1"/>
        <v>854971.79121571407</v>
      </c>
      <c r="E10" s="4">
        <f t="shared" si="2"/>
        <v>0.12521942429761981</v>
      </c>
      <c r="F10" s="4">
        <f t="shared" si="3"/>
        <v>0.99356434947886219</v>
      </c>
      <c r="G10" s="4">
        <f t="shared" si="4"/>
        <v>1.7457207231942049</v>
      </c>
    </row>
    <row r="11" spans="1:7" x14ac:dyDescent="0.2">
      <c r="A11" s="3">
        <v>1.05</v>
      </c>
      <c r="B11" s="5">
        <v>15</v>
      </c>
      <c r="C11" s="4">
        <f t="shared" si="0"/>
        <v>2.2171627289494483E-2</v>
      </c>
      <c r="D11" s="4">
        <f t="shared" si="1"/>
        <v>1293370.3141511159</v>
      </c>
      <c r="E11" s="4">
        <f t="shared" si="2"/>
        <v>0.12521942429761981</v>
      </c>
      <c r="F11" s="4">
        <f t="shared" si="3"/>
        <v>0.99356434947886219</v>
      </c>
      <c r="G11" s="4">
        <f t="shared" si="4"/>
        <v>1.8680116121102546</v>
      </c>
    </row>
    <row r="13" spans="1:7" x14ac:dyDescent="0.2">
      <c r="A13" s="1" t="s">
        <v>0</v>
      </c>
      <c r="B13" s="2" t="s">
        <v>1</v>
      </c>
      <c r="C13" s="1" t="s">
        <v>2</v>
      </c>
      <c r="D13" s="1" t="s">
        <v>3</v>
      </c>
      <c r="E13" s="2" t="s">
        <v>4</v>
      </c>
      <c r="F13" s="1" t="s">
        <v>5</v>
      </c>
      <c r="G13" s="1" t="s">
        <v>6</v>
      </c>
    </row>
    <row r="14" spans="1:7" x14ac:dyDescent="0.2">
      <c r="A14" s="3">
        <v>1.1000000000000001</v>
      </c>
      <c r="B14" s="6">
        <v>7</v>
      </c>
      <c r="C14" s="4">
        <f>1.39*(A14 - 0.92)^0.5 - 0.36*A14 - 0.101</f>
        <v>9.2727055509580686E-2</v>
      </c>
      <c r="D14" s="4">
        <f>B14*(0.62 - 0.23*A14) + B14^2*(0.066/(A14 - 0.86) - 0.037) + 0.32*B14^6/(10^(9*A14-9))</f>
        <v>4753.7931047094971</v>
      </c>
      <c r="E14" s="4">
        <f>0.132 - 0.32*LOG(A14)</f>
        <v>0.11875434074936798</v>
      </c>
      <c r="F14" s="4">
        <f>10^(0.3106 - 0.49*A14 + 0.1824*A14^2)</f>
        <v>0.98243539328096585</v>
      </c>
      <c r="G14" s="4">
        <f>C14 + (1 - C14)*EXP(-1*D14) + E14*B14^F14</f>
        <v>0.89607505839424983</v>
      </c>
    </row>
    <row r="15" spans="1:7" x14ac:dyDescent="0.2">
      <c r="A15" s="3">
        <v>1.1000000000000001</v>
      </c>
      <c r="B15" s="6">
        <v>8</v>
      </c>
      <c r="C15" s="4">
        <f t="shared" ref="C15:C22" si="5">1.39*(A15 - 0.92)^0.5 - 0.36*A15 - 0.101</f>
        <v>9.2727055509580686E-2</v>
      </c>
      <c r="D15" s="4">
        <f t="shared" ref="D15:D22" si="6">B15*(0.62 - 0.23*A15) + B15^2*(0.066/(A15 - 0.86) - 0.037) + 0.32*B15^6/(10^(9*A15-9))</f>
        <v>10578.799780779833</v>
      </c>
      <c r="E15" s="4">
        <f t="shared" ref="E15:E22" si="7">0.132 - 0.32*LOG(A15)</f>
        <v>0.11875434074936798</v>
      </c>
      <c r="F15" s="4">
        <f t="shared" ref="F15:F22" si="8">10^(0.3106 - 0.49*A15 + 0.1824*A15^2)</f>
        <v>0.98243539328096585</v>
      </c>
      <c r="G15" s="4">
        <f t="shared" ref="G15:G22" si="9">C15 + (1 - C15)*EXP(-1*D15) + E15*B15^F15</f>
        <v>1.0086882179846459</v>
      </c>
    </row>
    <row r="16" spans="1:7" x14ac:dyDescent="0.2">
      <c r="A16" s="3">
        <v>1.1000000000000001</v>
      </c>
      <c r="B16" s="5">
        <v>9</v>
      </c>
      <c r="C16" s="4">
        <f t="shared" si="5"/>
        <v>9.2727055509580686E-2</v>
      </c>
      <c r="D16" s="4">
        <f t="shared" si="6"/>
        <v>21432.007552617699</v>
      </c>
      <c r="E16" s="4">
        <f t="shared" si="7"/>
        <v>0.11875434074936798</v>
      </c>
      <c r="F16" s="4">
        <f t="shared" si="8"/>
        <v>0.98243539328096585</v>
      </c>
      <c r="G16" s="4">
        <f t="shared" si="9"/>
        <v>1.1210537458475975</v>
      </c>
    </row>
    <row r="17" spans="1:7" x14ac:dyDescent="0.2">
      <c r="A17" s="3">
        <v>1.1000000000000001</v>
      </c>
      <c r="B17" s="5">
        <v>10</v>
      </c>
      <c r="C17" s="4">
        <f t="shared" si="5"/>
        <v>9.2727055509580686E-2</v>
      </c>
      <c r="D17" s="4">
        <f t="shared" si="6"/>
        <v>40313.083177413304</v>
      </c>
      <c r="E17" s="4">
        <f t="shared" si="7"/>
        <v>0.11875434074936798</v>
      </c>
      <c r="F17" s="4">
        <f t="shared" si="8"/>
        <v>0.98243539328096585</v>
      </c>
      <c r="G17" s="4">
        <f t="shared" si="9"/>
        <v>1.2331997358431634</v>
      </c>
    </row>
    <row r="18" spans="1:7" x14ac:dyDescent="0.2">
      <c r="A18" s="3">
        <v>1.1000000000000001</v>
      </c>
      <c r="B18" s="5">
        <v>11</v>
      </c>
      <c r="C18" s="4">
        <f t="shared" si="5"/>
        <v>9.2727055509580686E-2</v>
      </c>
      <c r="D18" s="4">
        <f t="shared" si="6"/>
        <v>71401.256166191495</v>
      </c>
      <c r="E18" s="4">
        <f t="shared" si="7"/>
        <v>0.11875434074936798</v>
      </c>
      <c r="F18" s="4">
        <f t="shared" si="8"/>
        <v>0.98243539328096585</v>
      </c>
      <c r="G18" s="4">
        <f t="shared" si="9"/>
        <v>1.3451485867695485</v>
      </c>
    </row>
    <row r="19" spans="1:7" x14ac:dyDescent="0.2">
      <c r="A19" s="3">
        <v>1.1000000000000001</v>
      </c>
      <c r="B19" s="5">
        <v>12</v>
      </c>
      <c r="C19" s="4">
        <f t="shared" si="5"/>
        <v>9.2727055509580686E-2</v>
      </c>
      <c r="D19" s="4">
        <f t="shared" si="6"/>
        <v>120330.87237794528</v>
      </c>
      <c r="E19" s="4">
        <f t="shared" si="7"/>
        <v>0.11875434074936798</v>
      </c>
      <c r="F19" s="4">
        <f t="shared" si="8"/>
        <v>0.98243539328096585</v>
      </c>
      <c r="G19" s="4">
        <f t="shared" si="9"/>
        <v>1.456918573562304</v>
      </c>
    </row>
    <row r="20" spans="1:7" x14ac:dyDescent="0.2">
      <c r="A20" s="3">
        <v>1.1000000000000001</v>
      </c>
      <c r="B20" s="5">
        <v>13</v>
      </c>
      <c r="C20" s="4">
        <f t="shared" si="5"/>
        <v>9.2727055509580686E-2</v>
      </c>
      <c r="D20" s="4">
        <f t="shared" si="6"/>
        <v>194495.95325525713</v>
      </c>
      <c r="E20" s="4">
        <f t="shared" si="7"/>
        <v>0.11875434074936798</v>
      </c>
      <c r="F20" s="4">
        <f t="shared" si="8"/>
        <v>0.98243539328096585</v>
      </c>
      <c r="G20" s="4">
        <f t="shared" si="9"/>
        <v>1.5685248891028698</v>
      </c>
    </row>
    <row r="21" spans="1:7" x14ac:dyDescent="0.2">
      <c r="A21" s="3">
        <v>1.1000000000000001</v>
      </c>
      <c r="B21" s="5">
        <v>14</v>
      </c>
      <c r="C21" s="4">
        <f t="shared" si="5"/>
        <v>9.2727055509580686E-2</v>
      </c>
      <c r="D21" s="4">
        <f t="shared" si="6"/>
        <v>303383.76070140785</v>
      </c>
      <c r="E21" s="4">
        <f t="shared" si="7"/>
        <v>0.11875434074936798</v>
      </c>
      <c r="F21" s="4">
        <f t="shared" si="8"/>
        <v>0.98243539328096585</v>
      </c>
      <c r="G21" s="4">
        <f t="shared" si="9"/>
        <v>1.6799803623683935</v>
      </c>
    </row>
    <row r="22" spans="1:7" x14ac:dyDescent="0.2">
      <c r="A22" s="3">
        <v>1.1000000000000001</v>
      </c>
      <c r="B22" s="5">
        <v>15</v>
      </c>
      <c r="C22" s="4">
        <f t="shared" si="5"/>
        <v>9.2727055509580686E-2</v>
      </c>
      <c r="D22" s="4">
        <f t="shared" si="6"/>
        <v>458937.36759897339</v>
      </c>
      <c r="E22" s="4">
        <f t="shared" si="7"/>
        <v>0.11875434074936798</v>
      </c>
      <c r="F22" s="4">
        <f t="shared" si="8"/>
        <v>0.98243539328096585</v>
      </c>
      <c r="G22" s="4">
        <f t="shared" si="9"/>
        <v>1.7912959695865258</v>
      </c>
    </row>
    <row r="24" spans="1:7" x14ac:dyDescent="0.2">
      <c r="A24" s="1" t="s">
        <v>0</v>
      </c>
      <c r="B24" s="2" t="s">
        <v>1</v>
      </c>
      <c r="C24" s="1" t="s">
        <v>2</v>
      </c>
      <c r="D24" s="1" t="s">
        <v>3</v>
      </c>
      <c r="E24" s="2" t="s">
        <v>4</v>
      </c>
      <c r="F24" s="1" t="s">
        <v>5</v>
      </c>
      <c r="G24" s="1" t="s">
        <v>6</v>
      </c>
    </row>
    <row r="25" spans="1:7" x14ac:dyDescent="0.2">
      <c r="A25" s="3">
        <v>1.2</v>
      </c>
      <c r="B25" s="6">
        <v>7</v>
      </c>
      <c r="C25" s="4">
        <f>1.39*(A25 - 0.92)^0.5 - 0.36*A25 - 0.101</f>
        <v>0.20251886447595605</v>
      </c>
      <c r="D25" s="4">
        <f>B25*(0.62 - 0.23*A25) + B25^2*(0.066/(A25 - 0.86) - 0.037) + 0.32*B25^6/(10^(9*A25-9))</f>
        <v>606.78228214542776</v>
      </c>
      <c r="E25" s="4">
        <f>0.132 - 0.32*LOG(A25)</f>
        <v>0.10666200126476007</v>
      </c>
      <c r="F25" s="4">
        <f>10^(0.3106 - 0.49*A25 + 0.1824*A25^2)</f>
        <v>0.96662049693170105</v>
      </c>
      <c r="G25" s="4">
        <f>C25 + (1 - C25)*EXP(-1*D25) + E25*B25^F25</f>
        <v>0.90219782588987363</v>
      </c>
    </row>
    <row r="26" spans="1:7" x14ac:dyDescent="0.2">
      <c r="A26" s="3">
        <v>1.2</v>
      </c>
      <c r="B26" s="6">
        <v>8</v>
      </c>
      <c r="C26" s="4">
        <f t="shared" ref="C26:C33" si="10">1.39*(A26 - 0.92)^0.5 - 0.36*A26 - 0.101</f>
        <v>0.20251886447595605</v>
      </c>
      <c r="D26" s="4">
        <f t="shared" ref="D26:D33" si="11">B26*(0.62 - 0.23*A26) + B26^2*(0.066/(A26 - 0.86) - 0.037) + 0.32*B26^6/(10^(9*A26-9))</f>
        <v>1342.3123007542513</v>
      </c>
      <c r="E26" s="4">
        <f t="shared" ref="E26:E33" si="12">0.132 - 0.32*LOG(A26)</f>
        <v>0.10666200126476007</v>
      </c>
      <c r="F26" s="4">
        <f t="shared" ref="F26:F33" si="13">10^(0.3106 - 0.49*A26 + 0.1824*A26^2)</f>
        <v>0.96662049693170105</v>
      </c>
      <c r="G26" s="4">
        <f t="shared" ref="G26:G33" si="14">C26 + (1 - C26)*EXP(-1*D26) + E26*B26^F26</f>
        <v>0.99859576062844091</v>
      </c>
    </row>
    <row r="27" spans="1:7" x14ac:dyDescent="0.2">
      <c r="A27" s="3">
        <v>1.2</v>
      </c>
      <c r="B27" s="5">
        <v>9</v>
      </c>
      <c r="C27" s="4">
        <f t="shared" si="10"/>
        <v>0.20251886447595605</v>
      </c>
      <c r="D27" s="4">
        <f t="shared" si="11"/>
        <v>2711.1096433148955</v>
      </c>
      <c r="E27" s="4">
        <f t="shared" si="12"/>
        <v>0.10666200126476007</v>
      </c>
      <c r="F27" s="4">
        <f t="shared" si="13"/>
        <v>0.96662049693170105</v>
      </c>
      <c r="G27" s="4">
        <f t="shared" si="14"/>
        <v>1.0945912516622409</v>
      </c>
    </row>
    <row r="28" spans="1:7" x14ac:dyDescent="0.2">
      <c r="A28" s="3">
        <v>1.2</v>
      </c>
      <c r="B28" s="5">
        <v>10</v>
      </c>
      <c r="C28" s="4">
        <f t="shared" si="10"/>
        <v>0.20251886447595605</v>
      </c>
      <c r="D28" s="4">
        <f t="shared" si="11"/>
        <v>5090.8099805814563</v>
      </c>
      <c r="E28" s="4">
        <f t="shared" si="12"/>
        <v>0.10666200126476007</v>
      </c>
      <c r="F28" s="4">
        <f t="shared" si="13"/>
        <v>0.96662049693170105</v>
      </c>
      <c r="G28" s="4">
        <f t="shared" si="14"/>
        <v>1.1902306250203356</v>
      </c>
    </row>
    <row r="29" spans="1:7" x14ac:dyDescent="0.2">
      <c r="A29" s="3">
        <v>1.2</v>
      </c>
      <c r="B29" s="5">
        <v>11</v>
      </c>
      <c r="C29" s="4">
        <f t="shared" si="10"/>
        <v>0.20251886447595605</v>
      </c>
      <c r="D29" s="4">
        <f t="shared" si="11"/>
        <v>9007.5471358688646</v>
      </c>
      <c r="E29" s="4">
        <f t="shared" si="12"/>
        <v>0.10666200126476007</v>
      </c>
      <c r="F29" s="4">
        <f t="shared" si="13"/>
        <v>0.96662049693170105</v>
      </c>
      <c r="G29" s="4">
        <f t="shared" si="14"/>
        <v>1.2855507497733663</v>
      </c>
    </row>
    <row r="30" spans="1:7" x14ac:dyDescent="0.2">
      <c r="A30" s="3">
        <v>1.2</v>
      </c>
      <c r="B30" s="5">
        <v>12</v>
      </c>
      <c r="C30" s="4">
        <f t="shared" si="10"/>
        <v>0.20251886447595605</v>
      </c>
      <c r="D30" s="4">
        <f t="shared" si="11"/>
        <v>15170.643227249479</v>
      </c>
      <c r="E30" s="4">
        <f t="shared" si="12"/>
        <v>0.10666200126476007</v>
      </c>
      <c r="F30" s="4">
        <f t="shared" si="13"/>
        <v>0.96662049693170105</v>
      </c>
      <c r="G30" s="4">
        <f t="shared" si="14"/>
        <v>1.3805816588054105</v>
      </c>
    </row>
    <row r="31" spans="1:7" x14ac:dyDescent="0.2">
      <c r="A31" s="3">
        <v>1.2</v>
      </c>
      <c r="B31" s="5">
        <v>13</v>
      </c>
      <c r="C31" s="4">
        <f t="shared" si="10"/>
        <v>0.20251886447595605</v>
      </c>
      <c r="D31" s="4">
        <f t="shared" si="11"/>
        <v>24510.950403665105</v>
      </c>
      <c r="E31" s="4">
        <f t="shared" si="12"/>
        <v>0.10666200126476007</v>
      </c>
      <c r="F31" s="4">
        <f t="shared" si="13"/>
        <v>0.96662049693170105</v>
      </c>
      <c r="G31" s="4">
        <f t="shared" si="14"/>
        <v>1.4753482837001142</v>
      </c>
    </row>
    <row r="32" spans="1:7" x14ac:dyDescent="0.2">
      <c r="A32" s="3">
        <v>1.2</v>
      </c>
      <c r="B32" s="5">
        <v>14</v>
      </c>
      <c r="C32" s="4">
        <f t="shared" si="10"/>
        <v>0.20251886447595605</v>
      </c>
      <c r="D32" s="4">
        <f t="shared" si="11"/>
        <v>38222.844174954436</v>
      </c>
      <c r="E32" s="4">
        <f t="shared" si="12"/>
        <v>0.10666200126476007</v>
      </c>
      <c r="F32" s="4">
        <f t="shared" si="13"/>
        <v>0.96662049693170105</v>
      </c>
      <c r="G32" s="4">
        <f t="shared" si="14"/>
        <v>1.56987164887411</v>
      </c>
    </row>
    <row r="33" spans="1:7" x14ac:dyDescent="0.2">
      <c r="A33" s="3">
        <v>1.2</v>
      </c>
      <c r="B33" s="5">
        <v>15</v>
      </c>
      <c r="C33" s="4">
        <f t="shared" si="10"/>
        <v>0.20251886447595605</v>
      </c>
      <c r="D33" s="4">
        <f t="shared" si="11"/>
        <v>57809.868335795945</v>
      </c>
      <c r="E33" s="4">
        <f t="shared" si="12"/>
        <v>0.10666200126476007</v>
      </c>
      <c r="F33" s="4">
        <f t="shared" si="13"/>
        <v>0.96662049693170105</v>
      </c>
      <c r="G33" s="4">
        <f t="shared" si="14"/>
        <v>1.6641697203702801</v>
      </c>
    </row>
    <row r="35" spans="1:7" x14ac:dyDescent="0.2">
      <c r="A35" s="1" t="s">
        <v>0</v>
      </c>
      <c r="B35" s="2" t="s">
        <v>1</v>
      </c>
      <c r="C35" s="1" t="s">
        <v>2</v>
      </c>
      <c r="D35" s="1" t="s">
        <v>3</v>
      </c>
      <c r="E35" s="2" t="s">
        <v>4</v>
      </c>
      <c r="F35" s="1" t="s">
        <v>5</v>
      </c>
      <c r="G35" s="1" t="s">
        <v>6</v>
      </c>
    </row>
    <row r="36" spans="1:7" x14ac:dyDescent="0.2">
      <c r="A36" s="3">
        <v>1.3</v>
      </c>
      <c r="B36" s="6">
        <v>7</v>
      </c>
      <c r="C36" s="4">
        <f>1.39*(A36 - 0.92)^0.5 - 0.36*A36 - 0.101</f>
        <v>0.28785354641268768</v>
      </c>
      <c r="D36" s="4">
        <f>B36*(0.62 - 0.23*A36) + B36^2*(0.066/(A36 - 0.86) - 0.037) + 0.32*B36^6/(10^(9*A36-9))</f>
        <v>82.900997150007385</v>
      </c>
      <c r="E36" s="4">
        <f>0.132 - 0.32*LOG(A36)</f>
        <v>9.5538127261812239E-2</v>
      </c>
      <c r="F36" s="4">
        <f>10^(0.3106 - 0.49*A36 + 0.1824*A36^2)</f>
        <v>0.95908257361913729</v>
      </c>
      <c r="G36" s="4">
        <f>C36 + (1 - C36)*EXP(-1*D36) + E36*B36^F36</f>
        <v>0.90543682279252347</v>
      </c>
    </row>
    <row r="37" spans="1:7" x14ac:dyDescent="0.2">
      <c r="A37" s="3">
        <v>1.3</v>
      </c>
      <c r="B37" s="6">
        <v>8</v>
      </c>
      <c r="C37" s="4">
        <f t="shared" ref="C37:C44" si="15">1.39*(A37 - 0.92)^0.5 - 0.36*A37 - 0.101</f>
        <v>0.28785354641268768</v>
      </c>
      <c r="D37" s="4">
        <f t="shared" ref="D37:D44" si="16">B37*(0.62 - 0.23*A37) + B37^2*(0.066/(A37 - 0.86) - 0.037) + 0.32*B37^6/(10^(9*A37-9))</f>
        <v>177.17473417446422</v>
      </c>
      <c r="E37" s="4">
        <f t="shared" ref="E37:E44" si="17">0.132 - 0.32*LOG(A37)</f>
        <v>9.5538127261812239E-2</v>
      </c>
      <c r="F37" s="4">
        <f t="shared" ref="F37:F44" si="18">10^(0.3106 - 0.49*A37 + 0.1824*A37^2)</f>
        <v>0.95908257361913729</v>
      </c>
      <c r="G37" s="4">
        <f t="shared" ref="G37:G44" si="19">C37 + (1 - C37)*EXP(-1*D37) + E37*B37^F37</f>
        <v>0.98981714698203915</v>
      </c>
    </row>
    <row r="38" spans="1:7" x14ac:dyDescent="0.2">
      <c r="A38" s="3">
        <v>1.3</v>
      </c>
      <c r="B38" s="5">
        <v>9</v>
      </c>
      <c r="C38" s="4">
        <f t="shared" si="15"/>
        <v>0.28785354641268768</v>
      </c>
      <c r="D38" s="4">
        <f t="shared" si="16"/>
        <v>351.35854397739951</v>
      </c>
      <c r="E38" s="4">
        <f t="shared" si="17"/>
        <v>9.5538127261812239E-2</v>
      </c>
      <c r="F38" s="4">
        <f t="shared" si="18"/>
        <v>0.95908257361913729</v>
      </c>
      <c r="G38" s="4">
        <f t="shared" si="19"/>
        <v>1.0737658464212299</v>
      </c>
    </row>
    <row r="39" spans="1:7" x14ac:dyDescent="0.2">
      <c r="A39" s="3">
        <v>1.3</v>
      </c>
      <c r="B39" s="5">
        <v>10</v>
      </c>
      <c r="C39" s="4">
        <f t="shared" si="15"/>
        <v>0.28785354641268768</v>
      </c>
      <c r="D39" s="4">
        <f t="shared" si="16"/>
        <v>652.9939407900398</v>
      </c>
      <c r="E39" s="4">
        <f t="shared" si="17"/>
        <v>9.5538127261812239E-2</v>
      </c>
      <c r="F39" s="4">
        <f t="shared" si="18"/>
        <v>0.95908257361913729</v>
      </c>
      <c r="G39" s="4">
        <f t="shared" si="19"/>
        <v>1.1573329476167742</v>
      </c>
    </row>
    <row r="40" spans="1:7" x14ac:dyDescent="0.2">
      <c r="A40" s="3">
        <v>1.3</v>
      </c>
      <c r="B40" s="5">
        <v>11</v>
      </c>
      <c r="C40" s="4">
        <f t="shared" si="15"/>
        <v>0.28785354641268768</v>
      </c>
      <c r="D40" s="4">
        <f t="shared" si="16"/>
        <v>1148.3172486299436</v>
      </c>
      <c r="E40" s="4">
        <f t="shared" si="17"/>
        <v>9.5538127261812239E-2</v>
      </c>
      <c r="F40" s="4">
        <f t="shared" si="18"/>
        <v>0.95908257361913729</v>
      </c>
      <c r="G40" s="4">
        <f t="shared" si="19"/>
        <v>1.2405582308003134</v>
      </c>
    </row>
    <row r="41" spans="1:7" x14ac:dyDescent="0.2">
      <c r="A41" s="3">
        <v>1.3</v>
      </c>
      <c r="B41" s="5">
        <v>12</v>
      </c>
      <c r="C41" s="4">
        <f t="shared" si="15"/>
        <v>0.28785354641268768</v>
      </c>
      <c r="D41" s="4">
        <f t="shared" si="16"/>
        <v>1926.6268314560061</v>
      </c>
      <c r="E41" s="4">
        <f t="shared" si="17"/>
        <v>9.5538127261812239E-2</v>
      </c>
      <c r="F41" s="4">
        <f t="shared" si="18"/>
        <v>0.95908257361913729</v>
      </c>
      <c r="G41" s="4">
        <f t="shared" si="19"/>
        <v>1.3234740754811218</v>
      </c>
    </row>
    <row r="42" spans="1:7" x14ac:dyDescent="0.2">
      <c r="A42" s="3">
        <v>1.3</v>
      </c>
      <c r="B42" s="5">
        <v>13</v>
      </c>
      <c r="C42" s="4">
        <f t="shared" si="15"/>
        <v>0.28785354641268768</v>
      </c>
      <c r="D42" s="4">
        <f t="shared" si="16"/>
        <v>3105.1100317608316</v>
      </c>
      <c r="E42" s="4">
        <f t="shared" si="17"/>
        <v>9.5538127261812239E-2</v>
      </c>
      <c r="F42" s="4">
        <f t="shared" si="18"/>
        <v>0.95908257361913729</v>
      </c>
      <c r="G42" s="4">
        <f t="shared" si="19"/>
        <v>1.4061073426540656</v>
      </c>
    </row>
    <row r="43" spans="1:7" x14ac:dyDescent="0.2">
      <c r="A43" s="3">
        <v>1.3</v>
      </c>
      <c r="B43" s="5">
        <v>14</v>
      </c>
      <c r="C43" s="4">
        <f t="shared" si="15"/>
        <v>0.28785354641268768</v>
      </c>
      <c r="D43" s="4">
        <f t="shared" si="16"/>
        <v>4834.129817600473</v>
      </c>
      <c r="E43" s="4">
        <f t="shared" si="17"/>
        <v>9.5538127261812239E-2</v>
      </c>
      <c r="F43" s="4">
        <f t="shared" si="18"/>
        <v>0.95908257361913729</v>
      </c>
      <c r="G43" s="4">
        <f t="shared" si="19"/>
        <v>1.4884806694183703</v>
      </c>
    </row>
    <row r="44" spans="1:7" x14ac:dyDescent="0.2">
      <c r="A44" s="3">
        <v>1.3</v>
      </c>
      <c r="B44" s="5">
        <v>15</v>
      </c>
      <c r="C44" s="4">
        <f t="shared" si="15"/>
        <v>0.28785354641268768</v>
      </c>
      <c r="D44" s="4">
        <f t="shared" si="16"/>
        <v>7302.9711380615472</v>
      </c>
      <c r="E44" s="4">
        <f t="shared" si="17"/>
        <v>9.5538127261812239E-2</v>
      </c>
      <c r="F44" s="4">
        <f t="shared" si="18"/>
        <v>0.95908257361913729</v>
      </c>
      <c r="G44" s="4">
        <f t="shared" si="19"/>
        <v>1.5706133886021398</v>
      </c>
    </row>
    <row r="46" spans="1:7" x14ac:dyDescent="0.2">
      <c r="A46" s="1" t="s">
        <v>0</v>
      </c>
      <c r="B46" s="2" t="s">
        <v>1</v>
      </c>
      <c r="C46" s="1" t="s">
        <v>2</v>
      </c>
      <c r="D46" s="1" t="s">
        <v>3</v>
      </c>
      <c r="E46" s="2" t="s">
        <v>4</v>
      </c>
      <c r="F46" s="1" t="s">
        <v>5</v>
      </c>
      <c r="G46" s="1" t="s">
        <v>6</v>
      </c>
    </row>
    <row r="47" spans="1:7" x14ac:dyDescent="0.2">
      <c r="A47" s="3">
        <v>1.4</v>
      </c>
      <c r="B47" s="6">
        <v>7</v>
      </c>
      <c r="C47" s="4">
        <f>1.39*(A47 - 0.92)^0.5 - 0.36*A47 - 0.101</f>
        <v>0.35802024900829554</v>
      </c>
      <c r="D47" s="4">
        <f>B47*(0.62 - 0.23*A47) + B47^2*(0.066/(A47 - 0.86) - 0.037) + 0.32*B47^6/(10^(9*A47-9))</f>
        <v>15.718558545870355</v>
      </c>
      <c r="E47" s="4">
        <f>0.132 - 0.32*LOG(A47)</f>
        <v>8.5239028582963838E-2</v>
      </c>
      <c r="F47" s="4">
        <f>10^(0.3106 - 0.49*A47 + 0.1824*A47^2)</f>
        <v>0.95963040559230506</v>
      </c>
      <c r="G47" s="4">
        <f>C47 + (1 - C47)*EXP(-1*D47) + E47*B47^F47</f>
        <v>0.90961527587113222</v>
      </c>
    </row>
    <row r="48" spans="1:7" x14ac:dyDescent="0.2">
      <c r="A48" s="3">
        <v>1.4</v>
      </c>
      <c r="B48" s="6">
        <v>8</v>
      </c>
      <c r="C48" s="4">
        <f t="shared" ref="C48:C55" si="20">1.39*(A48 - 0.92)^0.5 - 0.36*A48 - 0.101</f>
        <v>0.35802024900829554</v>
      </c>
      <c r="D48" s="4">
        <f t="shared" ref="D48:D55" si="21">B48*(0.62 - 0.23*A48) + B48^2*(0.066/(A48 - 0.86) - 0.037) + 0.32*B48^6/(10^(9*A48-9))</f>
        <v>28.909452836674955</v>
      </c>
      <c r="E48" s="4">
        <f t="shared" ref="E48:E55" si="22">0.132 - 0.32*LOG(A48)</f>
        <v>8.5239028582963838E-2</v>
      </c>
      <c r="F48" s="4">
        <f t="shared" ref="F48:F55" si="23">10^(0.3106 - 0.49*A48 + 0.1824*A48^2)</f>
        <v>0.95963040559230506</v>
      </c>
      <c r="G48" s="4">
        <f t="shared" ref="G48:G55" si="24">C48 + (1 - C48)*EXP(-1*D48) + E48*B48^F48</f>
        <v>0.98502539063158601</v>
      </c>
    </row>
    <row r="49" spans="1:7" x14ac:dyDescent="0.2">
      <c r="A49" s="3">
        <v>1.4</v>
      </c>
      <c r="B49" s="5">
        <v>9</v>
      </c>
      <c r="C49" s="4">
        <f t="shared" si="20"/>
        <v>0.35802024900829554</v>
      </c>
      <c r="D49" s="4">
        <f t="shared" si="21"/>
        <v>52.302421985532277</v>
      </c>
      <c r="E49" s="4">
        <f t="shared" si="22"/>
        <v>8.5239028582963838E-2</v>
      </c>
      <c r="F49" s="4">
        <f t="shared" si="23"/>
        <v>0.95963040559230506</v>
      </c>
      <c r="G49" s="4">
        <f t="shared" si="24"/>
        <v>1.06005501235314</v>
      </c>
    </row>
    <row r="50" spans="1:7" x14ac:dyDescent="0.2">
      <c r="A50" s="3">
        <v>1.4</v>
      </c>
      <c r="B50" s="5">
        <v>10</v>
      </c>
      <c r="C50" s="4">
        <f t="shared" si="20"/>
        <v>0.35802024900829554</v>
      </c>
      <c r="D50" s="4">
        <f t="shared" si="21"/>
        <v>91.882588030528836</v>
      </c>
      <c r="E50" s="4">
        <f t="shared" si="22"/>
        <v>8.5239028582963838E-2</v>
      </c>
      <c r="F50" s="4">
        <f t="shared" si="23"/>
        <v>0.95963040559230506</v>
      </c>
      <c r="G50" s="4">
        <f t="shared" si="24"/>
        <v>1.1347481347340187</v>
      </c>
    </row>
    <row r="51" spans="1:7" x14ac:dyDescent="0.2">
      <c r="A51" s="3">
        <v>1.4</v>
      </c>
      <c r="B51" s="5">
        <v>11</v>
      </c>
      <c r="C51" s="4">
        <f t="shared" si="20"/>
        <v>0.35802024900829554</v>
      </c>
      <c r="D51" s="4">
        <f t="shared" si="21"/>
        <v>155.98861012061838</v>
      </c>
      <c r="E51" s="4">
        <f t="shared" si="22"/>
        <v>8.5239028582963838E-2</v>
      </c>
      <c r="F51" s="4">
        <f t="shared" si="23"/>
        <v>0.95963040559230506</v>
      </c>
      <c r="G51" s="4">
        <f t="shared" si="24"/>
        <v>1.2091398191099811</v>
      </c>
    </row>
    <row r="52" spans="1:7" x14ac:dyDescent="0.2">
      <c r="A52" s="3">
        <v>1.4</v>
      </c>
      <c r="B52" s="5">
        <v>12</v>
      </c>
      <c r="C52" s="4">
        <f t="shared" si="20"/>
        <v>0.35802024900829554</v>
      </c>
      <c r="D52" s="4">
        <f t="shared" si="21"/>
        <v>255.86248621775061</v>
      </c>
      <c r="E52" s="4">
        <f t="shared" si="22"/>
        <v>8.5239028582963838E-2</v>
      </c>
      <c r="F52" s="4">
        <f t="shared" si="23"/>
        <v>0.95963040559230506</v>
      </c>
      <c r="G52" s="4">
        <f t="shared" si="24"/>
        <v>1.2832586055840367</v>
      </c>
    </row>
    <row r="53" spans="1:7" x14ac:dyDescent="0.2">
      <c r="A53" s="3">
        <v>1.4</v>
      </c>
      <c r="B53" s="5">
        <v>13</v>
      </c>
      <c r="C53" s="4">
        <f t="shared" si="20"/>
        <v>0.35802024900829554</v>
      </c>
      <c r="D53" s="4">
        <f t="shared" si="21"/>
        <v>406.2572286623822</v>
      </c>
      <c r="E53" s="4">
        <f t="shared" si="22"/>
        <v>8.5239028582963838E-2</v>
      </c>
      <c r="F53" s="4">
        <f t="shared" si="23"/>
        <v>0.95963040559230506</v>
      </c>
      <c r="G53" s="4">
        <f t="shared" si="24"/>
        <v>1.3571281712962437</v>
      </c>
    </row>
    <row r="54" spans="1:7" x14ac:dyDescent="0.2">
      <c r="A54" s="3">
        <v>1.4</v>
      </c>
      <c r="B54" s="5">
        <v>14</v>
      </c>
      <c r="C54" s="4">
        <f t="shared" si="20"/>
        <v>0.35802024900829554</v>
      </c>
      <c r="D54" s="4">
        <f t="shared" si="21"/>
        <v>626.10241360236932</v>
      </c>
      <c r="E54" s="4">
        <f t="shared" si="22"/>
        <v>8.5239028582963838E-2</v>
      </c>
      <c r="F54" s="4">
        <f t="shared" si="23"/>
        <v>0.95963040559230506</v>
      </c>
      <c r="G54" s="4">
        <f t="shared" si="24"/>
        <v>1.4307684710723561</v>
      </c>
    </row>
    <row r="55" spans="1:7" x14ac:dyDescent="0.2">
      <c r="A55" s="3">
        <v>1.4</v>
      </c>
      <c r="B55" s="5">
        <v>15</v>
      </c>
      <c r="C55" s="4">
        <f t="shared" si="20"/>
        <v>0.35802024900829554</v>
      </c>
      <c r="D55" s="4">
        <f t="shared" si="21"/>
        <v>939.22760428524248</v>
      </c>
      <c r="E55" s="4">
        <f t="shared" si="22"/>
        <v>8.5239028582963838E-2</v>
      </c>
      <c r="F55" s="4">
        <f t="shared" si="23"/>
        <v>0.95963040559230506</v>
      </c>
      <c r="G55" s="4">
        <f t="shared" si="24"/>
        <v>1.5041965477146275</v>
      </c>
    </row>
    <row r="57" spans="1:7" x14ac:dyDescent="0.2">
      <c r="A57" s="1" t="s">
        <v>0</v>
      </c>
      <c r="B57" s="2" t="s">
        <v>1</v>
      </c>
      <c r="C57" s="1" t="s">
        <v>2</v>
      </c>
      <c r="D57" s="1" t="s">
        <v>3</v>
      </c>
      <c r="E57" s="2" t="s">
        <v>4</v>
      </c>
      <c r="F57" s="1" t="s">
        <v>5</v>
      </c>
      <c r="G57" s="1" t="s">
        <v>6</v>
      </c>
    </row>
    <row r="58" spans="1:7" x14ac:dyDescent="0.2">
      <c r="A58" s="3">
        <v>1.5</v>
      </c>
      <c r="B58" s="6">
        <v>7</v>
      </c>
      <c r="C58" s="4">
        <f>1.39*(A58 - 0.92)^0.5 - 0.36*A58 - 0.101</f>
        <v>0.41759246171508302</v>
      </c>
      <c r="D58" s="4">
        <f>B58*(0.62 - 0.23*A58) + B58^2*(0.066/(A58 - 0.86) - 0.037) + 0.32*B58^6/(10^(9*A58-9))</f>
        <v>6.3556491742116776</v>
      </c>
      <c r="E58" s="4">
        <f>0.132 - 0.32*LOG(A58)</f>
        <v>7.5650797102182005E-2</v>
      </c>
      <c r="F58" s="4">
        <f>10^(0.3106 - 0.49*A58 + 0.1824*A58^2)</f>
        <v>0.96827785626124918</v>
      </c>
      <c r="G58" s="4">
        <f>C58 + (1 - C58)*EXP(-1*D58) + E58*B58^F58</f>
        <v>0.91645945512192983</v>
      </c>
    </row>
    <row r="59" spans="1:7" x14ac:dyDescent="0.2">
      <c r="A59" s="3">
        <v>1.5</v>
      </c>
      <c r="B59" s="6">
        <v>8</v>
      </c>
      <c r="C59" s="4">
        <f t="shared" ref="C59:C66" si="25">1.39*(A59 - 0.92)^0.5 - 0.36*A59 - 0.101</f>
        <v>0.41759246171508302</v>
      </c>
      <c r="D59" s="4">
        <f t="shared" ref="D59:D66" si="26">B59*(0.62 - 0.23*A59) + B59^2*(0.066/(A59 - 0.86) - 0.037) + 0.32*B59^6/(10^(9*A59-9))</f>
        <v>9.0847107678309715</v>
      </c>
      <c r="E59" s="4">
        <f t="shared" ref="E59:E66" si="27">0.132 - 0.32*LOG(A59)</f>
        <v>7.5650797102182005E-2</v>
      </c>
      <c r="F59" s="4">
        <f t="shared" ref="F59:F66" si="28">10^(0.3106 - 0.49*A59 + 0.1824*A59^2)</f>
        <v>0.96827785626124918</v>
      </c>
      <c r="G59" s="4">
        <f t="shared" ref="G59:G66" si="29">C59 + (1 - C59)*EXP(-1*D59) + E59*B59^F59</f>
        <v>0.98423106894935852</v>
      </c>
    </row>
    <row r="60" spans="1:7" x14ac:dyDescent="0.2">
      <c r="A60" s="3">
        <v>1.5</v>
      </c>
      <c r="B60" s="5">
        <v>9</v>
      </c>
      <c r="C60" s="4">
        <f t="shared" si="25"/>
        <v>0.41759246171508302</v>
      </c>
      <c r="D60" s="4">
        <f t="shared" si="26"/>
        <v>13.208929806392133</v>
      </c>
      <c r="E60" s="4">
        <f t="shared" si="27"/>
        <v>7.5650797102182005E-2</v>
      </c>
      <c r="F60" s="4">
        <f t="shared" si="28"/>
        <v>0.96827785626124918</v>
      </c>
      <c r="G60" s="4">
        <f t="shared" si="29"/>
        <v>1.0526105998969748</v>
      </c>
    </row>
    <row r="61" spans="1:7" x14ac:dyDescent="0.2">
      <c r="A61" s="3">
        <v>1.5</v>
      </c>
      <c r="B61" s="5">
        <v>10</v>
      </c>
      <c r="C61" s="4">
        <f t="shared" si="25"/>
        <v>0.41759246171508302</v>
      </c>
      <c r="D61" s="4">
        <f t="shared" si="26"/>
        <v>19.481788512538799</v>
      </c>
      <c r="E61" s="4">
        <f t="shared" si="27"/>
        <v>7.5650797102182005E-2</v>
      </c>
      <c r="F61" s="4">
        <f t="shared" si="28"/>
        <v>0.96827785626124918</v>
      </c>
      <c r="G61" s="4">
        <f t="shared" si="29"/>
        <v>1.1208127078998824</v>
      </c>
    </row>
    <row r="62" spans="1:7" x14ac:dyDescent="0.2">
      <c r="A62" s="3">
        <v>1.5</v>
      </c>
      <c r="B62" s="5">
        <v>11</v>
      </c>
      <c r="C62" s="4">
        <f t="shared" si="25"/>
        <v>0.41759246171508302</v>
      </c>
      <c r="D62" s="4">
        <f t="shared" si="26"/>
        <v>28.953061876561748</v>
      </c>
      <c r="E62" s="4">
        <f t="shared" si="27"/>
        <v>7.5650797102182005E-2</v>
      </c>
      <c r="F62" s="4">
        <f t="shared" si="28"/>
        <v>0.96827785626124918</v>
      </c>
      <c r="G62" s="4">
        <f t="shared" si="29"/>
        <v>1.1887995011666019</v>
      </c>
    </row>
    <row r="63" spans="1:7" x14ac:dyDescent="0.2">
      <c r="A63" s="3">
        <v>1.5</v>
      </c>
      <c r="B63" s="5">
        <v>12</v>
      </c>
      <c r="C63" s="4">
        <f t="shared" si="25"/>
        <v>0.41759246171508302</v>
      </c>
      <c r="D63" s="4">
        <f t="shared" si="26"/>
        <v>43.038033589824657</v>
      </c>
      <c r="E63" s="4">
        <f t="shared" si="27"/>
        <v>7.5650797102182005E-2</v>
      </c>
      <c r="F63" s="4">
        <f t="shared" si="28"/>
        <v>0.96827785626124918</v>
      </c>
      <c r="G63" s="4">
        <f t="shared" si="29"/>
        <v>1.2565902419661779</v>
      </c>
    </row>
    <row r="64" spans="1:7" x14ac:dyDescent="0.2">
      <c r="A64" s="3">
        <v>1.5</v>
      </c>
      <c r="B64" s="5">
        <v>13</v>
      </c>
      <c r="C64" s="4">
        <f t="shared" si="25"/>
        <v>0.41759246171508302</v>
      </c>
      <c r="D64" s="4">
        <f t="shared" si="26"/>
        <v>63.593997865918894</v>
      </c>
      <c r="E64" s="4">
        <f t="shared" si="27"/>
        <v>7.5650797102182005E-2</v>
      </c>
      <c r="F64" s="4">
        <f t="shared" si="28"/>
        <v>0.96827785626124918</v>
      </c>
      <c r="G64" s="4">
        <f t="shared" si="29"/>
        <v>1.3242018030473681</v>
      </c>
    </row>
    <row r="65" spans="1:7" x14ac:dyDescent="0.2">
      <c r="A65" s="3">
        <v>1.5</v>
      </c>
      <c r="B65" s="5">
        <v>14</v>
      </c>
      <c r="C65" s="4">
        <f t="shared" si="25"/>
        <v>0.41759246171508302</v>
      </c>
      <c r="D65" s="4">
        <f t="shared" si="26"/>
        <v>93.004047149547347</v>
      </c>
      <c r="E65" s="4">
        <f t="shared" si="27"/>
        <v>7.5650797102182005E-2</v>
      </c>
      <c r="F65" s="4">
        <f t="shared" si="28"/>
        <v>0.96827785626124918</v>
      </c>
      <c r="G65" s="4">
        <f t="shared" si="29"/>
        <v>1.3916484166200775</v>
      </c>
    </row>
    <row r="66" spans="1:7" x14ac:dyDescent="0.2">
      <c r="A66" s="3">
        <v>1.5</v>
      </c>
      <c r="B66" s="5">
        <v>15</v>
      </c>
      <c r="C66" s="4">
        <f t="shared" si="25"/>
        <v>0.41759246171508302</v>
      </c>
      <c r="D66" s="4">
        <f t="shared" si="26"/>
        <v>134.26814571313727</v>
      </c>
      <c r="E66" s="4">
        <f t="shared" si="27"/>
        <v>7.5650797102182005E-2</v>
      </c>
      <c r="F66" s="4">
        <f t="shared" si="28"/>
        <v>0.96827785626124918</v>
      </c>
      <c r="G66" s="4">
        <f t="shared" si="29"/>
        <v>1.4589422461305106</v>
      </c>
    </row>
    <row r="68" spans="1:7" x14ac:dyDescent="0.2">
      <c r="A68" s="1" t="s">
        <v>0</v>
      </c>
      <c r="B68" s="2" t="s">
        <v>1</v>
      </c>
      <c r="C68" s="1" t="s">
        <v>2</v>
      </c>
      <c r="D68" s="1" t="s">
        <v>3</v>
      </c>
      <c r="E68" s="2" t="s">
        <v>4</v>
      </c>
      <c r="F68" s="1" t="s">
        <v>5</v>
      </c>
      <c r="G68" s="1" t="s">
        <v>6</v>
      </c>
    </row>
    <row r="69" spans="1:7" x14ac:dyDescent="0.2">
      <c r="A69" s="3">
        <v>1.6</v>
      </c>
      <c r="B69" s="6">
        <v>7</v>
      </c>
      <c r="C69" s="4">
        <f>1.39*(A69 - 0.92)^0.5 - 0.36*A69 - 0.101</f>
        <v>0.46922336392170971</v>
      </c>
      <c r="D69" s="4">
        <f>B69*(0.62 - 0.23*A69) + B69^2*(0.066/(A69 - 0.86) - 0.037) + 0.32*B69^6/(10^(9*A69-9))</f>
        <v>4.4711483838973045</v>
      </c>
      <c r="E69" s="4">
        <f>0.132 - 0.32*LOG(A69)</f>
        <v>6.6681605550104078E-2</v>
      </c>
      <c r="F69" s="4">
        <f>10^(0.3106 - 0.49*A69 + 0.1824*A69^2)</f>
        <v>0.98524445655243642</v>
      </c>
      <c r="G69" s="4">
        <f>C69 + (1 - C69)*EXP(-1*D69) + E69*B69^F69</f>
        <v>0.92885179496582215</v>
      </c>
    </row>
    <row r="70" spans="1:7" x14ac:dyDescent="0.2">
      <c r="A70" s="3">
        <v>1.6</v>
      </c>
      <c r="B70" s="6">
        <v>8</v>
      </c>
      <c r="C70" s="4">
        <f t="shared" ref="C70:C77" si="30">1.39*(A70 - 0.92)^0.5 - 0.36*A70 - 0.101</f>
        <v>0.46922336392170971</v>
      </c>
      <c r="D70" s="4">
        <f t="shared" ref="D70:D77" si="31">B70*(0.62 - 0.23*A70) + B70^2*(0.066/(A70 - 0.86) - 0.037) + 0.32*B70^6/(10^(9*A70-9))</f>
        <v>5.6900646076843495</v>
      </c>
      <c r="E70" s="4">
        <f t="shared" ref="E70:E77" si="32">0.132 - 0.32*LOG(A70)</f>
        <v>6.6681605550104078E-2</v>
      </c>
      <c r="F70" s="4">
        <f t="shared" ref="F70:F77" si="33">10^(0.3106 - 0.49*A70 + 0.1824*A70^2)</f>
        <v>0.98524445655243642</v>
      </c>
      <c r="G70" s="4">
        <f t="shared" ref="G70:G77" si="34">C70 + (1 - C70)*EXP(-1*D70) + E70*B70^F70</f>
        <v>0.98835037773914935</v>
      </c>
    </row>
    <row r="71" spans="1:7" x14ac:dyDescent="0.2">
      <c r="A71" s="3">
        <v>1.6</v>
      </c>
      <c r="B71" s="5">
        <v>9</v>
      </c>
      <c r="C71" s="4">
        <f t="shared" si="30"/>
        <v>0.46922336392170971</v>
      </c>
      <c r="D71" s="4">
        <f t="shared" si="31"/>
        <v>7.1723498373679107</v>
      </c>
      <c r="E71" s="4">
        <f t="shared" si="32"/>
        <v>6.6681605550104078E-2</v>
      </c>
      <c r="F71" s="4">
        <f t="shared" si="33"/>
        <v>0.98524445655243642</v>
      </c>
      <c r="G71" s="4">
        <f t="shared" si="34"/>
        <v>1.0506201198641461</v>
      </c>
    </row>
    <row r="72" spans="1:7" x14ac:dyDescent="0.2">
      <c r="A72" s="3">
        <v>1.6</v>
      </c>
      <c r="B72" s="5">
        <v>10</v>
      </c>
      <c r="C72" s="4">
        <f t="shared" si="30"/>
        <v>0.46922336392170971</v>
      </c>
      <c r="D72" s="4">
        <f t="shared" si="31"/>
        <v>9.0128618646901071</v>
      </c>
      <c r="E72" s="4">
        <f t="shared" si="32"/>
        <v>6.6681605550104078E-2</v>
      </c>
      <c r="F72" s="4">
        <f t="shared" si="33"/>
        <v>0.98524445655243642</v>
      </c>
      <c r="G72" s="4">
        <f t="shared" si="34"/>
        <v>1.11382896481877</v>
      </c>
    </row>
    <row r="73" spans="1:7" x14ac:dyDescent="0.2">
      <c r="A73" s="3">
        <v>1.6</v>
      </c>
      <c r="B73" s="5">
        <v>11</v>
      </c>
      <c r="C73" s="4">
        <f t="shared" si="30"/>
        <v>0.46922336392170971</v>
      </c>
      <c r="D73" s="4">
        <f t="shared" si="31"/>
        <v>11.343759530845245</v>
      </c>
      <c r="E73" s="4">
        <f t="shared" si="32"/>
        <v>6.6681605550104078E-2</v>
      </c>
      <c r="F73" s="4">
        <f t="shared" si="33"/>
        <v>0.98524445655243642</v>
      </c>
      <c r="G73" s="4">
        <f t="shared" si="34"/>
        <v>1.1772282816140103</v>
      </c>
    </row>
    <row r="74" spans="1:7" x14ac:dyDescent="0.2">
      <c r="A74" s="3">
        <v>1.6</v>
      </c>
      <c r="B74" s="5">
        <v>12</v>
      </c>
      <c r="C74" s="4">
        <f t="shared" si="30"/>
        <v>0.46922336392170971</v>
      </c>
      <c r="D74" s="4">
        <f t="shared" si="31"/>
        <v>14.34321649622888</v>
      </c>
      <c r="E74" s="4">
        <f t="shared" si="32"/>
        <v>6.6681605550104078E-2</v>
      </c>
      <c r="F74" s="4">
        <f t="shared" si="33"/>
        <v>0.98524445655243642</v>
      </c>
      <c r="G74" s="4">
        <f t="shared" si="34"/>
        <v>1.2405948210719882</v>
      </c>
    </row>
    <row r="75" spans="1:7" x14ac:dyDescent="0.2">
      <c r="A75" s="3">
        <v>1.6</v>
      </c>
      <c r="B75" s="5">
        <v>13</v>
      </c>
      <c r="C75" s="4">
        <f t="shared" si="30"/>
        <v>0.46922336392170971</v>
      </c>
      <c r="D75" s="4">
        <f t="shared" si="31"/>
        <v>18.245052249107857</v>
      </c>
      <c r="E75" s="4">
        <f t="shared" si="32"/>
        <v>6.6681605550104078E-2</v>
      </c>
      <c r="F75" s="4">
        <f t="shared" si="33"/>
        <v>0.98524445655243642</v>
      </c>
      <c r="G75" s="4">
        <f t="shared" si="34"/>
        <v>1.3038890588979686</v>
      </c>
    </row>
    <row r="76" spans="1:7" x14ac:dyDescent="0.2">
      <c r="A76" s="3">
        <v>1.6</v>
      </c>
      <c r="B76" s="5">
        <v>14</v>
      </c>
      <c r="C76" s="4">
        <f t="shared" si="30"/>
        <v>0.46922336392170971</v>
      </c>
      <c r="D76" s="4">
        <f t="shared" si="31"/>
        <v>23.349280353211295</v>
      </c>
      <c r="E76" s="4">
        <f t="shared" si="32"/>
        <v>6.6681605550104078E-2</v>
      </c>
      <c r="F76" s="4">
        <f t="shared" si="33"/>
        <v>0.98524445655243642</v>
      </c>
      <c r="G76" s="4">
        <f t="shared" si="34"/>
        <v>1.3671117245841984</v>
      </c>
    </row>
    <row r="77" spans="1:7" x14ac:dyDescent="0.2">
      <c r="A77" s="3">
        <v>1.6</v>
      </c>
      <c r="B77" s="5">
        <v>15</v>
      </c>
      <c r="C77" s="4">
        <f t="shared" si="30"/>
        <v>0.46922336392170971</v>
      </c>
      <c r="D77" s="4">
        <f t="shared" si="31"/>
        <v>30.033573934242515</v>
      </c>
      <c r="E77" s="4">
        <f t="shared" si="32"/>
        <v>6.6681605550104078E-2</v>
      </c>
      <c r="F77" s="4">
        <f t="shared" si="33"/>
        <v>0.98524445655243642</v>
      </c>
      <c r="G77" s="4">
        <f t="shared" si="34"/>
        <v>1.4302677398516146</v>
      </c>
    </row>
    <row r="79" spans="1:7" x14ac:dyDescent="0.2">
      <c r="A79" s="1" t="s">
        <v>0</v>
      </c>
      <c r="B79" s="2" t="s">
        <v>1</v>
      </c>
      <c r="C79" s="1" t="s">
        <v>2</v>
      </c>
      <c r="D79" s="1" t="s">
        <v>3</v>
      </c>
      <c r="E79" s="2" t="s">
        <v>4</v>
      </c>
      <c r="F79" s="1" t="s">
        <v>5</v>
      </c>
      <c r="G79" s="1" t="s">
        <v>6</v>
      </c>
    </row>
    <row r="80" spans="1:7" x14ac:dyDescent="0.2">
      <c r="A80" s="3">
        <v>1.7</v>
      </c>
      <c r="B80" s="6">
        <v>7</v>
      </c>
      <c r="C80" s="4">
        <f>1.39*(A80 - 0.92)^0.5 - 0.36*A80 - 0.101</f>
        <v>0.51461476041957066</v>
      </c>
      <c r="D80" s="4">
        <f>B80*(0.62 - 0.23*A80) + B80^2*(0.066/(A80 - 0.86) - 0.037) + 0.32*B80^6/(10^(9*A80-9))</f>
        <v>3.6588685365916853</v>
      </c>
      <c r="E80" s="4">
        <f>0.132 - 0.32*LOG(A80)</f>
        <v>5.8256345158952352E-2</v>
      </c>
      <c r="F80" s="4">
        <f>10^(0.3106 - 0.49*A80 + 0.1824*A80^2)</f>
        <v>1.0109647197102607</v>
      </c>
      <c r="G80" s="4">
        <f>C80 + (1 - C80)*EXP(-1*D80) + E80*B80^F80</f>
        <v>0.9437078326894548</v>
      </c>
    </row>
    <row r="81" spans="1:7" x14ac:dyDescent="0.2">
      <c r="A81" s="3">
        <v>1.7</v>
      </c>
      <c r="B81" s="6">
        <v>8</v>
      </c>
      <c r="C81" s="4">
        <f t="shared" ref="C81:C88" si="35">1.39*(A81 - 0.92)^0.5 - 0.36*A81 - 0.101</f>
        <v>0.51461476041957066</v>
      </c>
      <c r="D81" s="4">
        <f t="shared" ref="D81:D88" si="36">B81*(0.62 - 0.23*A81) + B81^2*(0.066/(A81 - 0.86) - 0.037) + 0.32*B81^6/(10^(9*A81-9))</f>
        <v>4.5346140609464651</v>
      </c>
      <c r="E81" s="4">
        <f t="shared" ref="E81:E88" si="37">0.132 - 0.32*LOG(A81)</f>
        <v>5.8256345158952352E-2</v>
      </c>
      <c r="F81" s="4">
        <f t="shared" ref="F81:F88" si="38">10^(0.3106 - 0.49*A81 + 0.1824*A81^2)</f>
        <v>1.0109647197102607</v>
      </c>
      <c r="G81" s="4">
        <f t="shared" ref="G81:G88" si="39">C81 + (1 - C81)*EXP(-1*D81) + E81*B81^F81</f>
        <v>0.99662246852640635</v>
      </c>
    </row>
    <row r="82" spans="1:7" x14ac:dyDescent="0.2">
      <c r="A82" s="3">
        <v>1.7</v>
      </c>
      <c r="B82" s="5">
        <v>9</v>
      </c>
      <c r="C82" s="4">
        <f t="shared" si="35"/>
        <v>0.51461476041957066</v>
      </c>
      <c r="D82" s="4">
        <f t="shared" si="36"/>
        <v>5.5135181765660715</v>
      </c>
      <c r="E82" s="4">
        <f t="shared" si="37"/>
        <v>5.8256345158952352E-2</v>
      </c>
      <c r="F82" s="4">
        <f t="shared" si="38"/>
        <v>1.0109647197102607</v>
      </c>
      <c r="G82" s="4">
        <f t="shared" si="39"/>
        <v>1.0536638608810738</v>
      </c>
    </row>
    <row r="83" spans="1:7" x14ac:dyDescent="0.2">
      <c r="A83" s="3">
        <v>1.7</v>
      </c>
      <c r="B83" s="5">
        <v>10</v>
      </c>
      <c r="C83" s="4">
        <f t="shared" si="35"/>
        <v>0.51461476041957066</v>
      </c>
      <c r="D83" s="4">
        <f t="shared" si="36"/>
        <v>6.6075227719035858</v>
      </c>
      <c r="E83" s="4">
        <f t="shared" si="37"/>
        <v>5.8256345158952352E-2</v>
      </c>
      <c r="F83" s="4">
        <f t="shared" si="38"/>
        <v>1.0109647197102607</v>
      </c>
      <c r="G83" s="4">
        <f t="shared" si="39"/>
        <v>1.1127289035479357</v>
      </c>
    </row>
    <row r="84" spans="1:7" x14ac:dyDescent="0.2">
      <c r="A84" s="3">
        <v>1.7</v>
      </c>
      <c r="B84" s="5">
        <v>11</v>
      </c>
      <c r="C84" s="4">
        <f t="shared" si="35"/>
        <v>0.51461476041957066</v>
      </c>
      <c r="D84" s="4">
        <f t="shared" si="36"/>
        <v>7.8332656593162868</v>
      </c>
      <c r="E84" s="4">
        <f t="shared" si="37"/>
        <v>5.8256345158952352E-2</v>
      </c>
      <c r="F84" s="4">
        <f t="shared" si="38"/>
        <v>1.0109647197102607</v>
      </c>
      <c r="G84" s="4">
        <f t="shared" si="39"/>
        <v>1.1726989712130975</v>
      </c>
    </row>
    <row r="85" spans="1:7" x14ac:dyDescent="0.2">
      <c r="A85" s="3">
        <v>1.7</v>
      </c>
      <c r="B85" s="5">
        <v>12</v>
      </c>
      <c r="C85" s="4">
        <f t="shared" si="35"/>
        <v>0.51461476041957066</v>
      </c>
      <c r="D85" s="4">
        <f t="shared" si="36"/>
        <v>9.2131775736826125</v>
      </c>
      <c r="E85" s="4">
        <f t="shared" si="37"/>
        <v>5.8256345158952352E-2</v>
      </c>
      <c r="F85" s="4">
        <f t="shared" si="38"/>
        <v>1.0109647197102607</v>
      </c>
      <c r="G85" s="4">
        <f t="shared" si="39"/>
        <v>1.2330484013317282</v>
      </c>
    </row>
    <row r="86" spans="1:7" x14ac:dyDescent="0.2">
      <c r="A86" s="3">
        <v>1.7</v>
      </c>
      <c r="B86" s="5">
        <v>13</v>
      </c>
      <c r="C86" s="4">
        <f t="shared" si="35"/>
        <v>0.51461476041957066</v>
      </c>
      <c r="D86" s="4">
        <f t="shared" si="36"/>
        <v>10.776694644557743</v>
      </c>
      <c r="E86" s="4">
        <f t="shared" si="37"/>
        <v>5.8256345158952352E-2</v>
      </c>
      <c r="F86" s="4">
        <f t="shared" si="38"/>
        <v>1.0109647197102607</v>
      </c>
      <c r="G86" s="4">
        <f t="shared" si="39"/>
        <v>1.2935589003699306</v>
      </c>
    </row>
    <row r="87" spans="1:7" x14ac:dyDescent="0.2">
      <c r="A87" s="3">
        <v>1.7</v>
      </c>
      <c r="B87" s="5">
        <v>14</v>
      </c>
      <c r="C87" s="4">
        <f t="shared" si="35"/>
        <v>0.51461476041957066</v>
      </c>
      <c r="D87" s="4">
        <f t="shared" si="36"/>
        <v>12.56158634186783</v>
      </c>
      <c r="E87" s="4">
        <f t="shared" si="37"/>
        <v>5.8256345158952352E-2</v>
      </c>
      <c r="F87" s="4">
        <f t="shared" si="38"/>
        <v>1.0109647197102607</v>
      </c>
      <c r="G87" s="4">
        <f t="shared" si="39"/>
        <v>1.3541503720995673</v>
      </c>
    </row>
    <row r="88" spans="1:7" x14ac:dyDescent="0.2">
      <c r="A88" s="3">
        <v>1.7</v>
      </c>
      <c r="B88" s="5">
        <v>15</v>
      </c>
      <c r="C88" s="4">
        <f t="shared" si="35"/>
        <v>0.51461476041957066</v>
      </c>
      <c r="D88" s="4">
        <f t="shared" si="36"/>
        <v>14.615398895142841</v>
      </c>
      <c r="E88" s="4">
        <f t="shared" si="37"/>
        <v>5.8256345158952352E-2</v>
      </c>
      <c r="F88" s="4">
        <f t="shared" si="38"/>
        <v>1.0109647197102607</v>
      </c>
      <c r="G88" s="4">
        <f t="shared" si="39"/>
        <v>1.4147963157351553</v>
      </c>
    </row>
    <row r="89" spans="1:7" x14ac:dyDescent="0.2">
      <c r="A89" s="7"/>
      <c r="B89" s="8"/>
      <c r="C89" s="9"/>
      <c r="D89" s="9"/>
      <c r="E89" s="9"/>
      <c r="F89" s="9"/>
      <c r="G89" s="9"/>
    </row>
    <row r="90" spans="1:7" x14ac:dyDescent="0.2">
      <c r="A90" s="1" t="s">
        <v>0</v>
      </c>
      <c r="B90" s="2" t="s">
        <v>1</v>
      </c>
      <c r="C90" s="1" t="s">
        <v>2</v>
      </c>
      <c r="D90" s="1" t="s">
        <v>3</v>
      </c>
      <c r="E90" s="2" t="s">
        <v>4</v>
      </c>
      <c r="F90" s="1" t="s">
        <v>5</v>
      </c>
      <c r="G90" s="1" t="s">
        <v>6</v>
      </c>
    </row>
    <row r="91" spans="1:7" x14ac:dyDescent="0.2">
      <c r="A91" s="3">
        <v>1.8</v>
      </c>
      <c r="B91" s="6">
        <v>7</v>
      </c>
      <c r="C91" s="4">
        <f>1.39*(A91 - 0.92)^0.5 - 0.36*A91 - 0.101</f>
        <v>0.55493558123091347</v>
      </c>
      <c r="D91" s="4">
        <f>B91*(0.62 - 0.23*A91) + B91^2*(0.066/(A91 - 0.86) - 0.037) + 0.32*B91^6/(10^(9*A91-9))</f>
        <v>3.0718009399347572</v>
      </c>
      <c r="E91" s="4">
        <f>0.132 - 0.32*LOG(A91)</f>
        <v>5.0312798366942066E-2</v>
      </c>
      <c r="F91" s="4">
        <f>10^(0.3106 - 0.49*A91 + 0.1824*A91^2)</f>
        <v>1.046106739429816</v>
      </c>
      <c r="G91" s="4">
        <f>C91 + (1 - C91)*EXP(-1*D91) + E91*B91^F91</f>
        <v>0.96080755206642454</v>
      </c>
    </row>
    <row r="92" spans="1:7" x14ac:dyDescent="0.2">
      <c r="A92" s="3">
        <v>1.8</v>
      </c>
      <c r="B92" s="6">
        <v>8</v>
      </c>
      <c r="C92" s="4">
        <f t="shared" ref="C92:C99" si="40">1.39*(A92 - 0.92)^0.5 - 0.36*A92 - 0.101</f>
        <v>0.55493558123091347</v>
      </c>
      <c r="D92" s="4">
        <f t="shared" ref="D92:D99" si="41">B92*(0.62 - 0.23*A92) + B92^2*(0.066/(A92 - 0.86) - 0.037) + 0.32*B92^6/(10^(9*A92-9))</f>
        <v>3.7789098751041612</v>
      </c>
      <c r="E92" s="4">
        <f t="shared" ref="E92:E99" si="42">0.132 - 0.32*LOG(A92)</f>
        <v>5.0312798366942066E-2</v>
      </c>
      <c r="F92" s="4">
        <f t="shared" ref="F92:F99" si="43">10^(0.3106 - 0.49*A92 + 0.1824*A92^2)</f>
        <v>1.046106739429816</v>
      </c>
      <c r="G92" s="4">
        <f t="shared" ref="G92:G99" si="44">C92 + (1 - C92)*EXP(-1*D92) + E92*B92^F92</f>
        <v>1.0081075623844227</v>
      </c>
    </row>
    <row r="93" spans="1:7" x14ac:dyDescent="0.2">
      <c r="A93" s="3">
        <v>1.8</v>
      </c>
      <c r="B93" s="5">
        <v>9</v>
      </c>
      <c r="C93" s="4">
        <f t="shared" si="40"/>
        <v>0.55493558123091347</v>
      </c>
      <c r="D93" s="4">
        <f t="shared" si="41"/>
        <v>4.5549641738206441</v>
      </c>
      <c r="E93" s="4">
        <f t="shared" si="42"/>
        <v>5.0312798366942066E-2</v>
      </c>
      <c r="F93" s="4">
        <f t="shared" si="43"/>
        <v>1.046106739429816</v>
      </c>
      <c r="G93" s="4">
        <f t="shared" si="44"/>
        <v>1.0607079835734459</v>
      </c>
    </row>
    <row r="94" spans="1:7" x14ac:dyDescent="0.2">
      <c r="A94" s="3">
        <v>1.8</v>
      </c>
      <c r="B94" s="5">
        <v>10</v>
      </c>
      <c r="C94" s="4">
        <f t="shared" si="40"/>
        <v>0.55493558123091347</v>
      </c>
      <c r="D94" s="4">
        <f t="shared" si="41"/>
        <v>5.4014672307680467</v>
      </c>
      <c r="E94" s="4">
        <f t="shared" si="42"/>
        <v>5.0312798366942066E-2</v>
      </c>
      <c r="F94" s="4">
        <f t="shared" si="43"/>
        <v>1.046106739429816</v>
      </c>
      <c r="G94" s="4">
        <f t="shared" si="44"/>
        <v>1.116423636222956</v>
      </c>
    </row>
    <row r="95" spans="1:7" x14ac:dyDescent="0.2">
      <c r="A95" s="3">
        <v>1.8</v>
      </c>
      <c r="B95" s="5">
        <v>11</v>
      </c>
      <c r="C95" s="4">
        <f t="shared" si="40"/>
        <v>0.55493558123091347</v>
      </c>
      <c r="D95" s="4">
        <f t="shared" si="41"/>
        <v>6.320513622423694</v>
      </c>
      <c r="E95" s="4">
        <f t="shared" si="42"/>
        <v>5.0312798366942066E-2</v>
      </c>
      <c r="F95" s="4">
        <f t="shared" si="43"/>
        <v>1.046106739429816</v>
      </c>
      <c r="G95" s="4">
        <f t="shared" si="44"/>
        <v>1.1738755941724224</v>
      </c>
    </row>
    <row r="96" spans="1:7" x14ac:dyDescent="0.2">
      <c r="A96" s="3">
        <v>1.8</v>
      </c>
      <c r="B96" s="5">
        <v>12</v>
      </c>
      <c r="C96" s="4">
        <f t="shared" si="40"/>
        <v>0.55493558123091347</v>
      </c>
      <c r="D96" s="4">
        <f t="shared" si="41"/>
        <v>7.3149272110019519</v>
      </c>
      <c r="E96" s="4">
        <f t="shared" si="42"/>
        <v>5.0312798366942066E-2</v>
      </c>
      <c r="F96" s="4">
        <f t="shared" si="43"/>
        <v>1.046106739429816</v>
      </c>
      <c r="G96" s="4">
        <f t="shared" si="44"/>
        <v>1.2322763367831251</v>
      </c>
    </row>
    <row r="97" spans="1:7" x14ac:dyDescent="0.2">
      <c r="A97" s="3">
        <v>1.8</v>
      </c>
      <c r="B97" s="5">
        <v>13</v>
      </c>
      <c r="C97" s="4">
        <f t="shared" si="40"/>
        <v>0.55493558123091347</v>
      </c>
      <c r="D97" s="4">
        <f t="shared" si="41"/>
        <v>8.3884137856550094</v>
      </c>
      <c r="E97" s="4">
        <f t="shared" si="42"/>
        <v>5.0312798366942066E-2</v>
      </c>
      <c r="F97" s="4">
        <f t="shared" si="43"/>
        <v>1.046106739429816</v>
      </c>
      <c r="G97" s="4">
        <f t="shared" si="44"/>
        <v>1.2912136186232608</v>
      </c>
    </row>
    <row r="98" spans="1:7" x14ac:dyDescent="0.2">
      <c r="A98" s="3">
        <v>1.8</v>
      </c>
      <c r="B98" s="5">
        <v>14</v>
      </c>
      <c r="C98" s="4">
        <f t="shared" si="40"/>
        <v>0.55493558123091347</v>
      </c>
      <c r="D98" s="4">
        <f t="shared" si="41"/>
        <v>9.5457282409308721</v>
      </c>
      <c r="E98" s="4">
        <f t="shared" si="42"/>
        <v>5.0312798366942066E-2</v>
      </c>
      <c r="F98" s="4">
        <f t="shared" si="43"/>
        <v>1.046106739429816</v>
      </c>
      <c r="G98" s="4">
        <f t="shared" si="44"/>
        <v>1.3504867336689474</v>
      </c>
    </row>
    <row r="99" spans="1:7" x14ac:dyDescent="0.2">
      <c r="A99" s="3">
        <v>1.8</v>
      </c>
      <c r="B99" s="5">
        <v>15</v>
      </c>
      <c r="C99" s="4">
        <f t="shared" si="40"/>
        <v>0.55493558123091347</v>
      </c>
      <c r="D99" s="4">
        <f t="shared" si="41"/>
        <v>10.792856292488562</v>
      </c>
      <c r="E99" s="4">
        <f t="shared" si="42"/>
        <v>5.0312798366942066E-2</v>
      </c>
      <c r="F99" s="4">
        <f t="shared" si="43"/>
        <v>1.046106739429816</v>
      </c>
      <c r="G99" s="4">
        <f t="shared" si="44"/>
        <v>1.4100025104785878</v>
      </c>
    </row>
    <row r="101" spans="1:7" x14ac:dyDescent="0.2">
      <c r="A101" s="1" t="s">
        <v>0</v>
      </c>
      <c r="B101" s="2" t="s">
        <v>1</v>
      </c>
      <c r="C101" s="1" t="s">
        <v>2</v>
      </c>
      <c r="D101" s="1" t="s">
        <v>3</v>
      </c>
      <c r="E101" s="2" t="s">
        <v>4</v>
      </c>
      <c r="F101" s="1" t="s">
        <v>5</v>
      </c>
      <c r="G101" s="1" t="s">
        <v>6</v>
      </c>
    </row>
    <row r="102" spans="1:7" x14ac:dyDescent="0.2">
      <c r="A102" s="3">
        <v>1.9</v>
      </c>
      <c r="B102" s="6">
        <v>7</v>
      </c>
      <c r="C102" s="4">
        <f>1.39*(A102 - 0.92)^0.5 - 0.36*A102 - 0.101</f>
        <v>0.59102979618902141</v>
      </c>
      <c r="D102" s="4">
        <f>B102*(0.62 - 0.23*A102) + B102^2*(0.066/(A102 - 0.86) - 0.037) + 0.32*B102^6/(10^(9*A102-9))</f>
        <v>2.5779144307673434</v>
      </c>
      <c r="E102" s="4">
        <f>0.132 - 0.32*LOG(A102)</f>
        <v>4.2798847695094747E-2</v>
      </c>
      <c r="F102" s="4">
        <f>10^(0.3106 - 0.49*A102 + 0.1824*A102^2)</f>
        <v>1.091601188892422</v>
      </c>
      <c r="G102" s="4">
        <f>C102 + (1 - C102)*EXP(-1*D102) + E102*B102^F102</f>
        <v>0.98013250411338082</v>
      </c>
    </row>
    <row r="103" spans="1:7" x14ac:dyDescent="0.2">
      <c r="A103" s="3">
        <v>1.9</v>
      </c>
      <c r="B103" s="6">
        <v>8</v>
      </c>
      <c r="C103" s="4">
        <f t="shared" ref="C103:C110" si="45">1.39*(A103 - 0.92)^0.5 - 0.36*A103 - 0.101</f>
        <v>0.59102979618902141</v>
      </c>
      <c r="D103" s="4">
        <f t="shared" ref="D103:D110" si="46">B103*(0.62 - 0.23*A103) + B103^2*(0.066/(A103 - 0.86) - 0.037) + 0.32*B103^6/(10^(9*A103-9))</f>
        <v>3.158204792356905</v>
      </c>
      <c r="E103" s="4">
        <f t="shared" ref="E103:E110" si="47">0.132 - 0.32*LOG(A103)</f>
        <v>4.2798847695094747E-2</v>
      </c>
      <c r="F103" s="4">
        <f t="shared" ref="F103:F110" si="48">10^(0.3106 - 0.49*A103 + 0.1824*A103^2)</f>
        <v>1.091601188892422</v>
      </c>
      <c r="G103" s="4">
        <f t="shared" ref="G103:G110" si="49">C103 + (1 - C103)*EXP(-1*D103) + E103*B103^F103</f>
        <v>1.0226462535967025</v>
      </c>
    </row>
    <row r="104" spans="1:7" x14ac:dyDescent="0.2">
      <c r="A104" s="3">
        <v>1.9</v>
      </c>
      <c r="B104" s="5">
        <v>9</v>
      </c>
      <c r="C104" s="4">
        <f t="shared" si="45"/>
        <v>0.59102979618902141</v>
      </c>
      <c r="D104" s="4">
        <f t="shared" si="46"/>
        <v>3.791735458877064</v>
      </c>
      <c r="E104" s="4">
        <f t="shared" si="47"/>
        <v>4.2798847695094747E-2</v>
      </c>
      <c r="F104" s="4">
        <f t="shared" si="48"/>
        <v>1.091601188892422</v>
      </c>
      <c r="G104" s="4">
        <f t="shared" si="49"/>
        <v>1.0713234934683735</v>
      </c>
    </row>
    <row r="105" spans="1:7" x14ac:dyDescent="0.2">
      <c r="A105" s="3">
        <v>1.9</v>
      </c>
      <c r="B105" s="5">
        <v>10</v>
      </c>
      <c r="C105" s="4">
        <f t="shared" si="45"/>
        <v>0.59102979618902141</v>
      </c>
      <c r="D105" s="4">
        <f t="shared" si="46"/>
        <v>4.4786956965049631</v>
      </c>
      <c r="E105" s="4">
        <f t="shared" si="47"/>
        <v>4.2798847695094747E-2</v>
      </c>
      <c r="F105" s="4">
        <f t="shared" si="48"/>
        <v>1.091601188892422</v>
      </c>
      <c r="G105" s="4">
        <f t="shared" si="49"/>
        <v>1.1241566040378723</v>
      </c>
    </row>
    <row r="106" spans="1:7" x14ac:dyDescent="0.2">
      <c r="A106" s="3">
        <v>1.9</v>
      </c>
      <c r="B106" s="5">
        <v>11</v>
      </c>
      <c r="C106" s="4">
        <f t="shared" si="45"/>
        <v>0.59102979618902141</v>
      </c>
      <c r="D106" s="4">
        <f t="shared" si="46"/>
        <v>5.2193491967960295</v>
      </c>
      <c r="E106" s="4">
        <f t="shared" si="47"/>
        <v>4.2798847695094747E-2</v>
      </c>
      <c r="F106" s="4">
        <f t="shared" si="48"/>
        <v>1.091601188892422</v>
      </c>
      <c r="G106" s="4">
        <f t="shared" si="49"/>
        <v>1.1796745495030563</v>
      </c>
    </row>
    <row r="107" spans="1:7" x14ac:dyDescent="0.2">
      <c r="A107" s="3">
        <v>1.9</v>
      </c>
      <c r="B107" s="5">
        <v>12</v>
      </c>
      <c r="C107" s="4">
        <f t="shared" si="45"/>
        <v>0.59102979618902141</v>
      </c>
      <c r="D107" s="4">
        <f t="shared" si="46"/>
        <v>6.0140514629403699</v>
      </c>
      <c r="E107" s="4">
        <f t="shared" si="47"/>
        <v>4.2798847695094747E-2</v>
      </c>
      <c r="F107" s="4">
        <f t="shared" si="48"/>
        <v>1.091601188892422</v>
      </c>
      <c r="G107" s="4">
        <f t="shared" si="49"/>
        <v>1.236892607187194</v>
      </c>
    </row>
    <row r="108" spans="1:7" x14ac:dyDescent="0.2">
      <c r="A108" s="3">
        <v>1.9</v>
      </c>
      <c r="B108" s="5">
        <v>13</v>
      </c>
      <c r="C108" s="4">
        <f t="shared" si="45"/>
        <v>0.59102979618902141</v>
      </c>
      <c r="D108" s="4">
        <f t="shared" si="46"/>
        <v>6.8632690261514275</v>
      </c>
      <c r="E108" s="4">
        <f t="shared" si="47"/>
        <v>4.2798847695094747E-2</v>
      </c>
      <c r="F108" s="4">
        <f t="shared" si="48"/>
        <v>1.091601188892422</v>
      </c>
      <c r="G108" s="4">
        <f t="shared" si="49"/>
        <v>1.2952001698300313</v>
      </c>
    </row>
    <row r="109" spans="1:7" x14ac:dyDescent="0.2">
      <c r="A109" s="3">
        <v>1.9</v>
      </c>
      <c r="B109" s="5">
        <v>14</v>
      </c>
      <c r="C109" s="4">
        <f t="shared" si="45"/>
        <v>0.59102979618902141</v>
      </c>
      <c r="D109" s="4">
        <f t="shared" si="46"/>
        <v>7.7676004921868911</v>
      </c>
      <c r="E109" s="4">
        <f t="shared" si="47"/>
        <v>4.2798847695094747E-2</v>
      </c>
      <c r="F109" s="4">
        <f t="shared" si="48"/>
        <v>1.091601188892422</v>
      </c>
      <c r="G109" s="4">
        <f t="shared" si="49"/>
        <v>1.354242000998001</v>
      </c>
    </row>
    <row r="110" spans="1:7" x14ac:dyDescent="0.2">
      <c r="A110" s="3">
        <v>1.9</v>
      </c>
      <c r="B110" s="5">
        <v>15</v>
      </c>
      <c r="C110" s="4">
        <f t="shared" si="45"/>
        <v>0.59102979618902141</v>
      </c>
      <c r="D110" s="4">
        <f t="shared" si="46"/>
        <v>8.7277994180018528</v>
      </c>
      <c r="E110" s="4">
        <f t="shared" si="47"/>
        <v>4.2798847695094747E-2</v>
      </c>
      <c r="F110" s="4">
        <f t="shared" si="48"/>
        <v>1.091601188892422</v>
      </c>
      <c r="G110" s="4">
        <f t="shared" si="49"/>
        <v>1.4138210543821734</v>
      </c>
    </row>
    <row r="111" spans="1:7" x14ac:dyDescent="0.2">
      <c r="A111" s="7"/>
      <c r="B111" s="8"/>
      <c r="C111" s="9"/>
      <c r="D111" s="9"/>
      <c r="E111" s="9"/>
      <c r="F111" s="9"/>
      <c r="G111" s="9"/>
    </row>
    <row r="112" spans="1:7" x14ac:dyDescent="0.2">
      <c r="A112" s="1" t="s">
        <v>0</v>
      </c>
      <c r="B112" s="2" t="s">
        <v>1</v>
      </c>
      <c r="C112" s="1" t="s">
        <v>2</v>
      </c>
      <c r="D112" s="1" t="s">
        <v>3</v>
      </c>
      <c r="E112" s="2" t="s">
        <v>4</v>
      </c>
      <c r="F112" s="1" t="s">
        <v>5</v>
      </c>
      <c r="G112" s="1" t="s">
        <v>6</v>
      </c>
    </row>
    <row r="113" spans="1:7" x14ac:dyDescent="0.2">
      <c r="A113" s="3">
        <v>2</v>
      </c>
      <c r="B113" s="6">
        <v>7</v>
      </c>
      <c r="C113" s="4">
        <f>1.39*(A113 - 0.92)^0.5 - 0.36*A113 - 0.101</f>
        <v>0.62353037351244378</v>
      </c>
      <c r="D113" s="4">
        <f>B113*(0.62 - 0.23*A113) + B113^2*(0.066/(A113 - 0.86) - 0.037) + 0.32*B113^6/(10^(9*A113-9))</f>
        <v>2.1438797529431577</v>
      </c>
      <c r="E113" s="4">
        <f>0.132 - 0.32*LOG(A113)</f>
        <v>3.5670401387526016E-2</v>
      </c>
      <c r="F113" s="4">
        <f>10^(0.3106 - 0.49*A113 + 0.1824*A113^2)</f>
        <v>1.1486824875461095</v>
      </c>
      <c r="G113" s="4">
        <f>C113 + (1 - C113)*EXP(-1*D113) + E113*B113^F113</f>
        <v>1.0011227524789696</v>
      </c>
    </row>
    <row r="114" spans="1:7" x14ac:dyDescent="0.2">
      <c r="A114" s="3">
        <v>2</v>
      </c>
      <c r="B114" s="6">
        <v>8</v>
      </c>
      <c r="C114" s="4">
        <f t="shared" ref="C114:C121" si="50">1.39*(A114 - 0.92)^0.5 - 0.36*A114 - 0.101</f>
        <v>0.62353037351244378</v>
      </c>
      <c r="D114" s="4">
        <f t="shared" ref="D114:D121" si="51">B114*(0.62 - 0.23*A114) + B114^2*(0.066/(A114 - 0.86) - 0.037) + 0.32*B114^6/(10^(9*A114-9))</f>
        <v>2.6173470439747368</v>
      </c>
      <c r="E114" s="4">
        <f t="shared" ref="E114:E121" si="52">0.132 - 0.32*LOG(A114)</f>
        <v>3.5670401387526016E-2</v>
      </c>
      <c r="F114" s="4">
        <f t="shared" ref="F114:F121" si="53">10^(0.3106 - 0.49*A114 + 0.1824*A114^2)</f>
        <v>1.1486824875461095</v>
      </c>
      <c r="G114" s="4">
        <f t="shared" ref="G114:G121" si="54">C114 + (1 - C114)*EXP(-1*D114) + E114*B114^F114</f>
        <v>1.0397623652872325</v>
      </c>
    </row>
    <row r="115" spans="1:7" x14ac:dyDescent="0.2">
      <c r="A115" s="3">
        <v>2</v>
      </c>
      <c r="B115" s="5">
        <v>9</v>
      </c>
      <c r="C115" s="4">
        <f t="shared" si="50"/>
        <v>0.62353037351244378</v>
      </c>
      <c r="D115" s="4">
        <f t="shared" si="51"/>
        <v>3.132643745330526</v>
      </c>
      <c r="E115" s="4">
        <f t="shared" si="52"/>
        <v>3.5670401387526016E-2</v>
      </c>
      <c r="F115" s="4">
        <f t="shared" si="53"/>
        <v>1.1486824875461095</v>
      </c>
      <c r="G115" s="4">
        <f t="shared" si="54"/>
        <v>1.0850167092214877</v>
      </c>
    </row>
    <row r="116" spans="1:7" x14ac:dyDescent="0.2">
      <c r="A116" s="3">
        <v>2</v>
      </c>
      <c r="B116" s="5">
        <v>10</v>
      </c>
      <c r="C116" s="4">
        <f t="shared" si="50"/>
        <v>0.62353037351244378</v>
      </c>
      <c r="D116" s="4">
        <f t="shared" si="51"/>
        <v>3.6897936842105259</v>
      </c>
      <c r="E116" s="4">
        <f t="shared" si="52"/>
        <v>3.5670401387526016E-2</v>
      </c>
      <c r="F116" s="4">
        <f t="shared" si="53"/>
        <v>1.1486824875461095</v>
      </c>
      <c r="G116" s="4">
        <f t="shared" si="54"/>
        <v>1.1352650960939457</v>
      </c>
    </row>
    <row r="117" spans="1:7" x14ac:dyDescent="0.2">
      <c r="A117" s="3">
        <v>2</v>
      </c>
      <c r="B117" s="5">
        <v>11</v>
      </c>
      <c r="C117" s="4">
        <f t="shared" si="50"/>
        <v>0.62353037351244378</v>
      </c>
      <c r="D117" s="4">
        <f t="shared" si="51"/>
        <v>4.2888300574147369</v>
      </c>
      <c r="E117" s="4">
        <f t="shared" si="52"/>
        <v>3.5670401387526016E-2</v>
      </c>
      <c r="F117" s="4">
        <f t="shared" si="53"/>
        <v>1.1486824875461095</v>
      </c>
      <c r="G117" s="4">
        <f t="shared" si="54"/>
        <v>1.1891467569725482</v>
      </c>
    </row>
    <row r="118" spans="1:7" x14ac:dyDescent="0.2">
      <c r="A118" s="3">
        <v>2</v>
      </c>
      <c r="B118" s="5">
        <v>12</v>
      </c>
      <c r="C118" s="4">
        <f t="shared" si="50"/>
        <v>0.62353037351244378</v>
      </c>
      <c r="D118" s="4">
        <f t="shared" si="51"/>
        <v>4.9297976201431579</v>
      </c>
      <c r="E118" s="4">
        <f t="shared" si="52"/>
        <v>3.5670401387526016E-2</v>
      </c>
      <c r="F118" s="4">
        <f t="shared" si="53"/>
        <v>1.1486824875461095</v>
      </c>
      <c r="G118" s="4">
        <f t="shared" si="54"/>
        <v>1.2456135376161641</v>
      </c>
    </row>
    <row r="119" spans="1:7" x14ac:dyDescent="0.2">
      <c r="A119" s="3">
        <v>2</v>
      </c>
      <c r="B119" s="5">
        <v>13</v>
      </c>
      <c r="C119" s="4">
        <f t="shared" si="50"/>
        <v>0.62353037351244378</v>
      </c>
      <c r="D119" s="4">
        <f t="shared" si="51"/>
        <v>5.6127551051957889</v>
      </c>
      <c r="E119" s="4">
        <f t="shared" si="52"/>
        <v>3.5670401387526016E-2</v>
      </c>
      <c r="F119" s="4">
        <f t="shared" si="53"/>
        <v>1.1486824875461095</v>
      </c>
      <c r="G119" s="4">
        <f t="shared" si="54"/>
        <v>1.3039133727423822</v>
      </c>
    </row>
    <row r="120" spans="1:7" x14ac:dyDescent="0.2">
      <c r="A120" s="3">
        <v>2</v>
      </c>
      <c r="B120" s="5">
        <v>14</v>
      </c>
      <c r="C120" s="4">
        <f t="shared" si="50"/>
        <v>0.62353037351244378</v>
      </c>
      <c r="D120" s="4">
        <f t="shared" si="51"/>
        <v>6.3377778725726319</v>
      </c>
      <c r="E120" s="4">
        <f t="shared" si="52"/>
        <v>3.5670401387526016E-2</v>
      </c>
      <c r="F120" s="4">
        <f t="shared" si="53"/>
        <v>1.1486824875461095</v>
      </c>
      <c r="G120" s="4">
        <f t="shared" si="54"/>
        <v>1.3635377533096797</v>
      </c>
    </row>
    <row r="121" spans="1:7" x14ac:dyDescent="0.2">
      <c r="A121" s="3">
        <v>2</v>
      </c>
      <c r="B121" s="5">
        <v>15</v>
      </c>
      <c r="C121" s="4">
        <f t="shared" si="50"/>
        <v>0.62353037351244378</v>
      </c>
      <c r="D121" s="4">
        <f t="shared" si="51"/>
        <v>7.1049607894736839</v>
      </c>
      <c r="E121" s="4">
        <f t="shared" si="52"/>
        <v>3.5670401387526016E-2</v>
      </c>
      <c r="F121" s="4">
        <f t="shared" si="53"/>
        <v>1.1486824875461095</v>
      </c>
      <c r="G121" s="4">
        <f t="shared" si="54"/>
        <v>1.4241590197979179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opLeftCell="E1" zoomScale="50" zoomScaleNormal="50" zoomScaleSheetLayoutView="100" zoomScalePageLayoutView="50" workbookViewId="0">
      <selection activeCell="Q59" sqref="Q59"/>
    </sheetView>
  </sheetViews>
  <sheetFormatPr baseColWidth="10" defaultColWidth="8.83203125" defaultRowHeight="15" x14ac:dyDescent="0.2"/>
  <cols>
    <col min="1" max="1" width="25.5" bestFit="1" customWidth="1"/>
    <col min="2" max="2" width="23.5" bestFit="1" customWidth="1"/>
    <col min="3" max="3" width="12.33203125" bestFit="1" customWidth="1"/>
    <col min="4" max="6" width="11.83203125" bestFit="1" customWidth="1"/>
    <col min="7" max="7" width="9.33203125" bestFit="1" customWidth="1"/>
  </cols>
  <sheetData>
    <row r="1" spans="1:7" x14ac:dyDescent="0.2">
      <c r="A1" s="22" t="s">
        <v>7</v>
      </c>
      <c r="B1" s="23"/>
      <c r="C1" s="23"/>
      <c r="D1" s="23"/>
      <c r="E1" s="23"/>
      <c r="F1" s="23"/>
      <c r="G1" s="24"/>
    </row>
    <row r="2" spans="1:7" x14ac:dyDescent="0.2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</row>
    <row r="3" spans="1:7" x14ac:dyDescent="0.2">
      <c r="A3" s="3">
        <v>1.05</v>
      </c>
      <c r="B3" s="6">
        <v>0</v>
      </c>
      <c r="C3" s="4">
        <f>1.39*(A3 - 0.92)^0.5 - 0.36*A3 - 0.101</f>
        <v>2.2171627289494483E-2</v>
      </c>
      <c r="D3" s="4">
        <f>B3*(0.62 - 0.23*A3) + B3^2*(0.066/(A3 - 0.86) - 0.037) + 0.32*B3^6/(10^(9*A3-9))</f>
        <v>0</v>
      </c>
      <c r="E3" s="4">
        <f>0.132 - 0.32*LOG(A3)</f>
        <v>0.12521942429761981</v>
      </c>
      <c r="F3" s="4">
        <f>10^(0.3106 - 0.49*A3 + 0.1824*A3^2)</f>
        <v>0.99356434947886219</v>
      </c>
      <c r="G3" s="4">
        <f>C3 + (1 - C3)*EXP(-1*D3) + E3*B3^F3</f>
        <v>1</v>
      </c>
    </row>
    <row r="4" spans="1:7" x14ac:dyDescent="0.2">
      <c r="A4" s="3">
        <v>1.05</v>
      </c>
      <c r="B4" s="6">
        <v>1</v>
      </c>
      <c r="C4" s="4">
        <f t="shared" ref="C4:C11" si="0">1.39*(A4 - 0.92)^0.5 - 0.36*A4 - 0.101</f>
        <v>2.2171627289494483E-2</v>
      </c>
      <c r="D4" s="4">
        <f t="shared" ref="D4:D11" si="1">B4*(0.62 - 0.23*A4) + B4^2*(0.066/(A4 - 0.86) - 0.037) + 0.32*B4^6/(10^(9*A4-9))</f>
        <v>0.80240870560737532</v>
      </c>
      <c r="E4" s="4">
        <f t="shared" ref="E4:E11" si="2">0.132 - 0.32*LOG(A4)</f>
        <v>0.12521942429761981</v>
      </c>
      <c r="F4" s="4">
        <f t="shared" ref="F4:F11" si="3">10^(0.3106 - 0.49*A4 + 0.1824*A4^2)</f>
        <v>0.99356434947886219</v>
      </c>
      <c r="G4" s="4">
        <f t="shared" ref="G4:G11" si="4">C4 + (1 - C4)*EXP(-1*D4) + E4*B4^F4</f>
        <v>0.58570063011448137</v>
      </c>
    </row>
    <row r="5" spans="1:7" x14ac:dyDescent="0.2">
      <c r="A5" s="3">
        <v>1.05</v>
      </c>
      <c r="B5" s="5">
        <v>2</v>
      </c>
      <c r="C5" s="4">
        <f t="shared" si="0"/>
        <v>2.2171627289494483E-2</v>
      </c>
      <c r="D5" s="4">
        <f t="shared" si="1"/>
        <v>9.2650518957141319</v>
      </c>
      <c r="E5" s="4">
        <f t="shared" si="2"/>
        <v>0.12521942429761981</v>
      </c>
      <c r="F5" s="4">
        <f t="shared" si="3"/>
        <v>0.99356434947886219</v>
      </c>
      <c r="G5" s="4">
        <f t="shared" si="4"/>
        <v>0.27158836976430201</v>
      </c>
    </row>
    <row r="6" spans="1:7" x14ac:dyDescent="0.2">
      <c r="A6" s="3">
        <v>1.05</v>
      </c>
      <c r="B6" s="5">
        <v>3</v>
      </c>
      <c r="C6" s="4">
        <f t="shared" si="0"/>
        <v>2.2171627289494483E-2</v>
      </c>
      <c r="D6" s="4">
        <f t="shared" si="1"/>
        <v>86.699683229881956</v>
      </c>
      <c r="E6" s="4">
        <f t="shared" si="2"/>
        <v>0.12521942429761981</v>
      </c>
      <c r="F6" s="4">
        <f t="shared" si="3"/>
        <v>0.99356434947886219</v>
      </c>
      <c r="G6" s="4">
        <f t="shared" si="4"/>
        <v>0.39518325651244068</v>
      </c>
    </row>
    <row r="7" spans="1:7" x14ac:dyDescent="0.2">
      <c r="A7" s="3">
        <v>1.05</v>
      </c>
      <c r="B7" s="5">
        <v>4</v>
      </c>
      <c r="C7" s="4">
        <f t="shared" si="0"/>
        <v>2.2171627289494483E-2</v>
      </c>
      <c r="D7" s="4">
        <f t="shared" si="1"/>
        <v>471.54090027307291</v>
      </c>
      <c r="E7" s="4">
        <f t="shared" si="2"/>
        <v>0.12521942429761981</v>
      </c>
      <c r="F7" s="4">
        <f t="shared" si="3"/>
        <v>0.99356434947886219</v>
      </c>
      <c r="G7" s="4">
        <f t="shared" si="4"/>
        <v>0.51860051590024281</v>
      </c>
    </row>
    <row r="8" spans="1:7" x14ac:dyDescent="0.2">
      <c r="A8" s="3">
        <v>1.05</v>
      </c>
      <c r="B8" s="5">
        <v>5</v>
      </c>
      <c r="C8" s="4">
        <f t="shared" si="0"/>
        <v>2.2171627289494483E-2</v>
      </c>
      <c r="D8" s="4">
        <f t="shared" si="1"/>
        <v>1783.7186566941884</v>
      </c>
      <c r="E8" s="4">
        <f t="shared" si="2"/>
        <v>0.12521942429761981</v>
      </c>
      <c r="F8" s="4">
        <f t="shared" si="3"/>
        <v>0.99356434947886219</v>
      </c>
      <c r="G8" s="4">
        <f t="shared" si="4"/>
        <v>0.64181724189481082</v>
      </c>
    </row>
    <row r="9" spans="1:7" x14ac:dyDescent="0.2">
      <c r="A9" s="3">
        <v>1.05</v>
      </c>
      <c r="B9" s="5">
        <v>6</v>
      </c>
      <c r="C9" s="4">
        <f t="shared" si="0"/>
        <v>2.2171627289494483E-2</v>
      </c>
      <c r="D9" s="4">
        <f t="shared" si="1"/>
        <v>5310.7797793440241</v>
      </c>
      <c r="E9" s="4">
        <f t="shared" si="2"/>
        <v>0.12521942429761981</v>
      </c>
      <c r="F9" s="4">
        <f t="shared" si="3"/>
        <v>0.99356434947886219</v>
      </c>
      <c r="G9" s="4">
        <f t="shared" si="4"/>
        <v>0.76487439724638462</v>
      </c>
    </row>
    <row r="10" spans="1:7" x14ac:dyDescent="0.2">
      <c r="A10" s="3">
        <v>1.05</v>
      </c>
      <c r="B10" s="5">
        <v>7</v>
      </c>
      <c r="C10" s="4">
        <f t="shared" si="0"/>
        <v>2.2171627289494483E-2</v>
      </c>
      <c r="D10" s="4">
        <f t="shared" si="1"/>
        <v>13375.758490212636</v>
      </c>
      <c r="E10" s="4">
        <f t="shared" si="2"/>
        <v>0.12521942429761981</v>
      </c>
      <c r="F10" s="4">
        <f t="shared" si="3"/>
        <v>0.99356434947886219</v>
      </c>
      <c r="G10" s="4">
        <f t="shared" si="4"/>
        <v>0.88779901191129829</v>
      </c>
    </row>
    <row r="11" spans="1:7" x14ac:dyDescent="0.2">
      <c r="A11" s="3">
        <v>1.05</v>
      </c>
      <c r="B11" s="5">
        <v>8</v>
      </c>
      <c r="C11" s="4">
        <f t="shared" si="0"/>
        <v>2.2171627289494483E-2</v>
      </c>
      <c r="D11" s="4">
        <f t="shared" si="1"/>
        <v>29786.795933266141</v>
      </c>
      <c r="E11" s="4">
        <f t="shared" si="2"/>
        <v>0.12521942429761981</v>
      </c>
      <c r="F11" s="4">
        <f t="shared" si="3"/>
        <v>0.99356434947886219</v>
      </c>
      <c r="G11" s="4">
        <f t="shared" si="4"/>
        <v>1.0106102757731714</v>
      </c>
    </row>
    <row r="13" spans="1:7" x14ac:dyDescent="0.2">
      <c r="A13" s="1" t="s">
        <v>0</v>
      </c>
      <c r="B13" s="2" t="s">
        <v>1</v>
      </c>
      <c r="C13" s="1" t="s">
        <v>2</v>
      </c>
      <c r="D13" s="1" t="s">
        <v>3</v>
      </c>
      <c r="E13" s="2" t="s">
        <v>4</v>
      </c>
      <c r="F13" s="1" t="s">
        <v>5</v>
      </c>
      <c r="G13" s="1" t="s">
        <v>6</v>
      </c>
    </row>
    <row r="14" spans="1:7" x14ac:dyDescent="0.2">
      <c r="A14" s="3">
        <v>1.1000000000000001</v>
      </c>
      <c r="B14" s="6">
        <v>0</v>
      </c>
      <c r="C14" s="4">
        <f>1.39*(A14 - 0.92)^0.5 - 0.36*A14 - 0.101</f>
        <v>9.2727055509580686E-2</v>
      </c>
      <c r="D14" s="4">
        <f>B14*(0.62 - 0.23*A14) + B14^2*(0.066/(A14 - 0.86) - 0.037) + 0.32*B14^6/(10^(9*A14-9))</f>
        <v>0</v>
      </c>
      <c r="E14" s="4">
        <f>0.132 - 0.32*LOG(A14)</f>
        <v>0.11875434074936798</v>
      </c>
      <c r="F14" s="4">
        <f>10^(0.3106 - 0.49*A14 + 0.1824*A14^2)</f>
        <v>0.98243539328096585</v>
      </c>
      <c r="G14" s="4">
        <f>C14 + (1 - C14)*EXP(-1*D14) + E14*B14^F14</f>
        <v>1</v>
      </c>
    </row>
    <row r="15" spans="1:7" x14ac:dyDescent="0.2">
      <c r="A15" s="3">
        <v>1.1000000000000001</v>
      </c>
      <c r="B15" s="6">
        <v>1</v>
      </c>
      <c r="C15" s="4">
        <f t="shared" ref="C15:C22" si="5">1.39*(A15 - 0.92)^0.5 - 0.36*A15 - 0.101</f>
        <v>9.2727055509580686E-2</v>
      </c>
      <c r="D15" s="4">
        <f t="shared" ref="D15:D22" si="6">B15*(0.62 - 0.23*A15) + B15^2*(0.066/(A15 - 0.86) - 0.037) + 0.32*B15^6/(10^(9*A15-9))</f>
        <v>0.64528561317741318</v>
      </c>
      <c r="E15" s="4">
        <f t="shared" ref="E15:E22" si="7">0.132 - 0.32*LOG(A15)</f>
        <v>0.11875434074936798</v>
      </c>
      <c r="F15" s="4">
        <f t="shared" ref="F15:F22" si="8">10^(0.3106 - 0.49*A15 + 0.1824*A15^2)</f>
        <v>0.98243539328096585</v>
      </c>
      <c r="G15" s="4">
        <f t="shared" ref="G15:G22" si="9">C15 + (1 - C15)*EXP(-1*D15) + E15*B15^F15</f>
        <v>0.68735758977651851</v>
      </c>
    </row>
    <row r="16" spans="1:7" x14ac:dyDescent="0.2">
      <c r="A16" s="3">
        <v>1.1000000000000001</v>
      </c>
      <c r="B16" s="5">
        <v>2</v>
      </c>
      <c r="C16" s="4">
        <f t="shared" si="5"/>
        <v>9.2727055509580686E-2</v>
      </c>
      <c r="D16" s="4">
        <f t="shared" si="6"/>
        <v>4.2642792433544514</v>
      </c>
      <c r="E16" s="4">
        <f t="shared" si="7"/>
        <v>0.11875434074936798</v>
      </c>
      <c r="F16" s="4">
        <f t="shared" si="8"/>
        <v>0.98243539328096585</v>
      </c>
      <c r="G16" s="4">
        <f t="shared" si="9"/>
        <v>0.34011970504608879</v>
      </c>
    </row>
    <row r="17" spans="1:7" x14ac:dyDescent="0.2">
      <c r="A17" s="3">
        <v>1.1000000000000001</v>
      </c>
      <c r="B17" s="5">
        <v>3</v>
      </c>
      <c r="C17" s="4">
        <f t="shared" si="5"/>
        <v>9.2727055509580686E-2</v>
      </c>
      <c r="D17" s="4">
        <f t="shared" si="6"/>
        <v>32.611212006334299</v>
      </c>
      <c r="E17" s="4">
        <f t="shared" si="7"/>
        <v>0.11875434074936798</v>
      </c>
      <c r="F17" s="4">
        <f t="shared" si="8"/>
        <v>0.98243539328096585</v>
      </c>
      <c r="G17" s="4">
        <f t="shared" si="9"/>
        <v>0.44218128453832634</v>
      </c>
    </row>
    <row r="18" spans="1:7" x14ac:dyDescent="0.2">
      <c r="A18" s="3">
        <v>1.1000000000000001</v>
      </c>
      <c r="B18" s="5">
        <v>4</v>
      </c>
      <c r="C18" s="4">
        <f t="shared" si="5"/>
        <v>9.2727055509580686E-2</v>
      </c>
      <c r="D18" s="4">
        <f t="shared" si="6"/>
        <v>170.2858715746849</v>
      </c>
      <c r="E18" s="4">
        <f t="shared" si="7"/>
        <v>0.11875434074936798</v>
      </c>
      <c r="F18" s="4">
        <f t="shared" si="8"/>
        <v>0.98243539328096585</v>
      </c>
      <c r="G18" s="4">
        <f t="shared" si="9"/>
        <v>0.55631756586768366</v>
      </c>
    </row>
    <row r="19" spans="1:7" x14ac:dyDescent="0.2">
      <c r="A19" s="3">
        <v>1.1000000000000001</v>
      </c>
      <c r="B19" s="5">
        <v>5</v>
      </c>
      <c r="C19" s="4">
        <f t="shared" si="5"/>
        <v>9.2727055509580686E-2</v>
      </c>
      <c r="D19" s="4">
        <f t="shared" si="6"/>
        <v>637.24770589708282</v>
      </c>
      <c r="E19" s="4">
        <f t="shared" si="7"/>
        <v>0.11875434074936798</v>
      </c>
      <c r="F19" s="4">
        <f t="shared" si="8"/>
        <v>0.98243539328096585</v>
      </c>
      <c r="G19" s="4">
        <f t="shared" si="9"/>
        <v>0.66994837622219539</v>
      </c>
    </row>
    <row r="20" spans="1:7" x14ac:dyDescent="0.2">
      <c r="A20" s="3">
        <v>1.1000000000000001</v>
      </c>
      <c r="B20" s="5">
        <v>6</v>
      </c>
      <c r="C20" s="4">
        <f t="shared" si="5"/>
        <v>9.2727055509580686E-2</v>
      </c>
      <c r="D20" s="4">
        <f t="shared" si="6"/>
        <v>1890.335568405395</v>
      </c>
      <c r="E20" s="4">
        <f t="shared" si="7"/>
        <v>0.11875434074936798</v>
      </c>
      <c r="F20" s="4">
        <f t="shared" si="8"/>
        <v>0.98243539328096585</v>
      </c>
      <c r="G20" s="4">
        <f t="shared" si="9"/>
        <v>0.78317799162934587</v>
      </c>
    </row>
    <row r="21" spans="1:7" x14ac:dyDescent="0.2">
      <c r="A21" s="3">
        <v>1.1000000000000001</v>
      </c>
      <c r="B21" s="5">
        <v>7</v>
      </c>
      <c r="C21" s="4">
        <f t="shared" si="5"/>
        <v>9.2727055509580686E-2</v>
      </c>
      <c r="D21" s="4">
        <f t="shared" si="6"/>
        <v>4753.7931047094971</v>
      </c>
      <c r="E21" s="4">
        <f t="shared" si="7"/>
        <v>0.11875434074936798</v>
      </c>
      <c r="F21" s="4">
        <f t="shared" si="8"/>
        <v>0.98243539328096585</v>
      </c>
      <c r="G21" s="4">
        <f t="shared" si="9"/>
        <v>0.89607505839424983</v>
      </c>
    </row>
    <row r="22" spans="1:7" x14ac:dyDescent="0.2">
      <c r="A22" s="3">
        <v>1.1000000000000001</v>
      </c>
      <c r="B22" s="5">
        <v>8</v>
      </c>
      <c r="C22" s="4">
        <f t="shared" si="5"/>
        <v>9.2727055509580686E-2</v>
      </c>
      <c r="D22" s="4">
        <f t="shared" si="6"/>
        <v>10578.799780779833</v>
      </c>
      <c r="E22" s="4">
        <f t="shared" si="7"/>
        <v>0.11875434074936798</v>
      </c>
      <c r="F22" s="4">
        <f t="shared" si="8"/>
        <v>0.98243539328096585</v>
      </c>
      <c r="G22" s="4">
        <f t="shared" si="9"/>
        <v>1.0086882179846459</v>
      </c>
    </row>
    <row r="24" spans="1:7" x14ac:dyDescent="0.2">
      <c r="A24" s="1" t="s">
        <v>0</v>
      </c>
      <c r="B24" s="2" t="s">
        <v>1</v>
      </c>
      <c r="C24" s="1" t="s">
        <v>2</v>
      </c>
      <c r="D24" s="1" t="s">
        <v>3</v>
      </c>
      <c r="E24" s="2" t="s">
        <v>4</v>
      </c>
      <c r="F24" s="1" t="s">
        <v>5</v>
      </c>
      <c r="G24" s="1" t="s">
        <v>6</v>
      </c>
    </row>
    <row r="25" spans="1:7" x14ac:dyDescent="0.2">
      <c r="A25" s="3">
        <v>1.2</v>
      </c>
      <c r="B25" s="6">
        <v>0</v>
      </c>
      <c r="C25" s="4">
        <f>1.39*(A25 - 0.92)^0.5 - 0.36*A25 - 0.101</f>
        <v>0.20251886447595605</v>
      </c>
      <c r="D25" s="4">
        <f>B25*(0.62 - 0.23*A25) + B25^2*(0.066/(A25 - 0.86) - 0.037) + 0.32*B25^6/(10^(9*A25-9))</f>
        <v>0</v>
      </c>
      <c r="E25" s="4">
        <f>0.132 - 0.32*LOG(A25)</f>
        <v>0.10666200126476007</v>
      </c>
      <c r="F25" s="4">
        <f>10^(0.3106 - 0.49*A25 + 0.1824*A25^2)</f>
        <v>0.96662049693170105</v>
      </c>
      <c r="G25" s="4">
        <f>C25 + (1 - C25)*EXP(-1*D25) + E25*B25^F25</f>
        <v>1</v>
      </c>
    </row>
    <row r="26" spans="1:7" x14ac:dyDescent="0.2">
      <c r="A26" s="3">
        <v>1.2</v>
      </c>
      <c r="B26" s="6">
        <v>1</v>
      </c>
      <c r="C26" s="4">
        <f t="shared" ref="C26:C33" si="10">1.39*(A26 - 0.92)^0.5 - 0.36*A26 - 0.101</f>
        <v>0.20251886447595605</v>
      </c>
      <c r="D26" s="4">
        <f t="shared" ref="D26:D33" si="11">B26*(0.62 - 0.23*A26) + B26^2*(0.066/(A26 - 0.86) - 0.037) + 0.32*B26^6/(10^(9*A26-9))</f>
        <v>0.50618930527469908</v>
      </c>
      <c r="E26" s="4">
        <f t="shared" ref="E26:E33" si="12">0.132 - 0.32*LOG(A26)</f>
        <v>0.10666200126476007</v>
      </c>
      <c r="F26" s="4">
        <f t="shared" ref="F26:F33" si="13">10^(0.3106 - 0.49*A26 + 0.1824*A26^2)</f>
        <v>0.96662049693170105</v>
      </c>
      <c r="G26" s="4">
        <f t="shared" ref="G26:G33" si="14">C26 + (1 - C26)*EXP(-1*D26) + E26*B26^F26</f>
        <v>0.78989312359765151</v>
      </c>
    </row>
    <row r="27" spans="1:7" x14ac:dyDescent="0.2">
      <c r="A27" s="3">
        <v>1.2</v>
      </c>
      <c r="B27" s="5">
        <v>2</v>
      </c>
      <c r="C27" s="4">
        <f t="shared" si="10"/>
        <v>0.20251886447595605</v>
      </c>
      <c r="D27" s="4">
        <f t="shared" si="11"/>
        <v>1.6410567140513308</v>
      </c>
      <c r="E27" s="4">
        <f t="shared" si="12"/>
        <v>0.10666200126476007</v>
      </c>
      <c r="F27" s="4">
        <f t="shared" si="13"/>
        <v>0.96662049693170105</v>
      </c>
      <c r="G27" s="4">
        <f t="shared" si="14"/>
        <v>0.56549591110829922</v>
      </c>
    </row>
    <row r="28" spans="1:7" x14ac:dyDescent="0.2">
      <c r="A28" s="3">
        <v>1.2</v>
      </c>
      <c r="B28" s="5">
        <v>3</v>
      </c>
      <c r="C28" s="4">
        <f t="shared" si="10"/>
        <v>0.20251886447595605</v>
      </c>
      <c r="D28" s="4">
        <f t="shared" si="11"/>
        <v>6.1432976629027056</v>
      </c>
      <c r="E28" s="4">
        <f t="shared" si="12"/>
        <v>0.10666200126476007</v>
      </c>
      <c r="F28" s="4">
        <f t="shared" si="13"/>
        <v>0.96662049693170105</v>
      </c>
      <c r="G28" s="4">
        <f t="shared" si="14"/>
        <v>0.51269602045531593</v>
      </c>
    </row>
    <row r="29" spans="1:7" x14ac:dyDescent="0.2">
      <c r="A29" s="3">
        <v>1.2</v>
      </c>
      <c r="B29" s="5">
        <v>4</v>
      </c>
      <c r="C29" s="4">
        <f t="shared" si="10"/>
        <v>0.20251886447595605</v>
      </c>
      <c r="D29" s="4">
        <f t="shared" si="11"/>
        <v>24.66339440516753</v>
      </c>
      <c r="E29" s="4">
        <f t="shared" si="12"/>
        <v>0.10666200126476007</v>
      </c>
      <c r="F29" s="4">
        <f t="shared" si="13"/>
        <v>0.96662049693170105</v>
      </c>
      <c r="G29" s="4">
        <f t="shared" si="14"/>
        <v>0.60987405640760917</v>
      </c>
    </row>
    <row r="30" spans="1:7" x14ac:dyDescent="0.2">
      <c r="A30" s="3">
        <v>1.2</v>
      </c>
      <c r="B30" s="5">
        <v>5</v>
      </c>
      <c r="C30" s="4">
        <f t="shared" si="10"/>
        <v>0.20251886447595605</v>
      </c>
      <c r="D30" s="4">
        <f t="shared" si="11"/>
        <v>84.892600799526434</v>
      </c>
      <c r="E30" s="4">
        <f t="shared" si="12"/>
        <v>0.10666200126476007</v>
      </c>
      <c r="F30" s="4">
        <f t="shared" si="13"/>
        <v>0.96662049693170105</v>
      </c>
      <c r="G30" s="4">
        <f t="shared" si="14"/>
        <v>0.7079342530131475</v>
      </c>
    </row>
    <row r="31" spans="1:7" x14ac:dyDescent="0.2">
      <c r="A31" s="3">
        <v>1.2</v>
      </c>
      <c r="B31" s="5">
        <v>6</v>
      </c>
      <c r="C31" s="4">
        <f t="shared" si="10"/>
        <v>0.20251886447595605</v>
      </c>
      <c r="D31" s="4">
        <f t="shared" si="11"/>
        <v>244.34352101400842</v>
      </c>
      <c r="E31" s="4">
        <f t="shared" si="12"/>
        <v>0.10666200126476007</v>
      </c>
      <c r="F31" s="4">
        <f t="shared" si="13"/>
        <v>0.96662049693170105</v>
      </c>
      <c r="G31" s="4">
        <f t="shared" si="14"/>
        <v>0.80533750924846392</v>
      </c>
    </row>
    <row r="32" spans="1:7" x14ac:dyDescent="0.2">
      <c r="A32" s="3">
        <v>1.2</v>
      </c>
      <c r="B32" s="5">
        <v>7</v>
      </c>
      <c r="C32" s="4">
        <f t="shared" si="10"/>
        <v>0.20251886447595605</v>
      </c>
      <c r="D32" s="4">
        <f t="shared" si="11"/>
        <v>606.78228214542776</v>
      </c>
      <c r="E32" s="4">
        <f t="shared" si="12"/>
        <v>0.10666200126476007</v>
      </c>
      <c r="F32" s="4">
        <f t="shared" si="13"/>
        <v>0.96662049693170105</v>
      </c>
      <c r="G32" s="4">
        <f t="shared" si="14"/>
        <v>0.90219782588987363</v>
      </c>
    </row>
    <row r="33" spans="1:7" x14ac:dyDescent="0.2">
      <c r="A33" s="3">
        <v>1.2</v>
      </c>
      <c r="B33" s="5">
        <v>8</v>
      </c>
      <c r="C33" s="4">
        <f t="shared" si="10"/>
        <v>0.20251886447595605</v>
      </c>
      <c r="D33" s="4">
        <f t="shared" si="11"/>
        <v>1342.3123007542513</v>
      </c>
      <c r="E33" s="4">
        <f t="shared" si="12"/>
        <v>0.10666200126476007</v>
      </c>
      <c r="F33" s="4">
        <f t="shared" si="13"/>
        <v>0.96662049693170105</v>
      </c>
      <c r="G33" s="4">
        <f t="shared" si="14"/>
        <v>0.99859576062844091</v>
      </c>
    </row>
    <row r="35" spans="1:7" x14ac:dyDescent="0.2">
      <c r="A35" s="1" t="s">
        <v>0</v>
      </c>
      <c r="B35" s="2" t="s">
        <v>1</v>
      </c>
      <c r="C35" s="1" t="s">
        <v>2</v>
      </c>
      <c r="D35" s="1" t="s">
        <v>3</v>
      </c>
      <c r="E35" s="2" t="s">
        <v>4</v>
      </c>
      <c r="F35" s="1" t="s">
        <v>5</v>
      </c>
      <c r="G35" s="1" t="s">
        <v>6</v>
      </c>
    </row>
    <row r="36" spans="1:7" x14ac:dyDescent="0.2">
      <c r="A36" s="3">
        <v>1.3</v>
      </c>
      <c r="B36" s="6">
        <v>0</v>
      </c>
      <c r="C36" s="4">
        <f>1.39*(A36 - 0.92)^0.5 - 0.36*A36 - 0.101</f>
        <v>0.28785354641268768</v>
      </c>
      <c r="D36" s="4">
        <f>B36*(0.62 - 0.23*A36) + B36^2*(0.066/(A36 - 0.86) - 0.037) + 0.32*B36^6/(10^(9*A36-9))</f>
        <v>0</v>
      </c>
      <c r="E36" s="4">
        <f>0.132 - 0.32*LOG(A36)</f>
        <v>9.5538127261812239E-2</v>
      </c>
      <c r="F36" s="4">
        <f>10^(0.3106 - 0.49*A36 + 0.1824*A36^2)</f>
        <v>0.95908257361913729</v>
      </c>
      <c r="G36" s="4">
        <f>C36 + (1 - C36)*EXP(-1*D36) + E36*B36^F36</f>
        <v>1</v>
      </c>
    </row>
    <row r="37" spans="1:7" x14ac:dyDescent="0.2">
      <c r="A37" s="3">
        <v>1.3</v>
      </c>
      <c r="B37" s="6">
        <v>1</v>
      </c>
      <c r="C37" s="4">
        <f t="shared" ref="C37:C44" si="15">1.39*(A37 - 0.92)^0.5 - 0.36*A37 - 0.101</f>
        <v>0.28785354641268768</v>
      </c>
      <c r="D37" s="4">
        <f t="shared" ref="D37:D44" si="16">B37*(0.62 - 0.23*A37) + B37^2*(0.066/(A37 - 0.86) - 0.037) + 0.32*B37^6/(10^(9*A37-9))</f>
        <v>0.43463848394078997</v>
      </c>
      <c r="E37" s="4">
        <f t="shared" ref="E37:E44" si="17">0.132 - 0.32*LOG(A37)</f>
        <v>9.5538127261812239E-2</v>
      </c>
      <c r="F37" s="4">
        <f t="shared" ref="F37:F44" si="18">10^(0.3106 - 0.49*A37 + 0.1824*A37^2)</f>
        <v>0.95908257361913729</v>
      </c>
      <c r="G37" s="4">
        <f t="shared" ref="G37:G44" si="19">C37 + (1 - C37)*EXP(-1*D37) + E37*B37^F37</f>
        <v>0.84450558082030514</v>
      </c>
    </row>
    <row r="38" spans="1:7" x14ac:dyDescent="0.2">
      <c r="A38" s="3">
        <v>1.3</v>
      </c>
      <c r="B38" s="5">
        <v>2</v>
      </c>
      <c r="C38" s="4">
        <f t="shared" si="15"/>
        <v>0.28785354641268768</v>
      </c>
      <c r="D38" s="4">
        <f t="shared" si="16"/>
        <v>1.1348629722105623</v>
      </c>
      <c r="E38" s="4">
        <f t="shared" si="17"/>
        <v>9.5538127261812239E-2</v>
      </c>
      <c r="F38" s="4">
        <f t="shared" si="18"/>
        <v>0.95908257361913729</v>
      </c>
      <c r="G38" s="4">
        <f t="shared" si="19"/>
        <v>0.70251765489107643</v>
      </c>
    </row>
    <row r="39" spans="1:7" x14ac:dyDescent="0.2">
      <c r="A39" s="3">
        <v>1.3</v>
      </c>
      <c r="B39" s="5">
        <v>3</v>
      </c>
      <c r="C39" s="4">
        <f t="shared" si="15"/>
        <v>0.28785354641268768</v>
      </c>
      <c r="D39" s="4">
        <f t="shared" si="16"/>
        <v>2.4454547928359389</v>
      </c>
      <c r="E39" s="4">
        <f t="shared" si="17"/>
        <v>9.5538127261812239E-2</v>
      </c>
      <c r="F39" s="4">
        <f t="shared" si="18"/>
        <v>0.95908257361913729</v>
      </c>
      <c r="G39" s="4">
        <f t="shared" si="19"/>
        <v>0.62360284694004098</v>
      </c>
    </row>
    <row r="40" spans="1:7" x14ac:dyDescent="0.2">
      <c r="A40" s="3">
        <v>1.3</v>
      </c>
      <c r="B40" s="5">
        <v>4</v>
      </c>
      <c r="C40" s="4">
        <f t="shared" si="15"/>
        <v>0.28785354641268768</v>
      </c>
      <c r="D40" s="4">
        <f t="shared" si="16"/>
        <v>5.7072302214760029</v>
      </c>
      <c r="E40" s="4">
        <f t="shared" si="17"/>
        <v>9.5538127261812239E-2</v>
      </c>
      <c r="F40" s="4">
        <f t="shared" si="18"/>
        <v>0.95908257361913729</v>
      </c>
      <c r="G40" s="4">
        <f t="shared" si="19"/>
        <v>0.65129798062110245</v>
      </c>
    </row>
    <row r="41" spans="1:7" x14ac:dyDescent="0.2">
      <c r="A41" s="3">
        <v>1.3</v>
      </c>
      <c r="B41" s="5">
        <v>5</v>
      </c>
      <c r="C41" s="4">
        <f t="shared" si="15"/>
        <v>0.28785354641268768</v>
      </c>
      <c r="D41" s="4">
        <f t="shared" si="16"/>
        <v>14.406311574844372</v>
      </c>
      <c r="E41" s="4">
        <f t="shared" si="17"/>
        <v>9.5538127261812239E-2</v>
      </c>
      <c r="F41" s="4">
        <f t="shared" si="18"/>
        <v>0.95908257361913729</v>
      </c>
      <c r="G41" s="4">
        <f t="shared" si="19"/>
        <v>0.73510015664987161</v>
      </c>
    </row>
    <row r="42" spans="1:7" x14ac:dyDescent="0.2">
      <c r="A42" s="3">
        <v>1.3</v>
      </c>
      <c r="B42" s="5">
        <v>6</v>
      </c>
      <c r="C42" s="4">
        <f t="shared" si="15"/>
        <v>0.28785354641268768</v>
      </c>
      <c r="D42" s="4">
        <f t="shared" si="16"/>
        <v>35.783106741500092</v>
      </c>
      <c r="E42" s="4">
        <f t="shared" si="17"/>
        <v>9.5538127261812239E-2</v>
      </c>
      <c r="F42" s="4">
        <f t="shared" si="18"/>
        <v>0.95908257361913729</v>
      </c>
      <c r="G42" s="4">
        <f t="shared" si="19"/>
        <v>0.82056008549799153</v>
      </c>
    </row>
    <row r="43" spans="1:7" x14ac:dyDescent="0.2">
      <c r="A43" s="3">
        <v>1.3</v>
      </c>
      <c r="B43" s="5">
        <v>7</v>
      </c>
      <c r="C43" s="4">
        <f t="shared" si="15"/>
        <v>0.28785354641268768</v>
      </c>
      <c r="D43" s="4">
        <f t="shared" si="16"/>
        <v>82.900997150007385</v>
      </c>
      <c r="E43" s="4">
        <f t="shared" si="17"/>
        <v>9.5538127261812239E-2</v>
      </c>
      <c r="F43" s="4">
        <f t="shared" si="18"/>
        <v>0.95908257361913729</v>
      </c>
      <c r="G43" s="4">
        <f t="shared" si="19"/>
        <v>0.90543682279252347</v>
      </c>
    </row>
    <row r="44" spans="1:7" x14ac:dyDescent="0.2">
      <c r="A44" s="3">
        <v>1.3</v>
      </c>
      <c r="B44" s="5">
        <v>8</v>
      </c>
      <c r="C44" s="4">
        <f t="shared" si="15"/>
        <v>0.28785354641268768</v>
      </c>
      <c r="D44" s="4">
        <f t="shared" si="16"/>
        <v>177.17473417446422</v>
      </c>
      <c r="E44" s="4">
        <f t="shared" si="17"/>
        <v>9.5538127261812239E-2</v>
      </c>
      <c r="F44" s="4">
        <f t="shared" si="18"/>
        <v>0.95908257361913729</v>
      </c>
      <c r="G44" s="4">
        <f t="shared" si="19"/>
        <v>0.98981714698203915</v>
      </c>
    </row>
    <row r="46" spans="1:7" x14ac:dyDescent="0.2">
      <c r="A46" s="1" t="s">
        <v>0</v>
      </c>
      <c r="B46" s="2" t="s">
        <v>1</v>
      </c>
      <c r="C46" s="1" t="s">
        <v>2</v>
      </c>
      <c r="D46" s="1" t="s">
        <v>3</v>
      </c>
      <c r="E46" s="2" t="s">
        <v>4</v>
      </c>
      <c r="F46" s="1" t="s">
        <v>5</v>
      </c>
      <c r="G46" s="1" t="s">
        <v>6</v>
      </c>
    </row>
    <row r="47" spans="1:7" x14ac:dyDescent="0.2">
      <c r="A47" s="3">
        <v>1.4</v>
      </c>
      <c r="B47" s="6">
        <v>0</v>
      </c>
      <c r="C47" s="4">
        <f>1.39*(A47 - 0.92)^0.5 - 0.36*A47 - 0.101</f>
        <v>0.35802024900829554</v>
      </c>
      <c r="D47" s="4">
        <f>B47*(0.62 - 0.23*A47) + B47^2*(0.066/(A47 - 0.86) - 0.037) + 0.32*B47^6/(10^(9*A47-9))</f>
        <v>0</v>
      </c>
      <c r="E47" s="4">
        <f>0.132 - 0.32*LOG(A47)</f>
        <v>8.5239028582963838E-2</v>
      </c>
      <c r="F47" s="4">
        <f>10^(0.3106 - 0.49*A47 + 0.1824*A47^2)</f>
        <v>0.95963040559230506</v>
      </c>
      <c r="G47" s="4">
        <f>C47 + (1 - C47)*EXP(-1*D47) + E47*B47^F47</f>
        <v>1</v>
      </c>
    </row>
    <row r="48" spans="1:7" x14ac:dyDescent="0.2">
      <c r="A48" s="3">
        <v>1.4</v>
      </c>
      <c r="B48" s="6">
        <v>1</v>
      </c>
      <c r="C48" s="4">
        <f t="shared" ref="C48:C55" si="20">1.39*(A48 - 0.92)^0.5 - 0.36*A48 - 0.101</f>
        <v>0.35802024900829554</v>
      </c>
      <c r="D48" s="4">
        <f t="shared" ref="D48:D55" si="21">B48*(0.62 - 0.23*A48) + B48^2*(0.066/(A48 - 0.86) - 0.037) + 0.32*B48^6/(10^(9*A48-9))</f>
        <v>0.38330260258803056</v>
      </c>
      <c r="E48" s="4">
        <f t="shared" ref="E48:E55" si="22">0.132 - 0.32*LOG(A48)</f>
        <v>8.5239028582963838E-2</v>
      </c>
      <c r="F48" s="4">
        <f t="shared" ref="F48:F55" si="23">10^(0.3106 - 0.49*A48 + 0.1824*A48^2)</f>
        <v>0.95963040559230506</v>
      </c>
      <c r="G48" s="4">
        <f t="shared" ref="G48:G55" si="24">C48 + (1 - C48)*EXP(-1*D48) + E48*B48^F48</f>
        <v>0.88083692073438513</v>
      </c>
    </row>
    <row r="49" spans="1:7" x14ac:dyDescent="0.2">
      <c r="A49" s="3">
        <v>1.4</v>
      </c>
      <c r="B49" s="5">
        <v>2</v>
      </c>
      <c r="C49" s="4">
        <f t="shared" si="20"/>
        <v>0.35802024900829554</v>
      </c>
      <c r="D49" s="4">
        <f t="shared" si="21"/>
        <v>0.94203323230062064</v>
      </c>
      <c r="E49" s="4">
        <f t="shared" si="22"/>
        <v>8.5239028582963838E-2</v>
      </c>
      <c r="F49" s="4">
        <f t="shared" si="23"/>
        <v>0.95963040559230506</v>
      </c>
      <c r="G49" s="4">
        <f t="shared" si="24"/>
        <v>0.77405989512240791</v>
      </c>
    </row>
    <row r="50" spans="1:7" x14ac:dyDescent="0.2">
      <c r="A50" s="3">
        <v>1.4</v>
      </c>
      <c r="B50" s="5">
        <v>3</v>
      </c>
      <c r="C50" s="4">
        <f t="shared" si="20"/>
        <v>0.35802024900829554</v>
      </c>
      <c r="D50" s="4">
        <f t="shared" si="21"/>
        <v>1.7195972866742557</v>
      </c>
      <c r="E50" s="4">
        <f t="shared" si="22"/>
        <v>8.5239028582963838E-2</v>
      </c>
      <c r="F50" s="4">
        <f t="shared" si="23"/>
        <v>0.95963040559230506</v>
      </c>
      <c r="G50" s="4">
        <f t="shared" si="24"/>
        <v>0.71764710763753936</v>
      </c>
    </row>
    <row r="51" spans="1:7" x14ac:dyDescent="0.2">
      <c r="A51" s="3">
        <v>1.4</v>
      </c>
      <c r="B51" s="5">
        <v>4</v>
      </c>
      <c r="C51" s="4">
        <f t="shared" si="20"/>
        <v>0.35802024900829554</v>
      </c>
      <c r="D51" s="4">
        <f t="shared" si="21"/>
        <v>2.8847935339063802</v>
      </c>
      <c r="E51" s="4">
        <f t="shared" si="22"/>
        <v>8.5239028582963838E-2</v>
      </c>
      <c r="F51" s="4">
        <f t="shared" si="23"/>
        <v>0.95963040559230506</v>
      </c>
      <c r="G51" s="4">
        <f t="shared" si="24"/>
        <v>0.71628420742734811</v>
      </c>
    </row>
    <row r="52" spans="1:7" x14ac:dyDescent="0.2">
      <c r="A52" s="3">
        <v>1.4</v>
      </c>
      <c r="B52" s="5">
        <v>5</v>
      </c>
      <c r="C52" s="4">
        <f t="shared" si="20"/>
        <v>0.35802024900829554</v>
      </c>
      <c r="D52" s="4">
        <f t="shared" si="21"/>
        <v>4.8764987713103469</v>
      </c>
      <c r="E52" s="4">
        <f t="shared" si="22"/>
        <v>8.5239028582963838E-2</v>
      </c>
      <c r="F52" s="4">
        <f t="shared" si="23"/>
        <v>0.95963040559230506</v>
      </c>
      <c r="G52" s="4">
        <f t="shared" si="24"/>
        <v>0.76229912606641026</v>
      </c>
    </row>
    <row r="53" spans="1:7" x14ac:dyDescent="0.2">
      <c r="A53" s="3">
        <v>1.4</v>
      </c>
      <c r="B53" s="5">
        <v>6</v>
      </c>
      <c r="C53" s="4">
        <f t="shared" si="20"/>
        <v>0.35802024900829554</v>
      </c>
      <c r="D53" s="4">
        <f t="shared" si="21"/>
        <v>8.6062263471523544</v>
      </c>
      <c r="E53" s="4">
        <f t="shared" si="22"/>
        <v>8.5239028582963838E-2</v>
      </c>
      <c r="F53" s="4">
        <f t="shared" si="23"/>
        <v>0.95963040559230506</v>
      </c>
      <c r="G53" s="4">
        <f t="shared" si="24"/>
        <v>0.83388474410033431</v>
      </c>
    </row>
    <row r="54" spans="1:7" x14ac:dyDescent="0.2">
      <c r="A54" s="3">
        <v>1.4</v>
      </c>
      <c r="B54" s="5">
        <v>7</v>
      </c>
      <c r="C54" s="4">
        <f t="shared" si="20"/>
        <v>0.35802024900829554</v>
      </c>
      <c r="D54" s="4">
        <f t="shared" si="21"/>
        <v>15.718558545870355</v>
      </c>
      <c r="E54" s="4">
        <f t="shared" si="22"/>
        <v>8.5239028582963838E-2</v>
      </c>
      <c r="F54" s="4">
        <f t="shared" si="23"/>
        <v>0.95963040559230506</v>
      </c>
      <c r="G54" s="4">
        <f t="shared" si="24"/>
        <v>0.90961527587113222</v>
      </c>
    </row>
    <row r="55" spans="1:7" x14ac:dyDescent="0.2">
      <c r="A55" s="3">
        <v>1.4</v>
      </c>
      <c r="B55" s="5">
        <v>8</v>
      </c>
      <c r="C55" s="4">
        <f t="shared" si="20"/>
        <v>0.35802024900829554</v>
      </c>
      <c r="D55" s="4">
        <f t="shared" si="21"/>
        <v>28.909452836674955</v>
      </c>
      <c r="E55" s="4">
        <f t="shared" si="22"/>
        <v>8.5239028582963838E-2</v>
      </c>
      <c r="F55" s="4">
        <f t="shared" si="23"/>
        <v>0.95963040559230506</v>
      </c>
      <c r="G55" s="4">
        <f t="shared" si="24"/>
        <v>0.98502539063158601</v>
      </c>
    </row>
    <row r="57" spans="1:7" x14ac:dyDescent="0.2">
      <c r="A57" s="1" t="s">
        <v>0</v>
      </c>
      <c r="B57" s="2" t="s">
        <v>1</v>
      </c>
      <c r="C57" s="1" t="s">
        <v>2</v>
      </c>
      <c r="D57" s="1" t="s">
        <v>3</v>
      </c>
      <c r="E57" s="2" t="s">
        <v>4</v>
      </c>
      <c r="F57" s="1" t="s">
        <v>5</v>
      </c>
      <c r="G57" s="1" t="s">
        <v>6</v>
      </c>
    </row>
    <row r="58" spans="1:7" x14ac:dyDescent="0.2">
      <c r="A58" s="3">
        <v>1.5</v>
      </c>
      <c r="B58" s="6">
        <v>0</v>
      </c>
      <c r="C58" s="4">
        <f>1.39*(A58 - 0.92)^0.5 - 0.36*A58 - 0.101</f>
        <v>0.41759246171508302</v>
      </c>
      <c r="D58" s="4">
        <f>B58*(0.62 - 0.23*A58) + B58^2*(0.066/(A58 - 0.86) - 0.037) + 0.32*B58^6/(10^(9*A58-9))</f>
        <v>0</v>
      </c>
      <c r="E58" s="4">
        <f>0.132 - 0.32*LOG(A58)</f>
        <v>7.5650797102182005E-2</v>
      </c>
      <c r="F58" s="4">
        <f>10^(0.3106 - 0.49*A58 + 0.1824*A58^2)</f>
        <v>0.96827785626124918</v>
      </c>
      <c r="G58" s="4">
        <f>C58 + (1 - C58)*EXP(-1*D58) + E58*B58^F58</f>
        <v>1</v>
      </c>
    </row>
    <row r="59" spans="1:7" x14ac:dyDescent="0.2">
      <c r="A59" s="3">
        <v>1.5</v>
      </c>
      <c r="B59" s="6">
        <v>1</v>
      </c>
      <c r="C59" s="4">
        <f t="shared" ref="C59:C66" si="25">1.39*(A59 - 0.92)^0.5 - 0.36*A59 - 0.101</f>
        <v>0.41759246171508302</v>
      </c>
      <c r="D59" s="4">
        <f t="shared" ref="D59:D66" si="26">B59*(0.62 - 0.23*A59) + B59^2*(0.066/(A59 - 0.86) - 0.037) + 0.32*B59^6/(10^(9*A59-9))</f>
        <v>0.34113511928851253</v>
      </c>
      <c r="E59" s="4">
        <f t="shared" ref="E59:E66" si="27">0.132 - 0.32*LOG(A59)</f>
        <v>7.5650797102182005E-2</v>
      </c>
      <c r="F59" s="4">
        <f t="shared" ref="F59:F66" si="28">10^(0.3106 - 0.49*A59 + 0.1824*A59^2)</f>
        <v>0.96827785626124918</v>
      </c>
      <c r="G59" s="4">
        <f t="shared" ref="G59:G66" si="29">C59 + (1 - C59)*EXP(-1*D59) + E59*B59^F59</f>
        <v>0.90731337448184268</v>
      </c>
    </row>
    <row r="60" spans="1:7" x14ac:dyDescent="0.2">
      <c r="A60" s="3">
        <v>1.5</v>
      </c>
      <c r="B60" s="5">
        <v>2</v>
      </c>
      <c r="C60" s="4">
        <f t="shared" si="25"/>
        <v>0.41759246171508302</v>
      </c>
      <c r="D60" s="4">
        <f t="shared" si="26"/>
        <v>0.81514763446480254</v>
      </c>
      <c r="E60" s="4">
        <f t="shared" si="27"/>
        <v>7.5650797102182005E-2</v>
      </c>
      <c r="F60" s="4">
        <f t="shared" si="28"/>
        <v>0.96827785626124918</v>
      </c>
      <c r="G60" s="4">
        <f t="shared" si="29"/>
        <v>0.82336195212960495</v>
      </c>
    </row>
    <row r="61" spans="1:7" x14ac:dyDescent="0.2">
      <c r="A61" s="3">
        <v>1.5</v>
      </c>
      <c r="B61" s="5">
        <v>3</v>
      </c>
      <c r="C61" s="4">
        <f t="shared" si="25"/>
        <v>0.41759246171508302</v>
      </c>
      <c r="D61" s="4">
        <f t="shared" si="26"/>
        <v>1.4275019613256408</v>
      </c>
      <c r="E61" s="4">
        <f t="shared" si="27"/>
        <v>7.5650797102182005E-2</v>
      </c>
      <c r="F61" s="4">
        <f t="shared" si="28"/>
        <v>0.96827785626124918</v>
      </c>
      <c r="G61" s="4">
        <f t="shared" si="29"/>
        <v>0.77649564103955182</v>
      </c>
    </row>
    <row r="62" spans="1:7" x14ac:dyDescent="0.2">
      <c r="A62" s="3">
        <v>1.5</v>
      </c>
      <c r="B62" s="5">
        <v>4</v>
      </c>
      <c r="C62" s="4">
        <f t="shared" si="25"/>
        <v>0.41759246171508302</v>
      </c>
      <c r="D62" s="4">
        <f t="shared" si="26"/>
        <v>2.1994486057473592</v>
      </c>
      <c r="E62" s="4">
        <f t="shared" si="27"/>
        <v>7.5650797102182005E-2</v>
      </c>
      <c r="F62" s="4">
        <f t="shared" si="28"/>
        <v>0.96827785626124918</v>
      </c>
      <c r="G62" s="4">
        <f t="shared" si="29"/>
        <v>0.77174485144433813</v>
      </c>
    </row>
    <row r="63" spans="1:7" x14ac:dyDescent="0.2">
      <c r="A63" s="3">
        <v>1.5</v>
      </c>
      <c r="B63" s="5">
        <v>5</v>
      </c>
      <c r="C63" s="4">
        <f t="shared" si="25"/>
        <v>0.41759246171508302</v>
      </c>
      <c r="D63" s="4">
        <f t="shared" si="26"/>
        <v>3.1862388830084187</v>
      </c>
      <c r="E63" s="4">
        <f t="shared" si="27"/>
        <v>7.5650797102182005E-2</v>
      </c>
      <c r="F63" s="4">
        <f t="shared" si="28"/>
        <v>0.96827785626124918</v>
      </c>
      <c r="G63" s="4">
        <f t="shared" si="29"/>
        <v>0.80108861649325647</v>
      </c>
    </row>
    <row r="64" spans="1:7" x14ac:dyDescent="0.2">
      <c r="A64" s="3">
        <v>1.5</v>
      </c>
      <c r="B64" s="5">
        <v>6</v>
      </c>
      <c r="C64" s="4">
        <f t="shared" si="25"/>
        <v>0.41759246171508302</v>
      </c>
      <c r="D64" s="4">
        <f t="shared" si="26"/>
        <v>4.5026255248410099</v>
      </c>
      <c r="E64" s="4">
        <f t="shared" si="27"/>
        <v>7.5650797102182005E-2</v>
      </c>
      <c r="F64" s="4">
        <f t="shared" si="28"/>
        <v>0.96827785626124918</v>
      </c>
      <c r="G64" s="4">
        <f t="shared" si="29"/>
        <v>0.85287049646294499</v>
      </c>
    </row>
    <row r="65" spans="1:7" x14ac:dyDescent="0.2">
      <c r="A65" s="3">
        <v>1.5</v>
      </c>
      <c r="B65" s="5">
        <v>7</v>
      </c>
      <c r="C65" s="4">
        <f t="shared" si="25"/>
        <v>0.41759246171508302</v>
      </c>
      <c r="D65" s="4">
        <f t="shared" si="26"/>
        <v>6.3556491742116776</v>
      </c>
      <c r="E65" s="4">
        <f t="shared" si="27"/>
        <v>7.5650797102182005E-2</v>
      </c>
      <c r="F65" s="4">
        <f t="shared" si="28"/>
        <v>0.96827785626124918</v>
      </c>
      <c r="G65" s="4">
        <f t="shared" si="29"/>
        <v>0.91645945512192983</v>
      </c>
    </row>
    <row r="66" spans="1:7" x14ac:dyDescent="0.2">
      <c r="A66" s="3">
        <v>1.5</v>
      </c>
      <c r="B66" s="5">
        <v>8</v>
      </c>
      <c r="C66" s="4">
        <f t="shared" si="25"/>
        <v>0.41759246171508302</v>
      </c>
      <c r="D66" s="4">
        <f t="shared" si="26"/>
        <v>9.0847107678309715</v>
      </c>
      <c r="E66" s="4">
        <f t="shared" si="27"/>
        <v>7.5650797102182005E-2</v>
      </c>
      <c r="F66" s="4">
        <f t="shared" si="28"/>
        <v>0.96827785626124918</v>
      </c>
      <c r="G66" s="4">
        <f t="shared" si="29"/>
        <v>0.98423106894935852</v>
      </c>
    </row>
    <row r="68" spans="1:7" x14ac:dyDescent="0.2">
      <c r="A68" s="1" t="s">
        <v>0</v>
      </c>
      <c r="B68" s="2" t="s">
        <v>1</v>
      </c>
      <c r="C68" s="1" t="s">
        <v>2</v>
      </c>
      <c r="D68" s="1" t="s">
        <v>3</v>
      </c>
      <c r="E68" s="2" t="s">
        <v>4</v>
      </c>
      <c r="F68" s="1" t="s">
        <v>5</v>
      </c>
      <c r="G68" s="1" t="s">
        <v>6</v>
      </c>
    </row>
    <row r="69" spans="1:7" x14ac:dyDescent="0.2">
      <c r="A69" s="3">
        <v>1.6</v>
      </c>
      <c r="B69" s="6">
        <v>0</v>
      </c>
      <c r="C69" s="4">
        <f>1.39*(A69 - 0.92)^0.5 - 0.36*A69 - 0.101</f>
        <v>0.46922336392170971</v>
      </c>
      <c r="D69" s="4">
        <f>B69*(0.62 - 0.23*A69) + B69^2*(0.066/(A69 - 0.86) - 0.037) + 0.32*B69^6/(10^(9*A69-9))</f>
        <v>0</v>
      </c>
      <c r="E69" s="4">
        <f>0.132 - 0.32*LOG(A69)</f>
        <v>6.6681605550104078E-2</v>
      </c>
      <c r="F69" s="4">
        <f>10^(0.3106 - 0.49*A69 + 0.1824*A69^2)</f>
        <v>0.98524445655243642</v>
      </c>
      <c r="G69" s="4">
        <f>C69 + (1 - C69)*EXP(-1*D69) + E69*B69^F69</f>
        <v>1</v>
      </c>
    </row>
    <row r="70" spans="1:7" x14ac:dyDescent="0.2">
      <c r="A70" s="3">
        <v>1.6</v>
      </c>
      <c r="B70" s="6">
        <v>1</v>
      </c>
      <c r="C70" s="4">
        <f t="shared" ref="C70:C77" si="30">1.39*(A70 - 0.92)^0.5 - 0.36*A70 - 0.101</f>
        <v>0.46922336392170971</v>
      </c>
      <c r="D70" s="4">
        <f t="shared" ref="D70:D77" si="31">B70*(0.62 - 0.23*A70) + B70^2*(0.066/(A70 - 0.86) - 0.037) + 0.32*B70^6/(10^(9*A70-9))</f>
        <v>0.30419046313213488</v>
      </c>
      <c r="E70" s="4">
        <f t="shared" ref="E70:E77" si="32">0.132 - 0.32*LOG(A70)</f>
        <v>6.6681605550104078E-2</v>
      </c>
      <c r="F70" s="4">
        <f t="shared" ref="F70:F77" si="33">10^(0.3106 - 0.49*A70 + 0.1824*A70^2)</f>
        <v>0.98524445655243642</v>
      </c>
      <c r="G70" s="4">
        <f t="shared" ref="G70:G77" si="34">C70 + (1 - C70)*EXP(-1*D70) + E70*B70^F70</f>
        <v>0.92746969231403309</v>
      </c>
    </row>
    <row r="71" spans="1:7" x14ac:dyDescent="0.2">
      <c r="A71" s="3">
        <v>1.6</v>
      </c>
      <c r="B71" s="5">
        <v>2</v>
      </c>
      <c r="C71" s="4">
        <f t="shared" si="30"/>
        <v>0.46922336392170971</v>
      </c>
      <c r="D71" s="4">
        <f t="shared" si="31"/>
        <v>0.71283828910528602</v>
      </c>
      <c r="E71" s="4">
        <f t="shared" si="32"/>
        <v>6.6681605550104078E-2</v>
      </c>
      <c r="F71" s="4">
        <f t="shared" si="33"/>
        <v>0.98524445655243642</v>
      </c>
      <c r="G71" s="4">
        <f t="shared" si="34"/>
        <v>0.86144316192379644</v>
      </c>
    </row>
    <row r="72" spans="1:7" x14ac:dyDescent="0.2">
      <c r="A72" s="3">
        <v>1.6</v>
      </c>
      <c r="B72" s="5">
        <v>3</v>
      </c>
      <c r="C72" s="4">
        <f t="shared" si="30"/>
        <v>0.46922336392170971</v>
      </c>
      <c r="D72" s="4">
        <f t="shared" si="31"/>
        <v>1.2266314071101696</v>
      </c>
      <c r="E72" s="4">
        <f t="shared" si="32"/>
        <v>6.6681605550104078E-2</v>
      </c>
      <c r="F72" s="4">
        <f t="shared" si="33"/>
        <v>0.98524445655243642</v>
      </c>
      <c r="G72" s="4">
        <f t="shared" si="34"/>
        <v>0.8217170354832064</v>
      </c>
    </row>
    <row r="73" spans="1:7" x14ac:dyDescent="0.2">
      <c r="A73" s="3">
        <v>1.6</v>
      </c>
      <c r="B73" s="5">
        <v>4</v>
      </c>
      <c r="C73" s="4">
        <f t="shared" si="30"/>
        <v>0.46922336392170971</v>
      </c>
      <c r="D73" s="4">
        <f t="shared" si="31"/>
        <v>1.8482450973329054</v>
      </c>
      <c r="E73" s="4">
        <f t="shared" si="32"/>
        <v>6.6681605550104078E-2</v>
      </c>
      <c r="F73" s="4">
        <f t="shared" si="33"/>
        <v>0.98524445655243642</v>
      </c>
      <c r="G73" s="4">
        <f t="shared" si="34"/>
        <v>0.81415358423032913</v>
      </c>
    </row>
    <row r="74" spans="1:7" x14ac:dyDescent="0.2">
      <c r="A74" s="3">
        <v>1.6</v>
      </c>
      <c r="B74" s="5">
        <v>5</v>
      </c>
      <c r="C74" s="4">
        <f t="shared" si="30"/>
        <v>0.46922336392170971</v>
      </c>
      <c r="D74" s="4">
        <f t="shared" si="31"/>
        <v>2.5846350882574041</v>
      </c>
      <c r="E74" s="4">
        <f t="shared" si="32"/>
        <v>6.6681605550104078E-2</v>
      </c>
      <c r="F74" s="4">
        <f t="shared" si="33"/>
        <v>0.98524445655243642</v>
      </c>
      <c r="G74" s="4">
        <f t="shared" si="34"/>
        <v>0.83483993436138237</v>
      </c>
    </row>
    <row r="75" spans="1:7" x14ac:dyDescent="0.2">
      <c r="A75" s="3">
        <v>1.6</v>
      </c>
      <c r="B75" s="5">
        <v>6</v>
      </c>
      <c r="C75" s="4">
        <f t="shared" si="30"/>
        <v>0.46922336392170971</v>
      </c>
      <c r="D75" s="4">
        <f t="shared" si="31"/>
        <v>3.4502478928887106</v>
      </c>
      <c r="E75" s="4">
        <f t="shared" si="32"/>
        <v>6.6681605550104078E-2</v>
      </c>
      <c r="F75" s="4">
        <f t="shared" si="33"/>
        <v>0.98524445655243642</v>
      </c>
      <c r="G75" s="4">
        <f t="shared" si="34"/>
        <v>0.87571954401432106</v>
      </c>
    </row>
    <row r="76" spans="1:7" x14ac:dyDescent="0.2">
      <c r="A76" s="3">
        <v>1.6</v>
      </c>
      <c r="B76" s="5">
        <v>7</v>
      </c>
      <c r="C76" s="4">
        <f t="shared" si="30"/>
        <v>0.46922336392170971</v>
      </c>
      <c r="D76" s="4">
        <f t="shared" si="31"/>
        <v>4.4711483838973045</v>
      </c>
      <c r="E76" s="4">
        <f t="shared" si="32"/>
        <v>6.6681605550104078E-2</v>
      </c>
      <c r="F76" s="4">
        <f t="shared" si="33"/>
        <v>0.98524445655243642</v>
      </c>
      <c r="G76" s="4">
        <f t="shared" si="34"/>
        <v>0.92885179496582215</v>
      </c>
    </row>
    <row r="77" spans="1:7" x14ac:dyDescent="0.2">
      <c r="A77" s="3">
        <v>1.6</v>
      </c>
      <c r="B77" s="5">
        <v>8</v>
      </c>
      <c r="C77" s="4">
        <f t="shared" si="30"/>
        <v>0.46922336392170971</v>
      </c>
      <c r="D77" s="4">
        <f t="shared" si="31"/>
        <v>5.6900646076843495</v>
      </c>
      <c r="E77" s="4">
        <f t="shared" si="32"/>
        <v>6.6681605550104078E-2</v>
      </c>
      <c r="F77" s="4">
        <f t="shared" si="33"/>
        <v>0.98524445655243642</v>
      </c>
      <c r="G77" s="4">
        <f t="shared" si="34"/>
        <v>0.98835037773914935</v>
      </c>
    </row>
    <row r="78" spans="1:7" x14ac:dyDescent="0.2">
      <c r="A78" s="10"/>
      <c r="B78" s="10"/>
      <c r="C78" s="10"/>
      <c r="D78" s="10"/>
      <c r="E78" s="10"/>
      <c r="F78" s="10"/>
      <c r="G78" s="10"/>
    </row>
    <row r="79" spans="1:7" x14ac:dyDescent="0.2">
      <c r="A79" s="1" t="s">
        <v>0</v>
      </c>
      <c r="B79" s="2" t="s">
        <v>1</v>
      </c>
      <c r="C79" s="1" t="s">
        <v>2</v>
      </c>
      <c r="D79" s="1" t="s">
        <v>3</v>
      </c>
      <c r="E79" s="2" t="s">
        <v>4</v>
      </c>
      <c r="F79" s="1" t="s">
        <v>5</v>
      </c>
      <c r="G79" s="1" t="s">
        <v>6</v>
      </c>
    </row>
    <row r="80" spans="1:7" x14ac:dyDescent="0.2">
      <c r="A80" s="3">
        <v>1.7</v>
      </c>
      <c r="B80" s="6">
        <v>0</v>
      </c>
      <c r="C80" s="4">
        <f>1.39*(A80 - 0.92)^0.5 - 0.36*A80 - 0.101</f>
        <v>0.51461476041957066</v>
      </c>
      <c r="D80" s="4">
        <f>B80*(0.62 - 0.23*A80) + B80^2*(0.066/(A80 - 0.86) - 0.037) + 0.32*B80^6/(10^(9*A80-9))</f>
        <v>0</v>
      </c>
      <c r="E80" s="4">
        <f>0.132 - 0.32*LOG(A80)</f>
        <v>5.8256345158952352E-2</v>
      </c>
      <c r="F80" s="4">
        <f>10^(0.3106 - 0.49*A80 + 0.1824*A80^2)</f>
        <v>1.0109647197102607</v>
      </c>
      <c r="G80" s="4">
        <f>C80 + (1 - C80)*EXP(-1*D80) + E80*B80^F80</f>
        <v>1</v>
      </c>
    </row>
    <row r="81" spans="1:7" x14ac:dyDescent="0.2">
      <c r="A81" s="3">
        <v>1.7</v>
      </c>
      <c r="B81" s="6">
        <v>1</v>
      </c>
      <c r="C81" s="4">
        <f t="shared" ref="C81:C88" si="35">1.39*(A81 - 0.92)^0.5 - 0.36*A81 - 0.101</f>
        <v>0.51461476041957066</v>
      </c>
      <c r="D81" s="4">
        <f t="shared" ref="D81:D88" si="36">B81*(0.62 - 0.23*A81) + B81^2*(0.066/(A81 - 0.86) - 0.037) + 0.32*B81^6/(10^(9*A81-9))</f>
        <v>0.27057158895134331</v>
      </c>
      <c r="E81" s="4">
        <f t="shared" ref="E81:E88" si="37">0.132 - 0.32*LOG(A81)</f>
        <v>5.8256345158952352E-2</v>
      </c>
      <c r="F81" s="4">
        <f t="shared" ref="F81:F88" si="38">10^(0.3106 - 0.49*A81 + 0.1824*A81^2)</f>
        <v>1.0109647197102607</v>
      </c>
      <c r="G81" s="4">
        <f t="shared" ref="G81:G88" si="39">C81 + (1 - C81)*EXP(-1*D81) + E81*B81^F81</f>
        <v>0.94319251219742561</v>
      </c>
    </row>
    <row r="82" spans="1:7" x14ac:dyDescent="0.2">
      <c r="A82" s="3">
        <v>1.7</v>
      </c>
      <c r="B82" s="5">
        <v>2</v>
      </c>
      <c r="C82" s="4">
        <f t="shared" si="35"/>
        <v>0.51461476041957066</v>
      </c>
      <c r="D82" s="4">
        <f t="shared" si="36"/>
        <v>0.62429597860025898</v>
      </c>
      <c r="E82" s="4">
        <f t="shared" si="37"/>
        <v>5.8256345158952352E-2</v>
      </c>
      <c r="F82" s="4">
        <f t="shared" si="38"/>
        <v>1.0109647197102607</v>
      </c>
      <c r="G82" s="4">
        <f t="shared" si="39"/>
        <v>0.89200731144063883</v>
      </c>
    </row>
    <row r="83" spans="1:7" x14ac:dyDescent="0.2">
      <c r="A83" s="3">
        <v>1.7</v>
      </c>
      <c r="B83" s="5">
        <v>3</v>
      </c>
      <c r="C83" s="4">
        <f t="shared" si="35"/>
        <v>0.51461476041957066</v>
      </c>
      <c r="D83" s="4">
        <f t="shared" si="36"/>
        <v>1.0612597741007177</v>
      </c>
      <c r="E83" s="4">
        <f t="shared" si="37"/>
        <v>5.8256345158952352E-2</v>
      </c>
      <c r="F83" s="4">
        <f t="shared" si="38"/>
        <v>1.0109647197102607</v>
      </c>
      <c r="G83" s="4">
        <f t="shared" si="39"/>
        <v>0.85945461107453625</v>
      </c>
    </row>
    <row r="84" spans="1:7" x14ac:dyDescent="0.2">
      <c r="A84" s="3">
        <v>1.7</v>
      </c>
      <c r="B84" s="5">
        <v>4</v>
      </c>
      <c r="C84" s="4">
        <f t="shared" si="35"/>
        <v>0.51461476041957066</v>
      </c>
      <c r="D84" s="4">
        <f t="shared" si="36"/>
        <v>1.5817997732737172</v>
      </c>
      <c r="E84" s="4">
        <f t="shared" si="37"/>
        <v>5.8256345158952352E-2</v>
      </c>
      <c r="F84" s="4">
        <f t="shared" si="38"/>
        <v>1.0109647197102607</v>
      </c>
      <c r="G84" s="4">
        <f t="shared" si="39"/>
        <v>0.8510067584997425</v>
      </c>
    </row>
    <row r="85" spans="1:7" x14ac:dyDescent="0.2">
      <c r="A85" s="3">
        <v>1.7</v>
      </c>
      <c r="B85" s="5">
        <v>5</v>
      </c>
      <c r="C85" s="4">
        <f t="shared" si="35"/>
        <v>0.51461476041957066</v>
      </c>
      <c r="D85" s="4">
        <f t="shared" si="36"/>
        <v>2.1867916504538512</v>
      </c>
      <c r="E85" s="4">
        <f t="shared" si="37"/>
        <v>5.8256345158952352E-2</v>
      </c>
      <c r="F85" s="4">
        <f t="shared" si="38"/>
        <v>1.0109647197102607</v>
      </c>
      <c r="G85" s="4">
        <f t="shared" si="39"/>
        <v>0.86557967239888711</v>
      </c>
    </row>
    <row r="86" spans="1:7" x14ac:dyDescent="0.2">
      <c r="A86" s="3">
        <v>1.7</v>
      </c>
      <c r="B86" s="5">
        <v>6</v>
      </c>
      <c r="C86" s="4">
        <f t="shared" si="35"/>
        <v>0.51461476041957066</v>
      </c>
      <c r="D86" s="4">
        <f t="shared" si="36"/>
        <v>2.8780541138745055</v>
      </c>
      <c r="E86" s="4">
        <f t="shared" si="37"/>
        <v>5.8256345158952352E-2</v>
      </c>
      <c r="F86" s="4">
        <f t="shared" si="38"/>
        <v>1.0109647197102607</v>
      </c>
      <c r="G86" s="4">
        <f t="shared" si="39"/>
        <v>0.89838786151198424</v>
      </c>
    </row>
    <row r="87" spans="1:7" x14ac:dyDescent="0.2">
      <c r="A87" s="3">
        <v>1.7</v>
      </c>
      <c r="B87" s="5">
        <v>7</v>
      </c>
      <c r="C87" s="4">
        <f t="shared" si="35"/>
        <v>0.51461476041957066</v>
      </c>
      <c r="D87" s="4">
        <f t="shared" si="36"/>
        <v>3.6588685365916853</v>
      </c>
      <c r="E87" s="4">
        <f t="shared" si="37"/>
        <v>5.8256345158952352E-2</v>
      </c>
      <c r="F87" s="4">
        <f t="shared" si="38"/>
        <v>1.0109647197102607</v>
      </c>
      <c r="G87" s="4">
        <f t="shared" si="39"/>
        <v>0.9437078326894548</v>
      </c>
    </row>
    <row r="88" spans="1:7" x14ac:dyDescent="0.2">
      <c r="A88" s="3">
        <v>1.7</v>
      </c>
      <c r="B88" s="5">
        <v>8</v>
      </c>
      <c r="C88" s="4">
        <f t="shared" si="35"/>
        <v>0.51461476041957066</v>
      </c>
      <c r="D88" s="4">
        <f t="shared" si="36"/>
        <v>4.5346140609464651</v>
      </c>
      <c r="E88" s="4">
        <f t="shared" si="37"/>
        <v>5.8256345158952352E-2</v>
      </c>
      <c r="F88" s="4">
        <f t="shared" si="38"/>
        <v>1.0109647197102607</v>
      </c>
      <c r="G88" s="4">
        <f t="shared" si="39"/>
        <v>0.99662246852640635</v>
      </c>
    </row>
    <row r="90" spans="1:7" x14ac:dyDescent="0.2">
      <c r="A90" s="1" t="s">
        <v>0</v>
      </c>
      <c r="B90" s="2" t="s">
        <v>1</v>
      </c>
      <c r="C90" s="1" t="s">
        <v>2</v>
      </c>
      <c r="D90" s="1" t="s">
        <v>3</v>
      </c>
      <c r="E90" s="2" t="s">
        <v>4</v>
      </c>
      <c r="F90" s="1" t="s">
        <v>5</v>
      </c>
      <c r="G90" s="1" t="s">
        <v>6</v>
      </c>
    </row>
    <row r="91" spans="1:7" x14ac:dyDescent="0.2">
      <c r="A91" s="3">
        <v>1.8</v>
      </c>
      <c r="B91" s="6">
        <v>0</v>
      </c>
      <c r="C91" s="4">
        <f>1.39*(A91 - 0.92)^0.5 - 0.36*A91 - 0.101</f>
        <v>0.55493558123091347</v>
      </c>
      <c r="D91" s="4">
        <f>B91*(0.62 - 0.23*A91) + B91^2*(0.066/(A91 - 0.86) - 0.037) + 0.32*B91^6/(10^(9*A91-9))</f>
        <v>0</v>
      </c>
      <c r="E91" s="4">
        <f>0.132 - 0.32*LOG(A91)</f>
        <v>5.0312798366942066E-2</v>
      </c>
      <c r="F91" s="4">
        <f>10^(0.3106 - 0.49*A91 + 0.1824*A91^2)</f>
        <v>1.046106739429816</v>
      </c>
      <c r="G91" s="4">
        <f>C91 + (1 - C91)*EXP(-1*D91) + E91*B91^F91</f>
        <v>1</v>
      </c>
    </row>
    <row r="92" spans="1:7" x14ac:dyDescent="0.2">
      <c r="A92" s="3">
        <v>1.8</v>
      </c>
      <c r="B92" s="6">
        <v>1</v>
      </c>
      <c r="C92" s="4">
        <f t="shared" ref="C92:C99" si="40">1.39*(A92 - 0.92)^0.5 - 0.36*A92 - 0.101</f>
        <v>0.55493558123091347</v>
      </c>
      <c r="D92" s="4">
        <f t="shared" ref="D92:D99" si="41">B92*(0.62 - 0.23*A92) + B92^2*(0.066/(A92 - 0.86) - 0.037) + 0.32*B92^6/(10^(9*A92-9))</f>
        <v>0.23921278614808181</v>
      </c>
      <c r="E92" s="4">
        <f t="shared" ref="E92:E99" si="42">0.132 - 0.32*LOG(A92)</f>
        <v>5.0312798366942066E-2</v>
      </c>
      <c r="F92" s="4">
        <f t="shared" ref="F92:F99" si="43">10^(0.3106 - 0.49*A92 + 0.1824*A92^2)</f>
        <v>1.046106739429816</v>
      </c>
      <c r="G92" s="4">
        <f t="shared" ref="G92:G99" si="44">C92 + (1 - C92)*EXP(-1*D92) + E92*B92^F92</f>
        <v>0.95562416350503532</v>
      </c>
    </row>
    <row r="93" spans="1:7" x14ac:dyDescent="0.2">
      <c r="A93" s="3">
        <v>1.8</v>
      </c>
      <c r="B93" s="5">
        <v>2</v>
      </c>
      <c r="C93" s="4">
        <f t="shared" si="40"/>
        <v>0.55493558123091347</v>
      </c>
      <c r="D93" s="4">
        <f t="shared" si="41"/>
        <v>0.5448523560304287</v>
      </c>
      <c r="E93" s="4">
        <f t="shared" si="42"/>
        <v>5.0312798366942066E-2</v>
      </c>
      <c r="F93" s="4">
        <f t="shared" si="43"/>
        <v>1.046106739429816</v>
      </c>
      <c r="G93" s="4">
        <f t="shared" si="44"/>
        <v>0.91693403743968216</v>
      </c>
    </row>
    <row r="94" spans="1:7" x14ac:dyDescent="0.2">
      <c r="A94" s="3">
        <v>1.8</v>
      </c>
      <c r="B94" s="5">
        <v>3</v>
      </c>
      <c r="C94" s="4">
        <f t="shared" si="40"/>
        <v>0.55493558123091347</v>
      </c>
      <c r="D94" s="4">
        <f t="shared" si="41"/>
        <v>0.91692961258995331</v>
      </c>
      <c r="E94" s="4">
        <f t="shared" si="42"/>
        <v>5.0312798366942066E-2</v>
      </c>
      <c r="F94" s="4">
        <f t="shared" si="43"/>
        <v>1.046106739429816</v>
      </c>
      <c r="G94" s="4">
        <f t="shared" si="44"/>
        <v>0.89162853832722277</v>
      </c>
    </row>
    <row r="95" spans="1:7" x14ac:dyDescent="0.2">
      <c r="A95" s="3">
        <v>1.8</v>
      </c>
      <c r="B95" s="5">
        <v>4</v>
      </c>
      <c r="C95" s="4">
        <f t="shared" si="40"/>
        <v>0.55493558123091347</v>
      </c>
      <c r="D95" s="4">
        <f t="shared" si="41"/>
        <v>1.3554869561602048</v>
      </c>
      <c r="E95" s="4">
        <f t="shared" si="42"/>
        <v>5.0312798366942066E-2</v>
      </c>
      <c r="F95" s="4">
        <f t="shared" si="43"/>
        <v>1.046106739429816</v>
      </c>
      <c r="G95" s="4">
        <f t="shared" si="44"/>
        <v>0.88421752393204178</v>
      </c>
    </row>
    <row r="96" spans="1:7" x14ac:dyDescent="0.2">
      <c r="A96" s="3">
        <v>1.8</v>
      </c>
      <c r="B96" s="5">
        <v>5</v>
      </c>
      <c r="C96" s="4">
        <f t="shared" si="40"/>
        <v>0.55493558123091347</v>
      </c>
      <c r="D96" s="4">
        <f t="shared" si="41"/>
        <v>1.8606346276084103</v>
      </c>
      <c r="E96" s="4">
        <f t="shared" si="42"/>
        <v>5.0312798366942066E-2</v>
      </c>
      <c r="F96" s="4">
        <f t="shared" si="43"/>
        <v>1.046106739429816</v>
      </c>
      <c r="G96" s="4">
        <f t="shared" si="44"/>
        <v>0.89511758306636113</v>
      </c>
    </row>
    <row r="97" spans="1:7" x14ac:dyDescent="0.2">
      <c r="A97" s="3">
        <v>1.8</v>
      </c>
      <c r="B97" s="5">
        <v>6</v>
      </c>
      <c r="C97" s="4">
        <f t="shared" si="40"/>
        <v>0.55493558123091347</v>
      </c>
      <c r="D97" s="4">
        <f t="shared" si="41"/>
        <v>2.4326015887357357</v>
      </c>
      <c r="E97" s="4">
        <f t="shared" si="42"/>
        <v>5.0312798366942066E-2</v>
      </c>
      <c r="F97" s="4">
        <f t="shared" si="43"/>
        <v>1.046106739429816</v>
      </c>
      <c r="G97" s="4">
        <f t="shared" si="44"/>
        <v>0.92189041471884081</v>
      </c>
    </row>
    <row r="98" spans="1:7" x14ac:dyDescent="0.2">
      <c r="A98" s="3">
        <v>1.8</v>
      </c>
      <c r="B98" s="5">
        <v>7</v>
      </c>
      <c r="C98" s="4">
        <f t="shared" si="40"/>
        <v>0.55493558123091347</v>
      </c>
      <c r="D98" s="4">
        <f t="shared" si="41"/>
        <v>3.0718009399347572</v>
      </c>
      <c r="E98" s="4">
        <f t="shared" si="42"/>
        <v>5.0312798366942066E-2</v>
      </c>
      <c r="F98" s="4">
        <f t="shared" si="43"/>
        <v>1.046106739429816</v>
      </c>
      <c r="G98" s="4">
        <f t="shared" si="44"/>
        <v>0.96080755206642454</v>
      </c>
    </row>
    <row r="99" spans="1:7" x14ac:dyDescent="0.2">
      <c r="A99" s="3">
        <v>1.8</v>
      </c>
      <c r="B99" s="5">
        <v>8</v>
      </c>
      <c r="C99" s="4">
        <f t="shared" si="40"/>
        <v>0.55493558123091347</v>
      </c>
      <c r="D99" s="4">
        <f t="shared" si="41"/>
        <v>3.7789098751041612</v>
      </c>
      <c r="E99" s="4">
        <f t="shared" si="42"/>
        <v>5.0312798366942066E-2</v>
      </c>
      <c r="F99" s="4">
        <f t="shared" si="43"/>
        <v>1.046106739429816</v>
      </c>
      <c r="G99" s="4">
        <f t="shared" si="44"/>
        <v>1.0081075623844227</v>
      </c>
    </row>
    <row r="100" spans="1:7" x14ac:dyDescent="0.2">
      <c r="A100" s="7"/>
      <c r="B100" s="8"/>
      <c r="C100" s="9"/>
      <c r="D100" s="9"/>
      <c r="E100" s="9"/>
      <c r="F100" s="9"/>
      <c r="G100" s="9"/>
    </row>
    <row r="101" spans="1:7" x14ac:dyDescent="0.2">
      <c r="A101" s="1" t="s">
        <v>0</v>
      </c>
      <c r="B101" s="2" t="s">
        <v>1</v>
      </c>
      <c r="C101" s="1" t="s">
        <v>2</v>
      </c>
      <c r="D101" s="1" t="s">
        <v>3</v>
      </c>
      <c r="E101" s="2" t="s">
        <v>4</v>
      </c>
      <c r="F101" s="1" t="s">
        <v>5</v>
      </c>
      <c r="G101" s="1" t="s">
        <v>6</v>
      </c>
    </row>
    <row r="102" spans="1:7" x14ac:dyDescent="0.2">
      <c r="A102" s="3">
        <v>1.9</v>
      </c>
      <c r="B102" s="6">
        <v>0</v>
      </c>
      <c r="C102" s="4">
        <f>1.39*(A102 - 0.92)^0.5 - 0.36*A102 - 0.101</f>
        <v>0.59102979618902141</v>
      </c>
      <c r="D102" s="4">
        <f>B102*(0.62 - 0.23*A102) + B102^2*(0.066/(A102 - 0.86) - 0.037) + 0.32*B102^6/(10^(9*A102-9))</f>
        <v>0</v>
      </c>
      <c r="E102" s="4">
        <f>0.132 - 0.32*LOG(A102)</f>
        <v>4.2798847695094747E-2</v>
      </c>
      <c r="F102" s="4">
        <f>10^(0.3106 - 0.49*A102 + 0.1824*A102^2)</f>
        <v>1.091601188892422</v>
      </c>
      <c r="G102" s="4">
        <f>C102 + (1 - C102)*EXP(-1*D102) + E102*B102^F102</f>
        <v>1</v>
      </c>
    </row>
    <row r="103" spans="1:7" x14ac:dyDescent="0.2">
      <c r="A103" s="3">
        <v>1.9</v>
      </c>
      <c r="B103" s="6">
        <v>1</v>
      </c>
      <c r="C103" s="4">
        <f t="shared" ref="C103:C110" si="45">1.39*(A103 - 0.92)^0.5 - 0.36*A103 - 0.101</f>
        <v>0.59102979618902141</v>
      </c>
      <c r="D103" s="4">
        <f t="shared" ref="D103:D110" si="46">B103*(0.62 - 0.23*A103) + B103^2*(0.066/(A103 - 0.86) - 0.037) + 0.32*B103^6/(10^(9*A103-9))</f>
        <v>0.20946154100338879</v>
      </c>
      <c r="E103" s="4">
        <f t="shared" ref="E103:E110" si="47">0.132 - 0.32*LOG(A103)</f>
        <v>4.2798847695094747E-2</v>
      </c>
      <c r="F103" s="4">
        <f t="shared" ref="F103:F110" si="48">10^(0.3106 - 0.49*A103 + 0.1824*A103^2)</f>
        <v>1.091601188892422</v>
      </c>
      <c r="G103" s="4">
        <f t="shared" ref="G103:G110" si="49">C103 + (1 - C103)*EXP(-1*D103) + E103*B103^F103</f>
        <v>0.96551199797535858</v>
      </c>
    </row>
    <row r="104" spans="1:7" x14ac:dyDescent="0.2">
      <c r="A104" s="3">
        <v>1.9</v>
      </c>
      <c r="B104" s="5">
        <v>2</v>
      </c>
      <c r="C104" s="4">
        <f t="shared" si="45"/>
        <v>0.59102979618902141</v>
      </c>
      <c r="D104" s="4">
        <f t="shared" si="46"/>
        <v>0.47184631652457626</v>
      </c>
      <c r="E104" s="4">
        <f t="shared" si="47"/>
        <v>4.2798847695094747E-2</v>
      </c>
      <c r="F104" s="4">
        <f t="shared" si="48"/>
        <v>1.091601188892422</v>
      </c>
      <c r="G104" s="4">
        <f t="shared" si="49"/>
        <v>0.9373744121130918</v>
      </c>
    </row>
    <row r="105" spans="1:7" x14ac:dyDescent="0.2">
      <c r="A105" s="3">
        <v>1.9</v>
      </c>
      <c r="B105" s="5">
        <v>3</v>
      </c>
      <c r="C105" s="4">
        <f t="shared" si="45"/>
        <v>0.59102979618902141</v>
      </c>
      <c r="D105" s="4">
        <f t="shared" si="46"/>
        <v>0.78715569916275208</v>
      </c>
      <c r="E105" s="4">
        <f t="shared" si="47"/>
        <v>4.2798847695094747E-2</v>
      </c>
      <c r="F105" s="4">
        <f t="shared" si="48"/>
        <v>1.091601188892422</v>
      </c>
      <c r="G105" s="4">
        <f t="shared" si="49"/>
        <v>0.91915761978256516</v>
      </c>
    </row>
    <row r="106" spans="1:7" x14ac:dyDescent="0.2">
      <c r="A106" s="3">
        <v>1.9</v>
      </c>
      <c r="B106" s="5">
        <v>4</v>
      </c>
      <c r="C106" s="4">
        <f t="shared" si="45"/>
        <v>0.59102979618902141</v>
      </c>
      <c r="D106" s="4">
        <f t="shared" si="46"/>
        <v>1.1553950268036537</v>
      </c>
      <c r="E106" s="4">
        <f t="shared" si="47"/>
        <v>4.2798847695094747E-2</v>
      </c>
      <c r="F106" s="4">
        <f t="shared" si="48"/>
        <v>1.091601188892422</v>
      </c>
      <c r="G106" s="4">
        <f t="shared" si="49"/>
        <v>0.91420353237349539</v>
      </c>
    </row>
    <row r="107" spans="1:7" x14ac:dyDescent="0.2">
      <c r="A107" s="3">
        <v>1.9</v>
      </c>
      <c r="B107" s="5">
        <v>5</v>
      </c>
      <c r="C107" s="4">
        <f t="shared" si="45"/>
        <v>0.59102979618902141</v>
      </c>
      <c r="D107" s="4">
        <f t="shared" si="46"/>
        <v>1.5765781779501977</v>
      </c>
      <c r="E107" s="4">
        <f t="shared" si="47"/>
        <v>4.2798847695094747E-2</v>
      </c>
      <c r="F107" s="4">
        <f t="shared" si="48"/>
        <v>1.091601188892422</v>
      </c>
      <c r="G107" s="4">
        <f t="shared" si="49"/>
        <v>0.92354301388776205</v>
      </c>
    </row>
    <row r="108" spans="1:7" x14ac:dyDescent="0.2">
      <c r="A108" s="3">
        <v>1.9</v>
      </c>
      <c r="B108" s="5">
        <v>6</v>
      </c>
      <c r="C108" s="4">
        <f t="shared" si="45"/>
        <v>0.59102979618902141</v>
      </c>
      <c r="D108" s="4">
        <f t="shared" si="46"/>
        <v>2.0507339771853661</v>
      </c>
      <c r="E108" s="4">
        <f t="shared" si="47"/>
        <v>4.2798847695094747E-2</v>
      </c>
      <c r="F108" s="4">
        <f t="shared" si="48"/>
        <v>1.091601188892422</v>
      </c>
      <c r="G108" s="4">
        <f t="shared" si="49"/>
        <v>0.94623571455971867</v>
      </c>
    </row>
    <row r="109" spans="1:7" x14ac:dyDescent="0.2">
      <c r="A109" s="3">
        <v>1.9</v>
      </c>
      <c r="B109" s="5">
        <v>7</v>
      </c>
      <c r="C109" s="4">
        <f t="shared" si="45"/>
        <v>0.59102979618902141</v>
      </c>
      <c r="D109" s="4">
        <f t="shared" si="46"/>
        <v>2.5779144307673434</v>
      </c>
      <c r="E109" s="4">
        <f t="shared" si="47"/>
        <v>4.2798847695094747E-2</v>
      </c>
      <c r="F109" s="4">
        <f t="shared" si="48"/>
        <v>1.091601188892422</v>
      </c>
      <c r="G109" s="4">
        <f t="shared" si="49"/>
        <v>0.98013250411338082</v>
      </c>
    </row>
    <row r="110" spans="1:7" x14ac:dyDescent="0.2">
      <c r="A110" s="3">
        <v>1.9</v>
      </c>
      <c r="B110" s="5">
        <v>8</v>
      </c>
      <c r="C110" s="4">
        <f t="shared" si="45"/>
        <v>0.59102979618902141</v>
      </c>
      <c r="D110" s="4">
        <f t="shared" si="46"/>
        <v>3.158204792356905</v>
      </c>
      <c r="E110" s="4">
        <f t="shared" si="47"/>
        <v>4.2798847695094747E-2</v>
      </c>
      <c r="F110" s="4">
        <f t="shared" si="48"/>
        <v>1.091601188892422</v>
      </c>
      <c r="G110" s="4">
        <f t="shared" si="49"/>
        <v>1.0226462535967025</v>
      </c>
    </row>
    <row r="111" spans="1:7" x14ac:dyDescent="0.2">
      <c r="A111" s="7"/>
      <c r="B111" s="8"/>
      <c r="C111" s="9"/>
      <c r="D111" s="9"/>
      <c r="E111" s="9"/>
      <c r="F111" s="9"/>
      <c r="G111" s="9"/>
    </row>
    <row r="112" spans="1:7" x14ac:dyDescent="0.2">
      <c r="A112" s="1" t="s">
        <v>0</v>
      </c>
      <c r="B112" s="2" t="s">
        <v>1</v>
      </c>
      <c r="C112" s="1" t="s">
        <v>2</v>
      </c>
      <c r="D112" s="1" t="s">
        <v>3</v>
      </c>
      <c r="E112" s="2" t="s">
        <v>4</v>
      </c>
      <c r="F112" s="1" t="s">
        <v>5</v>
      </c>
      <c r="G112" s="1" t="s">
        <v>6</v>
      </c>
    </row>
    <row r="113" spans="1:7" x14ac:dyDescent="0.2">
      <c r="A113" s="3">
        <v>2</v>
      </c>
      <c r="B113" s="6">
        <v>0</v>
      </c>
      <c r="C113" s="4">
        <f>1.39*(A113 - 0.92)^0.5 - 0.36*A113 - 0.101</f>
        <v>0.62353037351244378</v>
      </c>
      <c r="D113" s="4">
        <f>B113*(0.62 - 0.23*A113) + B113^2*(0.066/(A113 - 0.86) - 0.037) + 0.32*B113^6/(10^(9*A113-9))</f>
        <v>0</v>
      </c>
      <c r="E113" s="4">
        <f>0.132 - 0.32*LOG(A113)</f>
        <v>3.5670401387526016E-2</v>
      </c>
      <c r="F113" s="4">
        <f>10^(0.3106 - 0.49*A113 + 0.1824*A113^2)</f>
        <v>1.1486824875461095</v>
      </c>
      <c r="G113" s="4">
        <f>C113 + (1 - C113)*EXP(-1*D113) + E113*B113^F113</f>
        <v>1</v>
      </c>
    </row>
    <row r="114" spans="1:7" x14ac:dyDescent="0.2">
      <c r="A114" s="3">
        <v>2</v>
      </c>
      <c r="B114" s="6">
        <v>1</v>
      </c>
      <c r="C114" s="4">
        <f t="shared" ref="C114:C121" si="50">1.39*(A114 - 0.92)^0.5 - 0.36*A114 - 0.101</f>
        <v>0.62353037351244378</v>
      </c>
      <c r="D114" s="4">
        <f t="shared" ref="D114:D121" si="51">B114*(0.62 - 0.23*A114) + B114^2*(0.066/(A114 - 0.86) - 0.037) + 0.32*B114^6/(10^(9*A114-9))</f>
        <v>0.18089473716210525</v>
      </c>
      <c r="E114" s="4">
        <f t="shared" ref="E114:E121" si="52">0.132 - 0.32*LOG(A114)</f>
        <v>3.5670401387526016E-2</v>
      </c>
      <c r="F114" s="4">
        <f t="shared" ref="F114:F121" si="53">10^(0.3106 - 0.49*A114 + 0.1824*A114^2)</f>
        <v>1.1486824875461095</v>
      </c>
      <c r="G114" s="4">
        <f t="shared" ref="G114:G121" si="54">C114 + (1 - C114)*EXP(-1*D114) + E114*B114^F114</f>
        <v>0.97337341167902292</v>
      </c>
    </row>
    <row r="115" spans="1:7" x14ac:dyDescent="0.2">
      <c r="A115" s="3">
        <v>2</v>
      </c>
      <c r="B115" s="5">
        <v>2</v>
      </c>
      <c r="C115" s="4">
        <f t="shared" si="50"/>
        <v>0.62353037351244378</v>
      </c>
      <c r="D115" s="4">
        <f t="shared" si="51"/>
        <v>0.40357896784842101</v>
      </c>
      <c r="E115" s="4">
        <f t="shared" si="52"/>
        <v>3.5670401387526016E-2</v>
      </c>
      <c r="F115" s="4">
        <f t="shared" si="53"/>
        <v>1.1486824875461095</v>
      </c>
      <c r="G115" s="4">
        <f t="shared" si="54"/>
        <v>0.95406927502399552</v>
      </c>
    </row>
    <row r="116" spans="1:7" x14ac:dyDescent="0.2">
      <c r="A116" s="3">
        <v>2</v>
      </c>
      <c r="B116" s="5">
        <v>3</v>
      </c>
      <c r="C116" s="4">
        <f t="shared" si="50"/>
        <v>0.62353037351244378</v>
      </c>
      <c r="D116" s="4">
        <f t="shared" si="51"/>
        <v>0.66805286485894733</v>
      </c>
      <c r="E116" s="4">
        <f t="shared" si="52"/>
        <v>3.5670401387526016E-2</v>
      </c>
      <c r="F116" s="4">
        <f t="shared" si="53"/>
        <v>1.1486824875461095</v>
      </c>
      <c r="G116" s="4">
        <f t="shared" si="54"/>
        <v>0.94254807879140501</v>
      </c>
    </row>
    <row r="117" spans="1:7" x14ac:dyDescent="0.2">
      <c r="A117" s="3">
        <v>2</v>
      </c>
      <c r="B117" s="5">
        <v>4</v>
      </c>
      <c r="C117" s="4">
        <f t="shared" si="50"/>
        <v>0.62353037351244378</v>
      </c>
      <c r="D117" s="4">
        <f t="shared" si="51"/>
        <v>0.97431710019368412</v>
      </c>
      <c r="E117" s="4">
        <f t="shared" si="52"/>
        <v>3.5670401387526016E-2</v>
      </c>
      <c r="F117" s="4">
        <f t="shared" si="53"/>
        <v>1.1486824875461095</v>
      </c>
      <c r="G117" s="4">
        <f t="shared" si="54"/>
        <v>0.94096995923200499</v>
      </c>
    </row>
    <row r="118" spans="1:7" x14ac:dyDescent="0.2">
      <c r="A118" s="3">
        <v>2</v>
      </c>
      <c r="B118" s="5">
        <v>5</v>
      </c>
      <c r="C118" s="4">
        <f t="shared" si="50"/>
        <v>0.62353037351244378</v>
      </c>
      <c r="D118" s="4">
        <f t="shared" si="51"/>
        <v>1.3223734210526314</v>
      </c>
      <c r="E118" s="4">
        <f t="shared" si="52"/>
        <v>3.5670401387526016E-2</v>
      </c>
      <c r="F118" s="4">
        <f t="shared" si="53"/>
        <v>1.1486824875461095</v>
      </c>
      <c r="G118" s="4">
        <f t="shared" si="54"/>
        <v>0.95043039463567947</v>
      </c>
    </row>
    <row r="119" spans="1:7" x14ac:dyDescent="0.2">
      <c r="A119" s="3">
        <v>2</v>
      </c>
      <c r="B119" s="5">
        <v>6</v>
      </c>
      <c r="C119" s="4">
        <f t="shared" si="50"/>
        <v>0.62353037351244378</v>
      </c>
      <c r="D119" s="4">
        <f t="shared" si="51"/>
        <v>1.7122254562357895</v>
      </c>
      <c r="E119" s="4">
        <f t="shared" si="52"/>
        <v>3.5670401387526016E-2</v>
      </c>
      <c r="F119" s="4">
        <f t="shared" si="53"/>
        <v>1.1486824875461095</v>
      </c>
      <c r="G119" s="4">
        <f t="shared" si="54"/>
        <v>0.97082465515078931</v>
      </c>
    </row>
    <row r="120" spans="1:7" x14ac:dyDescent="0.2">
      <c r="A120" s="3">
        <v>2</v>
      </c>
      <c r="B120" s="5">
        <v>7</v>
      </c>
      <c r="C120" s="4">
        <f t="shared" si="50"/>
        <v>0.62353037351244378</v>
      </c>
      <c r="D120" s="4">
        <f t="shared" si="51"/>
        <v>2.1438797529431577</v>
      </c>
      <c r="E120" s="4">
        <f t="shared" si="52"/>
        <v>3.5670401387526016E-2</v>
      </c>
      <c r="F120" s="4">
        <f t="shared" si="53"/>
        <v>1.1486824875461095</v>
      </c>
      <c r="G120" s="4">
        <f t="shared" si="54"/>
        <v>1.0011227524789696</v>
      </c>
    </row>
    <row r="121" spans="1:7" x14ac:dyDescent="0.2">
      <c r="A121" s="3">
        <v>2</v>
      </c>
      <c r="B121" s="5">
        <v>8</v>
      </c>
      <c r="C121" s="4">
        <f t="shared" si="50"/>
        <v>0.62353037351244378</v>
      </c>
      <c r="D121" s="4">
        <f t="shared" si="51"/>
        <v>2.6173470439747368</v>
      </c>
      <c r="E121" s="4">
        <f t="shared" si="52"/>
        <v>3.5670401387526016E-2</v>
      </c>
      <c r="F121" s="4">
        <f t="shared" si="53"/>
        <v>1.1486824875461095</v>
      </c>
      <c r="G121" s="4">
        <f t="shared" si="54"/>
        <v>1.0397623652872325</v>
      </c>
    </row>
    <row r="122" spans="1:7" x14ac:dyDescent="0.2">
      <c r="A122" s="10"/>
      <c r="B122" s="10"/>
      <c r="C122" s="10"/>
      <c r="D122" s="10"/>
      <c r="E122" s="10"/>
      <c r="F122" s="10"/>
      <c r="G122" s="10"/>
    </row>
    <row r="123" spans="1:7" x14ac:dyDescent="0.2">
      <c r="A123" s="1" t="s">
        <v>0</v>
      </c>
      <c r="B123" s="2" t="s">
        <v>1</v>
      </c>
      <c r="C123" s="1" t="s">
        <v>2</v>
      </c>
      <c r="D123" s="1" t="s">
        <v>3</v>
      </c>
      <c r="E123" s="2" t="s">
        <v>4</v>
      </c>
      <c r="F123" s="1" t="s">
        <v>5</v>
      </c>
      <c r="G123" s="1" t="s">
        <v>6</v>
      </c>
    </row>
    <row r="124" spans="1:7" x14ac:dyDescent="0.2">
      <c r="A124" s="3">
        <v>2.2000000000000002</v>
      </c>
      <c r="B124" s="6">
        <v>0</v>
      </c>
      <c r="C124" s="4">
        <f>1.39*(A124 - 0.92)^0.5 - 0.36*A124 - 0.101</f>
        <v>0.67960548135888188</v>
      </c>
      <c r="D124" s="4">
        <f>B124*(0.62 - 0.23*A124) + B124^2*(0.066/(A124 - 0.86) - 0.037) + 0.32*B124^6/(10^(9*A124-9))</f>
        <v>0</v>
      </c>
      <c r="E124" s="4">
        <f>0.132 - 0.32*LOG(A124)</f>
        <v>2.2424742136893994E-2</v>
      </c>
      <c r="F124" s="4">
        <f>10^(0.3106 - 0.49*A124 + 0.1824*A124^2)</f>
        <v>1.3044156478849271</v>
      </c>
      <c r="G124" s="4">
        <f>C124 + (1 - C124)*EXP(-1*D124) + E124*B124^F124</f>
        <v>1</v>
      </c>
    </row>
    <row r="125" spans="1:7" x14ac:dyDescent="0.2">
      <c r="A125" s="3">
        <v>2.2000000000000002</v>
      </c>
      <c r="B125" s="6">
        <v>1</v>
      </c>
      <c r="C125" s="4">
        <f t="shared" ref="C125:C132" si="55">1.39*(A125 - 0.92)^0.5 - 0.36*A125 - 0.101</f>
        <v>0.67960548135888188</v>
      </c>
      <c r="D125" s="4">
        <f t="shared" ref="D125:D132" si="56">B125*(0.62 - 0.23*A125) + B125^2*(0.066/(A125 - 0.86) - 0.037) + 0.32*B125^6/(10^(9*A125-9))</f>
        <v>0.1262537313483551</v>
      </c>
      <c r="E125" s="4">
        <f t="shared" ref="E125:E132" si="57">0.132 - 0.32*LOG(A125)</f>
        <v>2.2424742136893994E-2</v>
      </c>
      <c r="F125" s="4">
        <f t="shared" ref="F125:F132" si="58">10^(0.3106 - 0.49*A125 + 0.1824*A125^2)</f>
        <v>1.3044156478849271</v>
      </c>
      <c r="G125" s="4">
        <f t="shared" ref="G125:G132" si="59">C125 + (1 - C125)*EXP(-1*D125) + E125*B125^F125</f>
        <v>0.98442312693471656</v>
      </c>
    </row>
    <row r="126" spans="1:7" x14ac:dyDescent="0.2">
      <c r="A126" s="3">
        <v>2.2000000000000002</v>
      </c>
      <c r="B126" s="5">
        <v>2</v>
      </c>
      <c r="C126" s="4">
        <f t="shared" si="55"/>
        <v>0.67960548135888188</v>
      </c>
      <c r="D126" s="4">
        <f t="shared" si="56"/>
        <v>0.27701492569772018</v>
      </c>
      <c r="E126" s="4">
        <f t="shared" si="57"/>
        <v>2.2424742136893994E-2</v>
      </c>
      <c r="F126" s="4">
        <f t="shared" si="58"/>
        <v>1.3044156478849271</v>
      </c>
      <c r="G126" s="4">
        <f t="shared" si="59"/>
        <v>0.97786381274868728</v>
      </c>
    </row>
    <row r="127" spans="1:7" x14ac:dyDescent="0.2">
      <c r="A127" s="3">
        <v>2.2000000000000002</v>
      </c>
      <c r="B127" s="5">
        <v>3</v>
      </c>
      <c r="C127" s="4">
        <f t="shared" si="55"/>
        <v>0.67960548135888188</v>
      </c>
      <c r="D127" s="4">
        <f t="shared" si="56"/>
        <v>0.45228358578679062</v>
      </c>
      <c r="E127" s="4">
        <f t="shared" si="57"/>
        <v>2.2424742136893994E-2</v>
      </c>
      <c r="F127" s="4">
        <f t="shared" si="58"/>
        <v>1.3044156478849271</v>
      </c>
      <c r="G127" s="4">
        <f t="shared" si="59"/>
        <v>0.97742427463591575</v>
      </c>
    </row>
    <row r="128" spans="1:7" x14ac:dyDescent="0.2">
      <c r="A128" s="3">
        <v>2.2000000000000002</v>
      </c>
      <c r="B128" s="5">
        <v>4</v>
      </c>
      <c r="C128" s="4">
        <f t="shared" si="55"/>
        <v>0.67960548135888188</v>
      </c>
      <c r="D128" s="4">
        <f t="shared" si="56"/>
        <v>0.65205972226604869</v>
      </c>
      <c r="E128" s="4">
        <f t="shared" si="57"/>
        <v>2.2424742136893994E-2</v>
      </c>
      <c r="F128" s="4">
        <f t="shared" si="58"/>
        <v>1.3044156478849271</v>
      </c>
      <c r="G128" s="4">
        <f t="shared" si="59"/>
        <v>0.98331494891680871</v>
      </c>
    </row>
    <row r="129" spans="1:7" x14ac:dyDescent="0.2">
      <c r="A129" s="3">
        <v>2.2000000000000002</v>
      </c>
      <c r="B129" s="5">
        <v>5</v>
      </c>
      <c r="C129" s="4">
        <f t="shared" si="55"/>
        <v>0.67960548135888188</v>
      </c>
      <c r="D129" s="4">
        <f t="shared" si="56"/>
        <v>0.8763433628267483</v>
      </c>
      <c r="E129" s="4">
        <f t="shared" si="57"/>
        <v>2.2424742136893994E-2</v>
      </c>
      <c r="F129" s="4">
        <f t="shared" si="58"/>
        <v>1.3044156478849271</v>
      </c>
      <c r="G129" s="4">
        <f t="shared" si="59"/>
        <v>0.99599650814939333</v>
      </c>
    </row>
    <row r="130" spans="1:7" x14ac:dyDescent="0.2">
      <c r="A130" s="3">
        <v>2.2000000000000002</v>
      </c>
      <c r="B130" s="5">
        <v>6</v>
      </c>
      <c r="C130" s="4">
        <f t="shared" si="55"/>
        <v>0.67960548135888188</v>
      </c>
      <c r="D130" s="4">
        <f t="shared" si="56"/>
        <v>1.1251345649814934</v>
      </c>
      <c r="E130" s="4">
        <f t="shared" si="57"/>
        <v>2.2424742136893994E-2</v>
      </c>
      <c r="F130" s="4">
        <f t="shared" si="58"/>
        <v>1.3044156478849271</v>
      </c>
      <c r="G130" s="4">
        <f t="shared" si="59"/>
        <v>1.0157537791154201</v>
      </c>
    </row>
    <row r="131" spans="1:7" x14ac:dyDescent="0.2">
      <c r="A131" s="3">
        <v>2.2000000000000002</v>
      </c>
      <c r="B131" s="5">
        <v>7</v>
      </c>
      <c r="C131" s="4">
        <f t="shared" si="55"/>
        <v>0.67960548135888188</v>
      </c>
      <c r="D131" s="4">
        <f t="shared" si="56"/>
        <v>1.3984334324964116</v>
      </c>
      <c r="E131" s="4">
        <f t="shared" si="57"/>
        <v>2.2424742136893994E-2</v>
      </c>
      <c r="F131" s="4">
        <f t="shared" si="58"/>
        <v>1.3044156478849271</v>
      </c>
      <c r="G131" s="4">
        <f t="shared" si="59"/>
        <v>1.0425861407003463</v>
      </c>
    </row>
    <row r="132" spans="1:7" x14ac:dyDescent="0.2">
      <c r="A132" s="3">
        <v>2.2000000000000002</v>
      </c>
      <c r="B132" s="5">
        <v>8</v>
      </c>
      <c r="C132" s="4">
        <f t="shared" si="55"/>
        <v>0.67960548135888188</v>
      </c>
      <c r="D132" s="4">
        <f t="shared" si="56"/>
        <v>1.696240135474919</v>
      </c>
      <c r="E132" s="4">
        <f t="shared" si="57"/>
        <v>2.2424742136893994E-2</v>
      </c>
      <c r="F132" s="4">
        <f t="shared" si="58"/>
        <v>1.3044156478849271</v>
      </c>
      <c r="G132" s="4">
        <f t="shared" si="59"/>
        <v>1.0762131772954477</v>
      </c>
    </row>
    <row r="133" spans="1:7" x14ac:dyDescent="0.2">
      <c r="A133" s="15"/>
      <c r="B133" s="16"/>
      <c r="C133" s="17"/>
      <c r="D133" s="17"/>
      <c r="E133" s="17"/>
      <c r="F133" s="17"/>
      <c r="G133" s="17"/>
    </row>
    <row r="134" spans="1:7" x14ac:dyDescent="0.2">
      <c r="A134" s="1" t="s">
        <v>0</v>
      </c>
      <c r="B134" s="2" t="s">
        <v>1</v>
      </c>
      <c r="C134" s="1" t="s">
        <v>2</v>
      </c>
      <c r="D134" s="1" t="s">
        <v>3</v>
      </c>
      <c r="E134" s="2" t="s">
        <v>4</v>
      </c>
      <c r="F134" s="1" t="s">
        <v>5</v>
      </c>
      <c r="G134" s="1" t="s">
        <v>6</v>
      </c>
    </row>
    <row r="135" spans="1:7" x14ac:dyDescent="0.2">
      <c r="A135" s="3">
        <v>2.4</v>
      </c>
      <c r="B135" s="6">
        <v>0</v>
      </c>
      <c r="C135" s="4">
        <f>1.39*(A135 - 0.92)^0.5 - 0.36*A135 - 0.101</f>
        <v>0.72600798342290485</v>
      </c>
      <c r="D135" s="4">
        <f>B135*(0.62 - 0.23*A135) + B135^2*(0.066/(A135 - 0.86) - 0.037) + 0.32*B135^6/(10^(9*A135-9))</f>
        <v>0</v>
      </c>
      <c r="E135" s="4">
        <f>0.132 - 0.32*LOG(A135)</f>
        <v>1.0332402652286077E-2</v>
      </c>
      <c r="F135" s="4">
        <f>10^(0.3106 - 0.49*A135 + 0.1824*A135^2)</f>
        <v>1.5318773682261826</v>
      </c>
      <c r="G135" s="4">
        <f>C135 + (1 - C135)*EXP(-1*D135) + E135*B135^F135</f>
        <v>1</v>
      </c>
    </row>
    <row r="136" spans="1:7" x14ac:dyDescent="0.2">
      <c r="A136" s="3">
        <v>2.4</v>
      </c>
      <c r="B136" s="6">
        <v>1</v>
      </c>
      <c r="C136" s="4">
        <f t="shared" ref="C136:C143" si="60">1.39*(A136 - 0.92)^0.5 - 0.36*A136 - 0.101</f>
        <v>0.72600798342290485</v>
      </c>
      <c r="D136" s="4">
        <f t="shared" ref="D136:D143" si="61">B136*(0.62 - 0.23*A136) + B136^2*(0.066/(A136 - 0.86) - 0.037) + 0.32*B136^6/(10^(9*A136-9))</f>
        <v>7.3857142857223196E-2</v>
      </c>
      <c r="E136" s="4">
        <f t="shared" ref="E136:E143" si="62">0.132 - 0.32*LOG(A136)</f>
        <v>1.0332402652286077E-2</v>
      </c>
      <c r="F136" s="4">
        <f t="shared" ref="F136:F143" si="63">10^(0.3106 - 0.49*A136 + 0.1824*A136^2)</f>
        <v>1.5318773682261826</v>
      </c>
      <c r="G136" s="4">
        <f t="shared" ref="G136:G143" si="64">C136 + (1 - C136)*EXP(-1*D136) + E136*B136^F136</f>
        <v>0.99082536860965453</v>
      </c>
    </row>
    <row r="137" spans="1:7" x14ac:dyDescent="0.2">
      <c r="A137" s="3">
        <v>2.4</v>
      </c>
      <c r="B137" s="5">
        <v>2</v>
      </c>
      <c r="C137" s="4">
        <f t="shared" si="60"/>
        <v>0.72600798342290485</v>
      </c>
      <c r="D137" s="4">
        <f t="shared" si="61"/>
        <v>0.15942857143371569</v>
      </c>
      <c r="E137" s="4">
        <f t="shared" si="62"/>
        <v>1.0332402652286077E-2</v>
      </c>
      <c r="F137" s="4">
        <f t="shared" si="63"/>
        <v>1.5318773682261826</v>
      </c>
      <c r="G137" s="4">
        <f t="shared" si="64"/>
        <v>0.98949940379389445</v>
      </c>
    </row>
    <row r="138" spans="1:7" x14ac:dyDescent="0.2">
      <c r="A138" s="3">
        <v>2.4</v>
      </c>
      <c r="B138" s="5">
        <v>3</v>
      </c>
      <c r="C138" s="4">
        <f t="shared" si="60"/>
        <v>0.72600798342290485</v>
      </c>
      <c r="D138" s="4">
        <f t="shared" si="61"/>
        <v>0.25671428577288286</v>
      </c>
      <c r="E138" s="4">
        <f t="shared" si="62"/>
        <v>1.0332402652286077E-2</v>
      </c>
      <c r="F138" s="4">
        <f t="shared" si="63"/>
        <v>1.5318773682261826</v>
      </c>
      <c r="G138" s="4">
        <f t="shared" si="64"/>
        <v>0.99356752707303753</v>
      </c>
    </row>
    <row r="139" spans="1:7" x14ac:dyDescent="0.2">
      <c r="A139" s="3">
        <v>2.4</v>
      </c>
      <c r="B139" s="5">
        <v>4</v>
      </c>
      <c r="C139" s="4">
        <f t="shared" si="60"/>
        <v>0.72600798342290485</v>
      </c>
      <c r="D139" s="4">
        <f t="shared" si="61"/>
        <v>0.36571428604352352</v>
      </c>
      <c r="E139" s="4">
        <f t="shared" si="62"/>
        <v>1.0332402652286077E-2</v>
      </c>
      <c r="F139" s="4">
        <f t="shared" si="63"/>
        <v>1.5318773682261826</v>
      </c>
      <c r="G139" s="4">
        <f t="shared" si="64"/>
        <v>1.0024704751329105</v>
      </c>
    </row>
    <row r="140" spans="1:7" x14ac:dyDescent="0.2">
      <c r="A140" s="3">
        <v>2.4</v>
      </c>
      <c r="B140" s="5">
        <v>5</v>
      </c>
      <c r="C140" s="4">
        <f t="shared" si="60"/>
        <v>0.72600798342290485</v>
      </c>
      <c r="D140" s="4">
        <f t="shared" si="61"/>
        <v>0.48642857268451445</v>
      </c>
      <c r="E140" s="4">
        <f t="shared" si="62"/>
        <v>1.0332402652286077E-2</v>
      </c>
      <c r="F140" s="4">
        <f t="shared" si="63"/>
        <v>1.5318773682261826</v>
      </c>
      <c r="G140" s="4">
        <f t="shared" si="64"/>
        <v>1.0160644191809445</v>
      </c>
    </row>
    <row r="141" spans="1:7" x14ac:dyDescent="0.2">
      <c r="A141" s="3">
        <v>2.4</v>
      </c>
      <c r="B141" s="5">
        <v>6</v>
      </c>
      <c r="C141" s="4">
        <f t="shared" si="60"/>
        <v>0.72600798342290485</v>
      </c>
      <c r="D141" s="4">
        <f t="shared" si="61"/>
        <v>0.61885714660736901</v>
      </c>
      <c r="E141" s="4">
        <f t="shared" si="62"/>
        <v>1.0332402652286077E-2</v>
      </c>
      <c r="F141" s="4">
        <f t="shared" si="63"/>
        <v>1.5318773682261826</v>
      </c>
      <c r="G141" s="4">
        <f t="shared" si="64"/>
        <v>1.0343495966546137</v>
      </c>
    </row>
    <row r="142" spans="1:7" x14ac:dyDescent="0.2">
      <c r="A142" s="3">
        <v>2.4</v>
      </c>
      <c r="B142" s="5">
        <v>7</v>
      </c>
      <c r="C142" s="4">
        <f t="shared" si="60"/>
        <v>0.72600798342290485</v>
      </c>
      <c r="D142" s="4">
        <f t="shared" si="61"/>
        <v>0.76300000945666935</v>
      </c>
      <c r="E142" s="4">
        <f t="shared" si="62"/>
        <v>1.0332402652286077E-2</v>
      </c>
      <c r="F142" s="4">
        <f t="shared" si="63"/>
        <v>1.5318773682261826</v>
      </c>
      <c r="G142" s="4">
        <f t="shared" si="64"/>
        <v>1.0573657547573094</v>
      </c>
    </row>
    <row r="143" spans="1:7" x14ac:dyDescent="0.2">
      <c r="A143" s="3">
        <v>2.4</v>
      </c>
      <c r="B143" s="5">
        <v>8</v>
      </c>
      <c r="C143" s="4">
        <f t="shared" si="60"/>
        <v>0.72600798342290485</v>
      </c>
      <c r="D143" s="4">
        <f t="shared" si="61"/>
        <v>0.91885716392837324</v>
      </c>
      <c r="E143" s="4">
        <f t="shared" si="62"/>
        <v>1.0332402652286077E-2</v>
      </c>
      <c r="F143" s="4">
        <f t="shared" si="63"/>
        <v>1.5318773682261826</v>
      </c>
      <c r="G143" s="4">
        <f t="shared" si="64"/>
        <v>1.0851422849651406</v>
      </c>
    </row>
    <row r="144" spans="1:7" x14ac:dyDescent="0.2">
      <c r="A144" s="19"/>
      <c r="B144" s="20"/>
      <c r="C144" s="21"/>
      <c r="D144" s="21"/>
      <c r="E144" s="21"/>
      <c r="F144" s="21"/>
      <c r="G144" s="21"/>
    </row>
    <row r="145" spans="1:7" x14ac:dyDescent="0.2">
      <c r="A145" s="1" t="s">
        <v>0</v>
      </c>
      <c r="B145" s="2" t="s">
        <v>1</v>
      </c>
      <c r="C145" s="1" t="s">
        <v>2</v>
      </c>
      <c r="D145" s="1" t="s">
        <v>3</v>
      </c>
      <c r="E145" s="2" t="s">
        <v>4</v>
      </c>
      <c r="F145" s="1" t="s">
        <v>5</v>
      </c>
      <c r="G145" s="1" t="s">
        <v>6</v>
      </c>
    </row>
    <row r="146" spans="1:7" x14ac:dyDescent="0.2">
      <c r="A146" s="3">
        <v>2.5</v>
      </c>
      <c r="B146" s="6">
        <v>0</v>
      </c>
      <c r="C146" s="4">
        <f>1.39*(A146 - 0.92)^0.5 - 0.36*A146 - 0.101</f>
        <v>0.74620290750673846</v>
      </c>
      <c r="D146" s="4">
        <f>B146*(0.62 - 0.23*A146) + B146^2*(0.066/(A146 - 0.86) - 0.037) + 0.32*B146^6/(10^(9*A146-9))</f>
        <v>0</v>
      </c>
      <c r="E146" s="4">
        <f>0.132 - 0.32*LOG(A146)</f>
        <v>4.6591972249479807E-3</v>
      </c>
      <c r="F146" s="4">
        <f>10^(0.3106 - 0.49*A146 + 0.1824*A146^2)</f>
        <v>1.6811249744769596</v>
      </c>
      <c r="G146" s="4">
        <f>C146 + (1 - C146)*EXP(-1*D146) + E146*B146^F146</f>
        <v>1</v>
      </c>
    </row>
    <row r="147" spans="1:7" x14ac:dyDescent="0.2">
      <c r="A147" s="3">
        <v>2.5</v>
      </c>
      <c r="B147" s="6">
        <v>1</v>
      </c>
      <c r="C147" s="4">
        <f t="shared" ref="C147:C154" si="65">1.39*(A147 - 0.92)^0.5 - 0.36*A147 - 0.101</f>
        <v>0.74620290750673846</v>
      </c>
      <c r="D147" s="4">
        <f t="shared" ref="D147:D154" si="66">B147*(0.62 - 0.23*A147) + B147^2*(0.066/(A147 - 0.86) - 0.037) + 0.32*B147^6/(10^(9*A147-9))</f>
        <v>4.8243902439034439E-2</v>
      </c>
      <c r="E147" s="4">
        <f t="shared" ref="E147:E154" si="67">0.132 - 0.32*LOG(A147)</f>
        <v>4.6591972249479807E-3</v>
      </c>
      <c r="F147" s="4">
        <f t="shared" ref="F147:F154" si="68">10^(0.3106 - 0.49*A147 + 0.1824*A147^2)</f>
        <v>1.6811249744769596</v>
      </c>
      <c r="G147" s="4">
        <f t="shared" ref="G147:G154" si="69">C147 + (1 - C147)*EXP(-1*D147) + E147*B147^F147</f>
        <v>0.99270569521343632</v>
      </c>
    </row>
    <row r="148" spans="1:7" x14ac:dyDescent="0.2">
      <c r="A148" s="3">
        <v>2.5</v>
      </c>
      <c r="B148" s="5">
        <v>2</v>
      </c>
      <c r="C148" s="4">
        <f t="shared" si="65"/>
        <v>0.74620290750673846</v>
      </c>
      <c r="D148" s="4">
        <f t="shared" si="66"/>
        <v>0.10297560975674507</v>
      </c>
      <c r="E148" s="4">
        <f t="shared" si="67"/>
        <v>4.6591972249479807E-3</v>
      </c>
      <c r="F148" s="4">
        <f t="shared" si="68"/>
        <v>1.6811249744769596</v>
      </c>
      <c r="G148" s="4">
        <f t="shared" si="69"/>
        <v>0.99010671108684201</v>
      </c>
    </row>
    <row r="149" spans="1:7" x14ac:dyDescent="0.2">
      <c r="A149" s="3">
        <v>2.5</v>
      </c>
      <c r="B149" s="5">
        <v>3</v>
      </c>
      <c r="C149" s="4">
        <f t="shared" si="65"/>
        <v>0.74620290750673846</v>
      </c>
      <c r="D149" s="4">
        <f t="shared" si="66"/>
        <v>0.16419512195859629</v>
      </c>
      <c r="E149" s="4">
        <f t="shared" si="67"/>
        <v>4.6591972249479807E-3</v>
      </c>
      <c r="F149" s="4">
        <f t="shared" si="68"/>
        <v>1.6811249744769596</v>
      </c>
      <c r="G149" s="4">
        <f t="shared" si="69"/>
        <v>0.99110921031100219</v>
      </c>
    </row>
    <row r="150" spans="1:7" x14ac:dyDescent="0.2">
      <c r="A150" s="3">
        <v>2.5</v>
      </c>
      <c r="B150" s="5">
        <v>4</v>
      </c>
      <c r="C150" s="4">
        <f t="shared" si="65"/>
        <v>0.74620290750673846</v>
      </c>
      <c r="D150" s="4">
        <f t="shared" si="66"/>
        <v>0.2319024390658386</v>
      </c>
      <c r="E150" s="4">
        <f t="shared" si="67"/>
        <v>4.6591972249479807E-3</v>
      </c>
      <c r="F150" s="4">
        <f t="shared" si="68"/>
        <v>1.6811249744769596</v>
      </c>
      <c r="G150" s="4">
        <f t="shared" si="69"/>
        <v>0.99538250155406127</v>
      </c>
    </row>
    <row r="151" spans="1:7" x14ac:dyDescent="0.2">
      <c r="A151" s="3">
        <v>2.5</v>
      </c>
      <c r="B151" s="5">
        <v>5</v>
      </c>
      <c r="C151" s="4">
        <f t="shared" si="65"/>
        <v>0.74620290750673846</v>
      </c>
      <c r="D151" s="4">
        <f t="shared" si="66"/>
        <v>0.30609756113372333</v>
      </c>
      <c r="E151" s="4">
        <f t="shared" si="67"/>
        <v>4.6591972249479807E-3</v>
      </c>
      <c r="F151" s="4">
        <f t="shared" si="68"/>
        <v>1.6811249744769596</v>
      </c>
      <c r="G151" s="4">
        <f t="shared" si="69"/>
        <v>1.0027990065857744</v>
      </c>
    </row>
    <row r="152" spans="1:7" x14ac:dyDescent="0.2">
      <c r="A152" s="3">
        <v>2.5</v>
      </c>
      <c r="B152" s="5">
        <v>6</v>
      </c>
      <c r="C152" s="4">
        <f t="shared" si="65"/>
        <v>0.74620290750673846</v>
      </c>
      <c r="D152" s="4">
        <f t="shared" si="66"/>
        <v>0.38678048827700323</v>
      </c>
      <c r="E152" s="4">
        <f t="shared" si="67"/>
        <v>4.6591972249479807E-3</v>
      </c>
      <c r="F152" s="4">
        <f t="shared" si="68"/>
        <v>1.6811249744769596</v>
      </c>
      <c r="G152" s="4">
        <f t="shared" si="69"/>
        <v>1.0133205760842003</v>
      </c>
    </row>
    <row r="153" spans="1:7" x14ac:dyDescent="0.2">
      <c r="A153" s="3">
        <v>2.5</v>
      </c>
      <c r="B153" s="5">
        <v>7</v>
      </c>
      <c r="C153" s="4">
        <f t="shared" si="65"/>
        <v>0.74620290750673846</v>
      </c>
      <c r="D153" s="4">
        <f t="shared" si="66"/>
        <v>0.47395122070271894</v>
      </c>
      <c r="E153" s="4">
        <f t="shared" si="67"/>
        <v>4.6591972249479807E-3</v>
      </c>
      <c r="F153" s="4">
        <f t="shared" si="68"/>
        <v>1.6811249744769596</v>
      </c>
      <c r="G153" s="4">
        <f t="shared" si="69"/>
        <v>1.0269525625173674</v>
      </c>
    </row>
    <row r="154" spans="1:7" x14ac:dyDescent="0.2">
      <c r="A154" s="3">
        <v>2.5</v>
      </c>
      <c r="B154" s="5">
        <v>8</v>
      </c>
      <c r="C154" s="4">
        <f t="shared" si="65"/>
        <v>0.74620290750673846</v>
      </c>
      <c r="D154" s="4">
        <f t="shared" si="66"/>
        <v>0.56760975875027131</v>
      </c>
      <c r="E154" s="4">
        <f t="shared" si="67"/>
        <v>4.6591972249479807E-3</v>
      </c>
      <c r="F154" s="4">
        <f t="shared" si="68"/>
        <v>1.6811249744769596</v>
      </c>
      <c r="G154" s="4">
        <f t="shared" si="69"/>
        <v>1.0437200253501191</v>
      </c>
    </row>
    <row r="155" spans="1:7" x14ac:dyDescent="0.2">
      <c r="A155" s="3"/>
      <c r="B155" s="5"/>
      <c r="C155" s="4"/>
      <c r="D155" s="4"/>
      <c r="E155" s="4"/>
      <c r="F155" s="4"/>
      <c r="G155" s="4"/>
    </row>
    <row r="156" spans="1:7" x14ac:dyDescent="0.2">
      <c r="A156" s="1" t="s">
        <v>0</v>
      </c>
      <c r="B156" s="2" t="s">
        <v>1</v>
      </c>
      <c r="C156" s="1" t="s">
        <v>2</v>
      </c>
      <c r="D156" s="1" t="s">
        <v>3</v>
      </c>
      <c r="E156" s="2" t="s">
        <v>4</v>
      </c>
      <c r="F156" s="1" t="s">
        <v>5</v>
      </c>
      <c r="G156" s="1" t="s">
        <v>6</v>
      </c>
    </row>
    <row r="157" spans="1:7" x14ac:dyDescent="0.2">
      <c r="A157" s="3">
        <v>2.6</v>
      </c>
      <c r="B157" s="6">
        <v>0</v>
      </c>
      <c r="C157" s="4">
        <f>1.39*(A157 - 0.92)^0.5 - 0.36*A157 - 0.101</f>
        <v>0.76464591415738536</v>
      </c>
      <c r="D157" s="4">
        <f>B157*(0.62 - 0.23*A157) + B157^2*(0.066/(A157 - 0.86) - 0.037) + 0.32*B157^6/(10^(9*A157-9))</f>
        <v>0</v>
      </c>
      <c r="E157" s="4">
        <f>0.132 - 0.32*LOG(A157)</f>
        <v>-7.9147135066173768E-4</v>
      </c>
      <c r="F157" s="4">
        <f>10^(0.3106 - 0.49*A157 + 0.1824*A157^2)</f>
        <v>1.8604756914404881</v>
      </c>
      <c r="G157" s="4">
        <f>C157 + (1 - C157)*EXP(-1*D157) + E157*B157^F157</f>
        <v>1</v>
      </c>
    </row>
    <row r="158" spans="1:7" x14ac:dyDescent="0.2">
      <c r="A158" s="3">
        <v>2.6</v>
      </c>
      <c r="B158" s="6">
        <v>1</v>
      </c>
      <c r="C158" s="4">
        <f t="shared" ref="C158:C165" si="70">1.39*(A158 - 0.92)^0.5 - 0.36*A158 - 0.101</f>
        <v>0.76464591415738536</v>
      </c>
      <c r="D158" s="4">
        <f t="shared" ref="D158:D165" si="71">B158*(0.62 - 0.23*A158) + B158^2*(0.066/(A158 - 0.86) - 0.037) + 0.32*B158^6/(10^(9*A158-9))</f>
        <v>2.2931034482759804E-2</v>
      </c>
      <c r="E158" s="4">
        <f t="shared" ref="E158:E165" si="72">0.132 - 0.32*LOG(A158)</f>
        <v>-7.9147135066173768E-4</v>
      </c>
      <c r="F158" s="4">
        <f t="shared" ref="F158:F165" si="73">10^(0.3106 - 0.49*A158 + 0.1824*A158^2)</f>
        <v>1.8604756914404881</v>
      </c>
      <c r="G158" s="4">
        <f t="shared" ref="G158:G165" si="74">C158 + (1 - C158)*EXP(-1*D158) + E158*B158^F158</f>
        <v>0.99387302410690104</v>
      </c>
    </row>
    <row r="159" spans="1:7" x14ac:dyDescent="0.2">
      <c r="A159" s="3">
        <v>2.6</v>
      </c>
      <c r="B159" s="5">
        <v>2</v>
      </c>
      <c r="C159" s="4">
        <f t="shared" si="70"/>
        <v>0.76464591415738536</v>
      </c>
      <c r="D159" s="4">
        <f t="shared" si="71"/>
        <v>4.7724137931115837E-2</v>
      </c>
      <c r="E159" s="4">
        <f t="shared" si="72"/>
        <v>-7.9147135066173768E-4</v>
      </c>
      <c r="F159" s="4">
        <f t="shared" si="73"/>
        <v>1.8604756914404881</v>
      </c>
      <c r="G159" s="4">
        <f t="shared" si="74"/>
        <v>0.98615768716703955</v>
      </c>
    </row>
    <row r="160" spans="1:7" x14ac:dyDescent="0.2">
      <c r="A160" s="3">
        <v>2.6</v>
      </c>
      <c r="B160" s="5">
        <v>3</v>
      </c>
      <c r="C160" s="4">
        <f t="shared" si="70"/>
        <v>0.76464591415738536</v>
      </c>
      <c r="D160" s="4">
        <f t="shared" si="71"/>
        <v>7.4379310345756025E-2</v>
      </c>
      <c r="E160" s="4">
        <f t="shared" si="72"/>
        <v>-7.9147135066173768E-4</v>
      </c>
      <c r="F160" s="4">
        <f t="shared" si="73"/>
        <v>1.8604756914404881</v>
      </c>
      <c r="G160" s="4">
        <f t="shared" si="74"/>
        <v>0.97701876739157834</v>
      </c>
    </row>
    <row r="161" spans="1:7" x14ac:dyDescent="0.2">
      <c r="A161" s="3">
        <v>2.6</v>
      </c>
      <c r="B161" s="5">
        <v>4</v>
      </c>
      <c r="C161" s="4">
        <f t="shared" si="70"/>
        <v>0.76464591415738536</v>
      </c>
      <c r="D161" s="4">
        <f t="shared" si="71"/>
        <v>0.10289655172935566</v>
      </c>
      <c r="E161" s="4">
        <f t="shared" si="72"/>
        <v>-7.9147135066173768E-4</v>
      </c>
      <c r="F161" s="4">
        <f t="shared" si="73"/>
        <v>1.8604756914404881</v>
      </c>
      <c r="G161" s="4">
        <f t="shared" si="74"/>
        <v>0.96655068935802202</v>
      </c>
    </row>
    <row r="162" spans="1:7" x14ac:dyDescent="0.2">
      <c r="A162" s="3">
        <v>2.6</v>
      </c>
      <c r="B162" s="5">
        <v>5</v>
      </c>
      <c r="C162" s="4">
        <f t="shared" si="70"/>
        <v>0.76464591415738536</v>
      </c>
      <c r="D162" s="4">
        <f t="shared" si="71"/>
        <v>0.13327586208887043</v>
      </c>
      <c r="E162" s="4">
        <f t="shared" si="72"/>
        <v>-7.9147135066173768E-4</v>
      </c>
      <c r="F162" s="4">
        <f t="shared" si="73"/>
        <v>1.8604756914404881</v>
      </c>
      <c r="G162" s="4">
        <f t="shared" si="74"/>
        <v>0.95482627953340438</v>
      </c>
    </row>
    <row r="163" spans="1:7" x14ac:dyDescent="0.2">
      <c r="A163" s="3">
        <v>2.6</v>
      </c>
      <c r="B163" s="5">
        <v>6</v>
      </c>
      <c r="C163" s="4">
        <f t="shared" si="70"/>
        <v>0.76464591415738536</v>
      </c>
      <c r="D163" s="4">
        <f t="shared" si="71"/>
        <v>0.16551724143874694</v>
      </c>
      <c r="E163" s="4">
        <f t="shared" si="72"/>
        <v>-7.9147135066173768E-4</v>
      </c>
      <c r="F163" s="4">
        <f t="shared" si="73"/>
        <v>1.8604756914404881</v>
      </c>
      <c r="G163" s="4">
        <f t="shared" si="74"/>
        <v>0.94190749082563141</v>
      </c>
    </row>
    <row r="164" spans="1:7" x14ac:dyDescent="0.2">
      <c r="A164" s="3">
        <v>2.6</v>
      </c>
      <c r="B164" s="5">
        <v>7</v>
      </c>
      <c r="C164" s="4">
        <f t="shared" si="70"/>
        <v>0.76464591415738536</v>
      </c>
      <c r="D164" s="4">
        <f t="shared" si="71"/>
        <v>0.19962068980504993</v>
      </c>
      <c r="E164" s="4">
        <f t="shared" si="72"/>
        <v>-7.9147135066173768E-4</v>
      </c>
      <c r="F164" s="4">
        <f t="shared" si="73"/>
        <v>1.8604756914404881</v>
      </c>
      <c r="G164" s="4">
        <f t="shared" si="74"/>
        <v>0.92784961605067262</v>
      </c>
    </row>
    <row r="165" spans="1:7" x14ac:dyDescent="0.2">
      <c r="A165" s="3">
        <v>2.6</v>
      </c>
      <c r="B165" s="5">
        <v>8</v>
      </c>
      <c r="C165" s="4">
        <f t="shared" si="70"/>
        <v>0.76464591415738536</v>
      </c>
      <c r="D165" s="4">
        <f t="shared" si="71"/>
        <v>0.23558620723050758</v>
      </c>
      <c r="E165" s="4">
        <f t="shared" si="72"/>
        <v>-7.9147135066173768E-4</v>
      </c>
      <c r="F165" s="4">
        <f t="shared" si="73"/>
        <v>1.8604756914404881</v>
      </c>
      <c r="G165" s="4">
        <f t="shared" si="74"/>
        <v>0.91270331352625922</v>
      </c>
    </row>
    <row r="167" spans="1:7" x14ac:dyDescent="0.2">
      <c r="A167" s="1" t="s">
        <v>0</v>
      </c>
      <c r="B167" s="2" t="s">
        <v>1</v>
      </c>
      <c r="C167" s="1" t="s">
        <v>2</v>
      </c>
      <c r="D167" s="1" t="s">
        <v>3</v>
      </c>
      <c r="E167" s="2" t="s">
        <v>4</v>
      </c>
      <c r="F167" s="1" t="s">
        <v>5</v>
      </c>
      <c r="G167" s="1" t="s">
        <v>6</v>
      </c>
    </row>
    <row r="168" spans="1:7" x14ac:dyDescent="0.2">
      <c r="A168" s="3">
        <v>2.8</v>
      </c>
      <c r="B168" s="6">
        <v>0</v>
      </c>
      <c r="C168" s="4">
        <f>1.39*(A168 - 0.92)^0.5 - 0.36*A168 - 0.101</f>
        <v>0.7968719789114902</v>
      </c>
      <c r="D168" s="4">
        <f>B168*(0.62 - 0.23*A168) + B168^2*(0.066/(A168 - 0.86) - 0.037) + 0.32*B168^6/(10^(9*A168-9))</f>
        <v>0</v>
      </c>
      <c r="E168" s="4">
        <f>0.132 - 0.32*LOG(A168)</f>
        <v>-1.1090570029510138E-2</v>
      </c>
      <c r="F168" s="4">
        <f>10^(0.3106 - 0.49*A168 + 0.1824*A168^2)</f>
        <v>2.3367701698814614</v>
      </c>
      <c r="G168" s="4">
        <f>C168 + (1 - C168)*EXP(-1*D168) + E168*B168^F168</f>
        <v>1</v>
      </c>
    </row>
    <row r="169" spans="1:7" x14ac:dyDescent="0.2">
      <c r="A169" s="3">
        <v>2.8</v>
      </c>
      <c r="B169" s="6">
        <v>1</v>
      </c>
      <c r="C169" s="4">
        <f t="shared" ref="C169:C176" si="75">1.39*(A169 - 0.92)^0.5 - 0.36*A169 - 0.101</f>
        <v>0.7968719789114902</v>
      </c>
      <c r="D169" s="4">
        <f t="shared" ref="D169:D176" si="76">B169*(0.62 - 0.23*A169) + B169^2*(0.066/(A169 - 0.86) - 0.037) + 0.32*B169^6/(10^(9*A169-9))</f>
        <v>-2.6979381443298964E-2</v>
      </c>
      <c r="E169" s="4">
        <f t="shared" ref="E169:E176" si="77">0.132 - 0.32*LOG(A169)</f>
        <v>-1.1090570029510138E-2</v>
      </c>
      <c r="F169" s="4">
        <f t="shared" ref="F169:F176" si="78">10^(0.3106 - 0.49*A169 + 0.1824*A169^2)</f>
        <v>2.3367701698814614</v>
      </c>
      <c r="G169" s="4">
        <f t="shared" ref="G169:G176" si="79">C169 + (1 - C169)*EXP(-1*D169) + E169*B169^F169</f>
        <v>0.99446429480310394</v>
      </c>
    </row>
    <row r="170" spans="1:7" x14ac:dyDescent="0.2">
      <c r="A170" s="3">
        <v>2.8</v>
      </c>
      <c r="B170" s="5">
        <v>2</v>
      </c>
      <c r="C170" s="4">
        <f t="shared" si="75"/>
        <v>0.7968719789114902</v>
      </c>
      <c r="D170" s="4">
        <f t="shared" si="76"/>
        <v>-5.9917525773194605E-2</v>
      </c>
      <c r="E170" s="4">
        <f t="shared" si="77"/>
        <v>-1.1090570029510138E-2</v>
      </c>
      <c r="F170" s="4">
        <f t="shared" si="78"/>
        <v>2.3367701698814614</v>
      </c>
      <c r="G170" s="4">
        <f t="shared" si="79"/>
        <v>0.95651666792504808</v>
      </c>
    </row>
    <row r="171" spans="1:7" x14ac:dyDescent="0.2">
      <c r="A171" s="3">
        <v>2.8</v>
      </c>
      <c r="B171" s="5">
        <v>3</v>
      </c>
      <c r="C171" s="4">
        <f t="shared" si="75"/>
        <v>0.7968719789114902</v>
      </c>
      <c r="D171" s="4">
        <f t="shared" si="76"/>
        <v>-9.8814432989676002E-2</v>
      </c>
      <c r="E171" s="4">
        <f t="shared" si="77"/>
        <v>-1.1090570029510138E-2</v>
      </c>
      <c r="F171" s="4">
        <f t="shared" si="78"/>
        <v>2.3367701698814614</v>
      </c>
      <c r="G171" s="4">
        <f t="shared" si="79"/>
        <v>0.87659426186341527</v>
      </c>
    </row>
    <row r="172" spans="1:7" x14ac:dyDescent="0.2">
      <c r="A172" s="3">
        <v>2.8</v>
      </c>
      <c r="B172" s="5">
        <v>4</v>
      </c>
      <c r="C172" s="4">
        <f t="shared" si="75"/>
        <v>0.7968719789114902</v>
      </c>
      <c r="D172" s="4">
        <f t="shared" si="76"/>
        <v>-0.14367010309270078</v>
      </c>
      <c r="E172" s="4">
        <f t="shared" si="77"/>
        <v>-1.1090570029510138E-2</v>
      </c>
      <c r="F172" s="4">
        <f t="shared" si="78"/>
        <v>2.3367701698814614</v>
      </c>
      <c r="G172" s="4">
        <f t="shared" si="79"/>
        <v>0.74835573320569737</v>
      </c>
    </row>
    <row r="173" spans="1:7" x14ac:dyDescent="0.2">
      <c r="A173" s="3">
        <v>2.8</v>
      </c>
      <c r="B173" s="5">
        <v>5</v>
      </c>
      <c r="C173" s="4">
        <f t="shared" si="75"/>
        <v>0.7968719789114902</v>
      </c>
      <c r="D173" s="4">
        <f t="shared" si="76"/>
        <v>-0.19448453608215871</v>
      </c>
      <c r="E173" s="4">
        <f t="shared" si="77"/>
        <v>-1.1090570029510138E-2</v>
      </c>
      <c r="F173" s="4">
        <f t="shared" si="78"/>
        <v>2.3367701698814614</v>
      </c>
      <c r="G173" s="4">
        <f t="shared" si="79"/>
        <v>0.56686350300887511</v>
      </c>
    </row>
    <row r="174" spans="1:7" x14ac:dyDescent="0.2">
      <c r="A174" s="3">
        <v>2.8</v>
      </c>
      <c r="B174" s="5">
        <v>6</v>
      </c>
      <c r="C174" s="4">
        <f t="shared" si="75"/>
        <v>0.7968719789114902</v>
      </c>
      <c r="D174" s="4">
        <f t="shared" si="76"/>
        <v>-0.25125773195782075</v>
      </c>
      <c r="E174" s="4">
        <f t="shared" si="77"/>
        <v>-1.1090570029510138E-2</v>
      </c>
      <c r="F174" s="4">
        <f t="shared" si="78"/>
        <v>2.3367701698814614</v>
      </c>
      <c r="G174" s="4">
        <f t="shared" si="79"/>
        <v>0.32803582644341345</v>
      </c>
    </row>
    <row r="175" spans="1:7" x14ac:dyDescent="0.2">
      <c r="A175" s="3">
        <v>2.8</v>
      </c>
      <c r="B175" s="5">
        <v>7</v>
      </c>
      <c r="C175" s="4">
        <f t="shared" si="75"/>
        <v>0.7968719789114902</v>
      </c>
      <c r="D175" s="4">
        <f t="shared" si="76"/>
        <v>-0.31398969071927391</v>
      </c>
      <c r="E175" s="4">
        <f t="shared" si="77"/>
        <v>-1.1090570029510138E-2</v>
      </c>
      <c r="F175" s="4">
        <f t="shared" si="78"/>
        <v>2.3367701698814614</v>
      </c>
      <c r="G175" s="4">
        <f t="shared" si="79"/>
        <v>2.8393971628581482E-2</v>
      </c>
    </row>
    <row r="176" spans="1:7" x14ac:dyDescent="0.2">
      <c r="A176" s="3">
        <v>2.8</v>
      </c>
      <c r="B176" s="5">
        <v>8</v>
      </c>
      <c r="C176" s="4">
        <f t="shared" si="75"/>
        <v>0.7968719789114902</v>
      </c>
      <c r="D176" s="4">
        <f t="shared" si="76"/>
        <v>-0.38268041236584094</v>
      </c>
      <c r="E176" s="4">
        <f t="shared" si="77"/>
        <v>-1.1090570029510138E-2</v>
      </c>
      <c r="F176" s="4">
        <f t="shared" si="78"/>
        <v>2.3367701698814614</v>
      </c>
      <c r="G176" s="4">
        <f t="shared" si="79"/>
        <v>-0.33507452208955613</v>
      </c>
    </row>
    <row r="178" spans="1:7" x14ac:dyDescent="0.2">
      <c r="A178" s="1" t="s">
        <v>0</v>
      </c>
      <c r="B178" s="2" t="s">
        <v>1</v>
      </c>
      <c r="C178" s="1" t="s">
        <v>2</v>
      </c>
      <c r="D178" s="1" t="s">
        <v>3</v>
      </c>
      <c r="E178" s="2" t="s">
        <v>4</v>
      </c>
      <c r="F178" s="1" t="s">
        <v>5</v>
      </c>
      <c r="G178" s="1" t="s">
        <v>6</v>
      </c>
    </row>
    <row r="179" spans="1:7" x14ac:dyDescent="0.2">
      <c r="A179" s="3">
        <v>3</v>
      </c>
      <c r="B179" s="6">
        <v>0</v>
      </c>
      <c r="C179" s="4">
        <f>1.39*(A179 - 0.92)^0.5 - 0.36*A179 - 0.101</f>
        <v>0.82368650915797792</v>
      </c>
      <c r="D179" s="4">
        <f>B179*(0.62 - 0.23*A179) + B179^2*(0.066/(A179 - 0.86) - 0.037) + 0.32*B179^6/(10^(9*A179-9))</f>
        <v>0</v>
      </c>
      <c r="E179" s="4">
        <f>0.132 - 0.32*LOG(A179)</f>
        <v>-2.0678801510291972E-2</v>
      </c>
      <c r="F179" s="4">
        <f>10^(0.3106 - 0.49*A179 + 0.1824*A179^2)</f>
        <v>3.0352886644741974</v>
      </c>
      <c r="G179" s="4">
        <f>C179 + (1 - C179)*EXP(-1*D179) + E179*B179^F179</f>
        <v>1</v>
      </c>
    </row>
    <row r="180" spans="1:7" x14ac:dyDescent="0.2">
      <c r="A180" s="3">
        <v>3</v>
      </c>
      <c r="B180" s="6">
        <v>1</v>
      </c>
      <c r="C180" s="4">
        <f t="shared" ref="C180:C187" si="80">1.39*(A180 - 0.92)^0.5 - 0.36*A180 - 0.101</f>
        <v>0.82368650915797792</v>
      </c>
      <c r="D180" s="4">
        <f t="shared" ref="D180:D187" si="81">B180*(0.62 - 0.23*A180) + B180^2*(0.066/(A180 - 0.86) - 0.037) + 0.32*B180^6/(10^(9*A180-9))</f>
        <v>-7.6158878504672956E-2</v>
      </c>
      <c r="E180" s="4">
        <f t="shared" ref="E180:E187" si="82">0.132 - 0.32*LOG(A180)</f>
        <v>-2.0678801510291972E-2</v>
      </c>
      <c r="F180" s="4">
        <f t="shared" ref="F180:F187" si="83">10^(0.3106 - 0.49*A180 + 0.1824*A180^2)</f>
        <v>3.0352886644741974</v>
      </c>
      <c r="G180" s="4">
        <f t="shared" ref="G180:G187" si="84">C180 + (1 - C180)*EXP(-1*D180) + E180*B180^F180</f>
        <v>0.99327359234324686</v>
      </c>
    </row>
    <row r="181" spans="1:7" x14ac:dyDescent="0.2">
      <c r="A181" s="3">
        <v>3</v>
      </c>
      <c r="B181" s="5">
        <v>2</v>
      </c>
      <c r="C181" s="4">
        <f t="shared" si="80"/>
        <v>0.82368650915797792</v>
      </c>
      <c r="D181" s="4">
        <f t="shared" si="81"/>
        <v>-0.16463551401869167</v>
      </c>
      <c r="E181" s="4">
        <f t="shared" si="82"/>
        <v>-2.0678801510291972E-2</v>
      </c>
      <c r="F181" s="4">
        <f t="shared" si="83"/>
        <v>3.0352886644741974</v>
      </c>
      <c r="G181" s="4">
        <f t="shared" si="84"/>
        <v>0.8620268743847217</v>
      </c>
    </row>
    <row r="182" spans="1:7" x14ac:dyDescent="0.2">
      <c r="A182" s="3">
        <v>3</v>
      </c>
      <c r="B182" s="5">
        <v>3</v>
      </c>
      <c r="C182" s="4">
        <f t="shared" si="80"/>
        <v>0.82368650915797792</v>
      </c>
      <c r="D182" s="4">
        <f t="shared" si="81"/>
        <v>-0.265429906542056</v>
      </c>
      <c r="E182" s="4">
        <f t="shared" si="82"/>
        <v>-2.0678801510291972E-2</v>
      </c>
      <c r="F182" s="4">
        <f t="shared" si="83"/>
        <v>3.0352886644741974</v>
      </c>
      <c r="G182" s="4">
        <f t="shared" si="84"/>
        <v>0.47319953526638658</v>
      </c>
    </row>
    <row r="183" spans="1:7" x14ac:dyDescent="0.2">
      <c r="A183" s="3">
        <v>3</v>
      </c>
      <c r="B183" s="5">
        <v>4</v>
      </c>
      <c r="C183" s="4">
        <f t="shared" si="80"/>
        <v>0.82368650915797792</v>
      </c>
      <c r="D183" s="4">
        <f t="shared" si="81"/>
        <v>-0.37854205607476527</v>
      </c>
      <c r="E183" s="4">
        <f t="shared" si="82"/>
        <v>-2.0678801510291972E-2</v>
      </c>
      <c r="F183" s="4">
        <f t="shared" si="83"/>
        <v>3.0352886644741974</v>
      </c>
      <c r="G183" s="4">
        <f t="shared" si="84"/>
        <v>-0.30866516164877345</v>
      </c>
    </row>
    <row r="184" spans="1:7" x14ac:dyDescent="0.2">
      <c r="A184" s="3">
        <v>3</v>
      </c>
      <c r="B184" s="5">
        <v>5</v>
      </c>
      <c r="C184" s="4">
        <f t="shared" si="80"/>
        <v>0.82368650915797792</v>
      </c>
      <c r="D184" s="4">
        <f t="shared" si="81"/>
        <v>-0.50397196261681776</v>
      </c>
      <c r="E184" s="4">
        <f t="shared" si="82"/>
        <v>-2.0678801510291972E-2</v>
      </c>
      <c r="F184" s="4">
        <f t="shared" si="83"/>
        <v>3.0352886644741974</v>
      </c>
      <c r="G184" s="4">
        <f t="shared" si="84"/>
        <v>-1.6203702943447924</v>
      </c>
    </row>
    <row r="185" spans="1:7" x14ac:dyDescent="0.2">
      <c r="A185" s="3">
        <v>3</v>
      </c>
      <c r="B185" s="5">
        <v>6</v>
      </c>
      <c r="C185" s="4">
        <f t="shared" si="80"/>
        <v>0.82368650915797792</v>
      </c>
      <c r="D185" s="4">
        <f t="shared" si="81"/>
        <v>-0.64171962616820977</v>
      </c>
      <c r="E185" s="4">
        <f t="shared" si="82"/>
        <v>-2.0678801510291972E-2</v>
      </c>
      <c r="F185" s="4">
        <f t="shared" si="83"/>
        <v>3.0352886644741974</v>
      </c>
      <c r="G185" s="4">
        <f t="shared" si="84"/>
        <v>-3.5995227482473622</v>
      </c>
    </row>
    <row r="186" spans="1:7" x14ac:dyDescent="0.2">
      <c r="A186" s="3">
        <v>3</v>
      </c>
      <c r="B186" s="5">
        <v>7</v>
      </c>
      <c r="C186" s="4">
        <f t="shared" si="80"/>
        <v>0.82368650915797792</v>
      </c>
      <c r="D186" s="4">
        <f t="shared" si="81"/>
        <v>-0.79178504672893479</v>
      </c>
      <c r="E186" s="4">
        <f t="shared" si="82"/>
        <v>-2.0678801510291972E-2</v>
      </c>
      <c r="F186" s="4">
        <f t="shared" si="83"/>
        <v>3.0352886644741974</v>
      </c>
      <c r="G186" s="4">
        <f t="shared" si="84"/>
        <v>-6.3841263269734565</v>
      </c>
    </row>
    <row r="187" spans="1:7" x14ac:dyDescent="0.2">
      <c r="A187" s="3">
        <v>3</v>
      </c>
      <c r="B187" s="5">
        <v>8</v>
      </c>
      <c r="C187" s="4">
        <f t="shared" si="80"/>
        <v>0.82368650915797792</v>
      </c>
      <c r="D187" s="4">
        <f t="shared" si="81"/>
        <v>-0.95416822429898196</v>
      </c>
      <c r="E187" s="4">
        <f t="shared" si="82"/>
        <v>-2.0678801510291972E-2</v>
      </c>
      <c r="F187" s="4">
        <f t="shared" si="83"/>
        <v>3.0352886644741974</v>
      </c>
      <c r="G187" s="4">
        <f t="shared" si="84"/>
        <v>-10.112197617768791</v>
      </c>
    </row>
  </sheetData>
  <mergeCells count="1">
    <mergeCell ref="A1:G1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zoomScale="60" zoomScaleNormal="60" zoomScalePageLayoutView="60" workbookViewId="0">
      <selection activeCell="P50" sqref="P50"/>
    </sheetView>
  </sheetViews>
  <sheetFormatPr baseColWidth="10" defaultColWidth="8.83203125" defaultRowHeight="15" x14ac:dyDescent="0.2"/>
  <cols>
    <col min="1" max="1" width="23.33203125" bestFit="1" customWidth="1"/>
    <col min="2" max="2" width="21.33203125" customWidth="1"/>
    <col min="3" max="3" width="10.83203125" bestFit="1" customWidth="1"/>
    <col min="4" max="4" width="13.5" bestFit="1" customWidth="1"/>
    <col min="5" max="6" width="11.33203125" bestFit="1" customWidth="1"/>
    <col min="7" max="7" width="8.83203125" bestFit="1" customWidth="1"/>
  </cols>
  <sheetData>
    <row r="1" spans="1:7" x14ac:dyDescent="0.2">
      <c r="A1" s="22" t="s">
        <v>8</v>
      </c>
      <c r="B1" s="23"/>
      <c r="C1" s="23"/>
      <c r="D1" s="23"/>
      <c r="E1" s="23"/>
      <c r="F1" s="23"/>
      <c r="G1" s="24"/>
    </row>
    <row r="2" spans="1:7" x14ac:dyDescent="0.2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</row>
    <row r="3" spans="1:7" x14ac:dyDescent="0.2">
      <c r="A3" s="3">
        <v>1.05</v>
      </c>
      <c r="B3" s="6">
        <v>7</v>
      </c>
      <c r="C3" s="4">
        <f>1.39*(A3 - 0.92)^0.5 - 0.36*A3 - 0.101</f>
        <v>2.2171627289494483E-2</v>
      </c>
      <c r="D3" s="4">
        <f>B3*(0.62 - 0.23*A3) + B3^2*(0.066/(A3 - 0.86) - 0.037) + 0.32*B3^6/(10^(9*A3-9))</f>
        <v>13375.758490212636</v>
      </c>
      <c r="E3" s="4">
        <f>0.132 - 0.32*LOG(A3)</f>
        <v>0.12521942429761981</v>
      </c>
      <c r="F3" s="4">
        <f>10^(0.3106 - 0.49*A3 + 0.1824*A3^2)</f>
        <v>0.99356434947886219</v>
      </c>
      <c r="G3" s="4">
        <f>C3 + (1 - C3)*EXP(-1*D3) + E3*B3^F3</f>
        <v>0.88779901191129829</v>
      </c>
    </row>
    <row r="4" spans="1:7" x14ac:dyDescent="0.2">
      <c r="A4" s="3">
        <v>1.05</v>
      </c>
      <c r="B4" s="6">
        <v>8</v>
      </c>
      <c r="C4" s="4">
        <f t="shared" ref="C4:C11" si="0">1.39*(A4 - 0.92)^0.5 - 0.36*A4 - 0.101</f>
        <v>2.2171627289494483E-2</v>
      </c>
      <c r="D4" s="4">
        <f t="shared" ref="D4:D11" si="1">B4*(0.62 - 0.23*A4) + B4^2*(0.066/(A4 - 0.86) - 0.037) + 0.32*B4^6/(10^(9*A4-9))</f>
        <v>29786.795933266141</v>
      </c>
      <c r="E4" s="4">
        <f t="shared" ref="E4:E11" si="2">0.132 - 0.32*LOG(A4)</f>
        <v>0.12521942429761981</v>
      </c>
      <c r="F4" s="4">
        <f t="shared" ref="F4:F11" si="3">10^(0.3106 - 0.49*A4 + 0.1824*A4^2)</f>
        <v>0.99356434947886219</v>
      </c>
      <c r="G4" s="4">
        <f t="shared" ref="G4:G11" si="4">C4 + (1 - C4)*EXP(-1*D4) + E4*B4^F4</f>
        <v>1.0106102757731714</v>
      </c>
    </row>
    <row r="5" spans="1:7" x14ac:dyDescent="0.2">
      <c r="A5" s="3">
        <v>1.05</v>
      </c>
      <c r="B5" s="5">
        <v>9</v>
      </c>
      <c r="C5" s="4">
        <f t="shared" si="0"/>
        <v>2.2171627289494483E-2</v>
      </c>
      <c r="D5" s="4">
        <f t="shared" si="1"/>
        <v>60368.508706162887</v>
      </c>
      <c r="E5" s="4">
        <f t="shared" si="2"/>
        <v>0.12521942429761981</v>
      </c>
      <c r="F5" s="4">
        <f t="shared" si="3"/>
        <v>0.99356434947886219</v>
      </c>
      <c r="G5" s="4">
        <f t="shared" si="4"/>
        <v>1.1333225235342832</v>
      </c>
    </row>
    <row r="6" spans="1:7" x14ac:dyDescent="0.2">
      <c r="A6" s="3">
        <v>1.05</v>
      </c>
      <c r="B6" s="5">
        <v>10</v>
      </c>
      <c r="C6" s="4">
        <f t="shared" si="0"/>
        <v>2.2171627289494483E-2</v>
      </c>
      <c r="D6" s="4">
        <f t="shared" si="1"/>
        <v>113575.10639684911</v>
      </c>
      <c r="E6" s="4">
        <f t="shared" si="2"/>
        <v>0.12521942429761981</v>
      </c>
      <c r="F6" s="4">
        <f t="shared" si="3"/>
        <v>0.99356434947886219</v>
      </c>
      <c r="G6" s="4">
        <f t="shared" si="4"/>
        <v>1.255946872628944</v>
      </c>
    </row>
    <row r="7" spans="1:7" x14ac:dyDescent="0.2">
      <c r="A7" s="3">
        <v>1.05</v>
      </c>
      <c r="B7" s="5">
        <v>11</v>
      </c>
      <c r="C7" s="4">
        <f t="shared" si="0"/>
        <v>2.2171627289494483E-2</v>
      </c>
      <c r="D7" s="4">
        <f t="shared" si="1"/>
        <v>201185.25812503393</v>
      </c>
      <c r="E7" s="4">
        <f t="shared" si="2"/>
        <v>0.12521942429761981</v>
      </c>
      <c r="F7" s="4">
        <f t="shared" si="3"/>
        <v>0.99356434947886219</v>
      </c>
      <c r="G7" s="4">
        <f t="shared" si="4"/>
        <v>1.3784921979686584</v>
      </c>
    </row>
    <row r="8" spans="1:7" x14ac:dyDescent="0.2">
      <c r="A8" s="3">
        <v>1.05</v>
      </c>
      <c r="B8" s="5">
        <v>12</v>
      </c>
      <c r="C8" s="4">
        <f t="shared" si="0"/>
        <v>2.2171627289494483E-2</v>
      </c>
      <c r="D8" s="4">
        <f t="shared" si="1"/>
        <v>339078.70808854385</v>
      </c>
      <c r="E8" s="4">
        <f t="shared" si="2"/>
        <v>0.12521942429761981</v>
      </c>
      <c r="F8" s="4">
        <f t="shared" si="3"/>
        <v>0.99356434947886219</v>
      </c>
      <c r="G8" s="4">
        <f t="shared" si="4"/>
        <v>1.5009657486704819</v>
      </c>
    </row>
    <row r="9" spans="1:7" x14ac:dyDescent="0.2">
      <c r="A9" s="3">
        <v>1.05</v>
      </c>
      <c r="B9" s="5">
        <v>13</v>
      </c>
      <c r="C9" s="4">
        <f t="shared" si="0"/>
        <v>2.2171627289494483E-2</v>
      </c>
      <c r="D9" s="4">
        <f t="shared" si="1"/>
        <v>548094.64011455653</v>
      </c>
      <c r="E9" s="4">
        <f t="shared" si="2"/>
        <v>0.12521942429761981</v>
      </c>
      <c r="F9" s="4">
        <f t="shared" si="3"/>
        <v>0.99356434947886219</v>
      </c>
      <c r="G9" s="4">
        <f t="shared" si="4"/>
        <v>1.6233735574624519</v>
      </c>
    </row>
    <row r="10" spans="1:7" x14ac:dyDescent="0.2">
      <c r="A10" s="3">
        <v>1.05</v>
      </c>
      <c r="B10" s="5">
        <v>14</v>
      </c>
      <c r="C10" s="4">
        <f t="shared" si="0"/>
        <v>2.2171627289494483E-2</v>
      </c>
      <c r="D10" s="4">
        <f t="shared" si="1"/>
        <v>854971.79121571407</v>
      </c>
      <c r="E10" s="4">
        <f t="shared" si="2"/>
        <v>0.12521942429761981</v>
      </c>
      <c r="F10" s="4">
        <f t="shared" si="3"/>
        <v>0.99356434947886219</v>
      </c>
      <c r="G10" s="4">
        <f t="shared" si="4"/>
        <v>1.7457207231942049</v>
      </c>
    </row>
    <row r="11" spans="1:7" x14ac:dyDescent="0.2">
      <c r="A11" s="3">
        <v>1.05</v>
      </c>
      <c r="B11" s="5">
        <v>15</v>
      </c>
      <c r="C11" s="4">
        <f t="shared" si="0"/>
        <v>2.2171627289494483E-2</v>
      </c>
      <c r="D11" s="4">
        <f t="shared" si="1"/>
        <v>1293370.3141511159</v>
      </c>
      <c r="E11" s="4">
        <f t="shared" si="2"/>
        <v>0.12521942429761981</v>
      </c>
      <c r="F11" s="4">
        <f t="shared" si="3"/>
        <v>0.99356434947886219</v>
      </c>
      <c r="G11" s="4">
        <f t="shared" si="4"/>
        <v>1.8680116121102546</v>
      </c>
    </row>
    <row r="13" spans="1:7" x14ac:dyDescent="0.2">
      <c r="A13" s="1" t="s">
        <v>0</v>
      </c>
      <c r="B13" s="2" t="s">
        <v>1</v>
      </c>
      <c r="C13" s="1" t="s">
        <v>2</v>
      </c>
      <c r="D13" s="1" t="s">
        <v>3</v>
      </c>
      <c r="E13" s="2" t="s">
        <v>4</v>
      </c>
      <c r="F13" s="1" t="s">
        <v>5</v>
      </c>
      <c r="G13" s="1" t="s">
        <v>6</v>
      </c>
    </row>
    <row r="14" spans="1:7" x14ac:dyDescent="0.2">
      <c r="A14" s="3">
        <v>1.1000000000000001</v>
      </c>
      <c r="B14" s="6">
        <v>7</v>
      </c>
      <c r="C14" s="4">
        <f>1.39*(A14 - 0.92)^0.5 - 0.36*A14 - 0.101</f>
        <v>9.2727055509580686E-2</v>
      </c>
      <c r="D14" s="4">
        <f>B14*(0.62 - 0.23*A14) + B14^2*(0.066/(A14 - 0.86) - 0.037) + 0.32*B14^6/(10^(9*A14-9))</f>
        <v>4753.7931047094971</v>
      </c>
      <c r="E14" s="4">
        <f>0.132 - 0.32*LOG(A14)</f>
        <v>0.11875434074936798</v>
      </c>
      <c r="F14" s="4">
        <f>10^(0.3106 - 0.49*A14 + 0.1824*A14^2)</f>
        <v>0.98243539328096585</v>
      </c>
      <c r="G14" s="4">
        <f>C14 + (1 - C14)*EXP(-1*D14) + E14*B14^F14</f>
        <v>0.89607505839424983</v>
      </c>
    </row>
    <row r="15" spans="1:7" x14ac:dyDescent="0.2">
      <c r="A15" s="3">
        <v>1.1000000000000001</v>
      </c>
      <c r="B15" s="6">
        <v>8</v>
      </c>
      <c r="C15" s="4">
        <f t="shared" ref="C15:C22" si="5">1.39*(A15 - 0.92)^0.5 - 0.36*A15 - 0.101</f>
        <v>9.2727055509580686E-2</v>
      </c>
      <c r="D15" s="4">
        <f t="shared" ref="D15:D22" si="6">B15*(0.62 - 0.23*A15) + B15^2*(0.066/(A15 - 0.86) - 0.037) + 0.32*B15^6/(10^(9*A15-9))</f>
        <v>10578.799780779833</v>
      </c>
      <c r="E15" s="4">
        <f t="shared" ref="E15:E22" si="7">0.132 - 0.32*LOG(A15)</f>
        <v>0.11875434074936798</v>
      </c>
      <c r="F15" s="4">
        <f t="shared" ref="F15:F22" si="8">10^(0.3106 - 0.49*A15 + 0.1824*A15^2)</f>
        <v>0.98243539328096585</v>
      </c>
      <c r="G15" s="4">
        <f t="shared" ref="G15:G22" si="9">C15 + (1 - C15)*EXP(-1*D15) + E15*B15^F15</f>
        <v>1.0086882179846459</v>
      </c>
    </row>
    <row r="16" spans="1:7" x14ac:dyDescent="0.2">
      <c r="A16" s="3">
        <v>1.1000000000000001</v>
      </c>
      <c r="B16" s="5">
        <v>9</v>
      </c>
      <c r="C16" s="4">
        <f t="shared" si="5"/>
        <v>9.2727055509580686E-2</v>
      </c>
      <c r="D16" s="4">
        <f t="shared" si="6"/>
        <v>21432.007552617699</v>
      </c>
      <c r="E16" s="4">
        <f t="shared" si="7"/>
        <v>0.11875434074936798</v>
      </c>
      <c r="F16" s="4">
        <f t="shared" si="8"/>
        <v>0.98243539328096585</v>
      </c>
      <c r="G16" s="4">
        <f t="shared" si="9"/>
        <v>1.1210537458475975</v>
      </c>
    </row>
    <row r="17" spans="1:7" x14ac:dyDescent="0.2">
      <c r="A17" s="3">
        <v>1.1000000000000001</v>
      </c>
      <c r="B17" s="5">
        <v>10</v>
      </c>
      <c r="C17" s="4">
        <f t="shared" si="5"/>
        <v>9.2727055509580686E-2</v>
      </c>
      <c r="D17" s="4">
        <f t="shared" si="6"/>
        <v>40313.083177413304</v>
      </c>
      <c r="E17" s="4">
        <f t="shared" si="7"/>
        <v>0.11875434074936798</v>
      </c>
      <c r="F17" s="4">
        <f t="shared" si="8"/>
        <v>0.98243539328096585</v>
      </c>
      <c r="G17" s="4">
        <f t="shared" si="9"/>
        <v>1.2331997358431634</v>
      </c>
    </row>
    <row r="18" spans="1:7" x14ac:dyDescent="0.2">
      <c r="A18" s="3">
        <v>1.1000000000000001</v>
      </c>
      <c r="B18" s="5">
        <v>11</v>
      </c>
      <c r="C18" s="4">
        <f t="shared" si="5"/>
        <v>9.2727055509580686E-2</v>
      </c>
      <c r="D18" s="4">
        <f t="shared" si="6"/>
        <v>71401.256166191495</v>
      </c>
      <c r="E18" s="4">
        <f t="shared" si="7"/>
        <v>0.11875434074936798</v>
      </c>
      <c r="F18" s="4">
        <f t="shared" si="8"/>
        <v>0.98243539328096585</v>
      </c>
      <c r="G18" s="4">
        <f t="shared" si="9"/>
        <v>1.3451485867695485</v>
      </c>
    </row>
    <row r="19" spans="1:7" x14ac:dyDescent="0.2">
      <c r="A19" s="3">
        <v>1.1000000000000001</v>
      </c>
      <c r="B19" s="5">
        <v>12</v>
      </c>
      <c r="C19" s="4">
        <f t="shared" si="5"/>
        <v>9.2727055509580686E-2</v>
      </c>
      <c r="D19" s="4">
        <f t="shared" si="6"/>
        <v>120330.87237794528</v>
      </c>
      <c r="E19" s="4">
        <f t="shared" si="7"/>
        <v>0.11875434074936798</v>
      </c>
      <c r="F19" s="4">
        <f t="shared" si="8"/>
        <v>0.98243539328096585</v>
      </c>
      <c r="G19" s="4">
        <f t="shared" si="9"/>
        <v>1.456918573562304</v>
      </c>
    </row>
    <row r="20" spans="1:7" x14ac:dyDescent="0.2">
      <c r="A20" s="3">
        <v>1.1000000000000001</v>
      </c>
      <c r="B20" s="5">
        <v>13</v>
      </c>
      <c r="C20" s="4">
        <f t="shared" si="5"/>
        <v>9.2727055509580686E-2</v>
      </c>
      <c r="D20" s="4">
        <f t="shared" si="6"/>
        <v>194495.95325525713</v>
      </c>
      <c r="E20" s="4">
        <f t="shared" si="7"/>
        <v>0.11875434074936798</v>
      </c>
      <c r="F20" s="4">
        <f t="shared" si="8"/>
        <v>0.98243539328096585</v>
      </c>
      <c r="G20" s="4">
        <f t="shared" si="9"/>
        <v>1.5685248891028698</v>
      </c>
    </row>
    <row r="21" spans="1:7" x14ac:dyDescent="0.2">
      <c r="A21" s="3">
        <v>1.1000000000000001</v>
      </c>
      <c r="B21" s="5">
        <v>14</v>
      </c>
      <c r="C21" s="4">
        <f t="shared" si="5"/>
        <v>9.2727055509580686E-2</v>
      </c>
      <c r="D21" s="4">
        <f t="shared" si="6"/>
        <v>303383.76070140785</v>
      </c>
      <c r="E21" s="4">
        <f t="shared" si="7"/>
        <v>0.11875434074936798</v>
      </c>
      <c r="F21" s="4">
        <f t="shared" si="8"/>
        <v>0.98243539328096585</v>
      </c>
      <c r="G21" s="4">
        <f t="shared" si="9"/>
        <v>1.6799803623683935</v>
      </c>
    </row>
    <row r="22" spans="1:7" x14ac:dyDescent="0.2">
      <c r="A22" s="3">
        <v>1.1000000000000001</v>
      </c>
      <c r="B22" s="5">
        <v>15</v>
      </c>
      <c r="C22" s="4">
        <f t="shared" si="5"/>
        <v>9.2727055509580686E-2</v>
      </c>
      <c r="D22" s="4">
        <f t="shared" si="6"/>
        <v>458937.36759897339</v>
      </c>
      <c r="E22" s="4">
        <f t="shared" si="7"/>
        <v>0.11875434074936798</v>
      </c>
      <c r="F22" s="4">
        <f t="shared" si="8"/>
        <v>0.98243539328096585</v>
      </c>
      <c r="G22" s="4">
        <f t="shared" si="9"/>
        <v>1.7912959695865258</v>
      </c>
    </row>
    <row r="24" spans="1:7" x14ac:dyDescent="0.2">
      <c r="A24" s="1" t="s">
        <v>0</v>
      </c>
      <c r="B24" s="2" t="s">
        <v>1</v>
      </c>
      <c r="C24" s="1" t="s">
        <v>2</v>
      </c>
      <c r="D24" s="1" t="s">
        <v>3</v>
      </c>
      <c r="E24" s="2" t="s">
        <v>4</v>
      </c>
      <c r="F24" s="1" t="s">
        <v>5</v>
      </c>
      <c r="G24" s="1" t="s">
        <v>6</v>
      </c>
    </row>
    <row r="25" spans="1:7" x14ac:dyDescent="0.2">
      <c r="A25" s="3">
        <v>1.2</v>
      </c>
      <c r="B25" s="6">
        <v>7</v>
      </c>
      <c r="C25" s="4">
        <f>1.39*(A25 - 0.92)^0.5 - 0.36*A25 - 0.101</f>
        <v>0.20251886447595605</v>
      </c>
      <c r="D25" s="4">
        <f>B25*(0.62 - 0.23*A25) + B25^2*(0.066/(A25 - 0.86) - 0.037) + 0.32*B25^6/(10^(9*A25-9))</f>
        <v>606.78228214542776</v>
      </c>
      <c r="E25" s="4">
        <f>0.132 - 0.32*LOG(A25)</f>
        <v>0.10666200126476007</v>
      </c>
      <c r="F25" s="4">
        <f>10^(0.3106 - 0.49*A25 + 0.1824*A25^2)</f>
        <v>0.96662049693170105</v>
      </c>
      <c r="G25" s="4">
        <f>C25 + (1 - C25)*EXP(-1*D25) + E25*B25^F25</f>
        <v>0.90219782588987363</v>
      </c>
    </row>
    <row r="26" spans="1:7" x14ac:dyDescent="0.2">
      <c r="A26" s="3">
        <v>1.2</v>
      </c>
      <c r="B26" s="6">
        <v>8</v>
      </c>
      <c r="C26" s="4">
        <f t="shared" ref="C26:C33" si="10">1.39*(A26 - 0.92)^0.5 - 0.36*A26 - 0.101</f>
        <v>0.20251886447595605</v>
      </c>
      <c r="D26" s="4">
        <f t="shared" ref="D26:D33" si="11">B26*(0.62 - 0.23*A26) + B26^2*(0.066/(A26 - 0.86) - 0.037) + 0.32*B26^6/(10^(9*A26-9))</f>
        <v>1342.3123007542513</v>
      </c>
      <c r="E26" s="4">
        <f t="shared" ref="E26:E33" si="12">0.132 - 0.32*LOG(A26)</f>
        <v>0.10666200126476007</v>
      </c>
      <c r="F26" s="4">
        <f t="shared" ref="F26:F33" si="13">10^(0.3106 - 0.49*A26 + 0.1824*A26^2)</f>
        <v>0.96662049693170105</v>
      </c>
      <c r="G26" s="4">
        <f t="shared" ref="G26:G33" si="14">C26 + (1 - C26)*EXP(-1*D26) + E26*B26^F26</f>
        <v>0.99859576062844091</v>
      </c>
    </row>
    <row r="27" spans="1:7" x14ac:dyDescent="0.2">
      <c r="A27" s="3">
        <v>1.2</v>
      </c>
      <c r="B27" s="5">
        <v>9</v>
      </c>
      <c r="C27" s="4">
        <f t="shared" si="10"/>
        <v>0.20251886447595605</v>
      </c>
      <c r="D27" s="4">
        <f t="shared" si="11"/>
        <v>2711.1096433148955</v>
      </c>
      <c r="E27" s="4">
        <f t="shared" si="12"/>
        <v>0.10666200126476007</v>
      </c>
      <c r="F27" s="4">
        <f t="shared" si="13"/>
        <v>0.96662049693170105</v>
      </c>
      <c r="G27" s="4">
        <f t="shared" si="14"/>
        <v>1.0945912516622409</v>
      </c>
    </row>
    <row r="28" spans="1:7" x14ac:dyDescent="0.2">
      <c r="A28" s="3">
        <v>1.2</v>
      </c>
      <c r="B28" s="5">
        <v>10</v>
      </c>
      <c r="C28" s="4">
        <f t="shared" si="10"/>
        <v>0.20251886447595605</v>
      </c>
      <c r="D28" s="4">
        <f t="shared" si="11"/>
        <v>5090.8099805814563</v>
      </c>
      <c r="E28" s="4">
        <f t="shared" si="12"/>
        <v>0.10666200126476007</v>
      </c>
      <c r="F28" s="4">
        <f t="shared" si="13"/>
        <v>0.96662049693170105</v>
      </c>
      <c r="G28" s="4">
        <f t="shared" si="14"/>
        <v>1.1902306250203356</v>
      </c>
    </row>
    <row r="29" spans="1:7" x14ac:dyDescent="0.2">
      <c r="A29" s="3">
        <v>1.2</v>
      </c>
      <c r="B29" s="5">
        <v>11</v>
      </c>
      <c r="C29" s="4">
        <f t="shared" si="10"/>
        <v>0.20251886447595605</v>
      </c>
      <c r="D29" s="4">
        <f t="shared" si="11"/>
        <v>9007.5471358688646</v>
      </c>
      <c r="E29" s="4">
        <f t="shared" si="12"/>
        <v>0.10666200126476007</v>
      </c>
      <c r="F29" s="4">
        <f t="shared" si="13"/>
        <v>0.96662049693170105</v>
      </c>
      <c r="G29" s="4">
        <f t="shared" si="14"/>
        <v>1.2855507497733663</v>
      </c>
    </row>
    <row r="30" spans="1:7" x14ac:dyDescent="0.2">
      <c r="A30" s="3">
        <v>1.2</v>
      </c>
      <c r="B30" s="5">
        <v>12</v>
      </c>
      <c r="C30" s="4">
        <f t="shared" si="10"/>
        <v>0.20251886447595605</v>
      </c>
      <c r="D30" s="4">
        <f t="shared" si="11"/>
        <v>15170.643227249479</v>
      </c>
      <c r="E30" s="4">
        <f t="shared" si="12"/>
        <v>0.10666200126476007</v>
      </c>
      <c r="F30" s="4">
        <f t="shared" si="13"/>
        <v>0.96662049693170105</v>
      </c>
      <c r="G30" s="4">
        <f t="shared" si="14"/>
        <v>1.3805816588054105</v>
      </c>
    </row>
    <row r="31" spans="1:7" x14ac:dyDescent="0.2">
      <c r="A31" s="3">
        <v>1.2</v>
      </c>
      <c r="B31" s="5">
        <v>13</v>
      </c>
      <c r="C31" s="4">
        <f t="shared" si="10"/>
        <v>0.20251886447595605</v>
      </c>
      <c r="D31" s="4">
        <f t="shared" si="11"/>
        <v>24510.950403665105</v>
      </c>
      <c r="E31" s="4">
        <f t="shared" si="12"/>
        <v>0.10666200126476007</v>
      </c>
      <c r="F31" s="4">
        <f t="shared" si="13"/>
        <v>0.96662049693170105</v>
      </c>
      <c r="G31" s="4">
        <f t="shared" si="14"/>
        <v>1.4753482837001142</v>
      </c>
    </row>
    <row r="32" spans="1:7" x14ac:dyDescent="0.2">
      <c r="A32" s="3">
        <v>1.2</v>
      </c>
      <c r="B32" s="5">
        <v>14</v>
      </c>
      <c r="C32" s="4">
        <f t="shared" si="10"/>
        <v>0.20251886447595605</v>
      </c>
      <c r="D32" s="4">
        <f t="shared" si="11"/>
        <v>38222.844174954436</v>
      </c>
      <c r="E32" s="4">
        <f t="shared" si="12"/>
        <v>0.10666200126476007</v>
      </c>
      <c r="F32" s="4">
        <f t="shared" si="13"/>
        <v>0.96662049693170105</v>
      </c>
      <c r="G32" s="4">
        <f t="shared" si="14"/>
        <v>1.56987164887411</v>
      </c>
    </row>
    <row r="33" spans="1:7" x14ac:dyDescent="0.2">
      <c r="A33" s="3">
        <v>1.2</v>
      </c>
      <c r="B33" s="5">
        <v>15</v>
      </c>
      <c r="C33" s="4">
        <f t="shared" si="10"/>
        <v>0.20251886447595605</v>
      </c>
      <c r="D33" s="4">
        <f t="shared" si="11"/>
        <v>57809.868335795945</v>
      </c>
      <c r="E33" s="4">
        <f t="shared" si="12"/>
        <v>0.10666200126476007</v>
      </c>
      <c r="F33" s="4">
        <f t="shared" si="13"/>
        <v>0.96662049693170105</v>
      </c>
      <c r="G33" s="4">
        <f t="shared" si="14"/>
        <v>1.6641697203702801</v>
      </c>
    </row>
    <row r="35" spans="1:7" x14ac:dyDescent="0.2">
      <c r="A35" s="1" t="s">
        <v>0</v>
      </c>
      <c r="B35" s="2" t="s">
        <v>1</v>
      </c>
      <c r="C35" s="1" t="s">
        <v>2</v>
      </c>
      <c r="D35" s="1" t="s">
        <v>3</v>
      </c>
      <c r="E35" s="2" t="s">
        <v>4</v>
      </c>
      <c r="F35" s="1" t="s">
        <v>5</v>
      </c>
      <c r="G35" s="1" t="s">
        <v>6</v>
      </c>
    </row>
    <row r="36" spans="1:7" x14ac:dyDescent="0.2">
      <c r="A36" s="3">
        <v>1.3</v>
      </c>
      <c r="B36" s="6">
        <v>7</v>
      </c>
      <c r="C36" s="4">
        <f>1.39*(A36 - 0.92)^0.5 - 0.36*A36 - 0.101</f>
        <v>0.28785354641268768</v>
      </c>
      <c r="D36" s="4">
        <f>B36*(0.62 - 0.23*A36) + B36^2*(0.066/(A36 - 0.86) - 0.037) + 0.32*B36^6/(10^(9*A36-9))</f>
        <v>82.900997150007385</v>
      </c>
      <c r="E36" s="4">
        <f>0.132 - 0.32*LOG(A36)</f>
        <v>9.5538127261812239E-2</v>
      </c>
      <c r="F36" s="4">
        <f>10^(0.3106 - 0.49*A36 + 0.1824*A36^2)</f>
        <v>0.95908257361913729</v>
      </c>
      <c r="G36" s="4">
        <f>C36 + (1 - C36)*EXP(-1*D36) + E36*B36^F36</f>
        <v>0.90543682279252347</v>
      </c>
    </row>
    <row r="37" spans="1:7" x14ac:dyDescent="0.2">
      <c r="A37" s="3">
        <v>1.3</v>
      </c>
      <c r="B37" s="6">
        <v>8</v>
      </c>
      <c r="C37" s="4">
        <f t="shared" ref="C37:C44" si="15">1.39*(A37 - 0.92)^0.5 - 0.36*A37 - 0.101</f>
        <v>0.28785354641268768</v>
      </c>
      <c r="D37" s="4">
        <f t="shared" ref="D37:D44" si="16">B37*(0.62 - 0.23*A37) + B37^2*(0.066/(A37 - 0.86) - 0.037) + 0.32*B37^6/(10^(9*A37-9))</f>
        <v>177.17473417446422</v>
      </c>
      <c r="E37" s="4">
        <f t="shared" ref="E37:E44" si="17">0.132 - 0.32*LOG(A37)</f>
        <v>9.5538127261812239E-2</v>
      </c>
      <c r="F37" s="4">
        <f t="shared" ref="F37:F44" si="18">10^(0.3106 - 0.49*A37 + 0.1824*A37^2)</f>
        <v>0.95908257361913729</v>
      </c>
      <c r="G37" s="4">
        <f t="shared" ref="G37:G44" si="19">C37 + (1 - C37)*EXP(-1*D37) + E37*B37^F37</f>
        <v>0.98981714698203915</v>
      </c>
    </row>
    <row r="38" spans="1:7" x14ac:dyDescent="0.2">
      <c r="A38" s="3">
        <v>1.3</v>
      </c>
      <c r="B38" s="5">
        <v>9</v>
      </c>
      <c r="C38" s="4">
        <f t="shared" si="15"/>
        <v>0.28785354641268768</v>
      </c>
      <c r="D38" s="4">
        <f t="shared" si="16"/>
        <v>351.35854397739951</v>
      </c>
      <c r="E38" s="4">
        <f t="shared" si="17"/>
        <v>9.5538127261812239E-2</v>
      </c>
      <c r="F38" s="4">
        <f t="shared" si="18"/>
        <v>0.95908257361913729</v>
      </c>
      <c r="G38" s="4">
        <f t="shared" si="19"/>
        <v>1.0737658464212299</v>
      </c>
    </row>
    <row r="39" spans="1:7" x14ac:dyDescent="0.2">
      <c r="A39" s="3">
        <v>1.3</v>
      </c>
      <c r="B39" s="5">
        <v>10</v>
      </c>
      <c r="C39" s="4">
        <f t="shared" si="15"/>
        <v>0.28785354641268768</v>
      </c>
      <c r="D39" s="4">
        <f t="shared" si="16"/>
        <v>652.9939407900398</v>
      </c>
      <c r="E39" s="4">
        <f t="shared" si="17"/>
        <v>9.5538127261812239E-2</v>
      </c>
      <c r="F39" s="4">
        <f t="shared" si="18"/>
        <v>0.95908257361913729</v>
      </c>
      <c r="G39" s="4">
        <f t="shared" si="19"/>
        <v>1.1573329476167742</v>
      </c>
    </row>
    <row r="40" spans="1:7" x14ac:dyDescent="0.2">
      <c r="A40" s="3">
        <v>1.3</v>
      </c>
      <c r="B40" s="5">
        <v>11</v>
      </c>
      <c r="C40" s="4">
        <f t="shared" si="15"/>
        <v>0.28785354641268768</v>
      </c>
      <c r="D40" s="4">
        <f t="shared" si="16"/>
        <v>1148.3172486299436</v>
      </c>
      <c r="E40" s="4">
        <f t="shared" si="17"/>
        <v>9.5538127261812239E-2</v>
      </c>
      <c r="F40" s="4">
        <f t="shared" si="18"/>
        <v>0.95908257361913729</v>
      </c>
      <c r="G40" s="4">
        <f t="shared" si="19"/>
        <v>1.2405582308003134</v>
      </c>
    </row>
    <row r="41" spans="1:7" x14ac:dyDescent="0.2">
      <c r="A41" s="3">
        <v>1.3</v>
      </c>
      <c r="B41" s="5">
        <v>12</v>
      </c>
      <c r="C41" s="4">
        <f t="shared" si="15"/>
        <v>0.28785354641268768</v>
      </c>
      <c r="D41" s="4">
        <f t="shared" si="16"/>
        <v>1926.6268314560061</v>
      </c>
      <c r="E41" s="4">
        <f t="shared" si="17"/>
        <v>9.5538127261812239E-2</v>
      </c>
      <c r="F41" s="4">
        <f t="shared" si="18"/>
        <v>0.95908257361913729</v>
      </c>
      <c r="G41" s="4">
        <f t="shared" si="19"/>
        <v>1.3234740754811218</v>
      </c>
    </row>
    <row r="42" spans="1:7" x14ac:dyDescent="0.2">
      <c r="A42" s="3">
        <v>1.3</v>
      </c>
      <c r="B42" s="5">
        <v>13</v>
      </c>
      <c r="C42" s="4">
        <f t="shared" si="15"/>
        <v>0.28785354641268768</v>
      </c>
      <c r="D42" s="4">
        <f t="shared" si="16"/>
        <v>3105.1100317608316</v>
      </c>
      <c r="E42" s="4">
        <f t="shared" si="17"/>
        <v>9.5538127261812239E-2</v>
      </c>
      <c r="F42" s="4">
        <f t="shared" si="18"/>
        <v>0.95908257361913729</v>
      </c>
      <c r="G42" s="4">
        <f t="shared" si="19"/>
        <v>1.4061073426540656</v>
      </c>
    </row>
    <row r="43" spans="1:7" x14ac:dyDescent="0.2">
      <c r="A43" s="3">
        <v>1.3</v>
      </c>
      <c r="B43" s="5">
        <v>14</v>
      </c>
      <c r="C43" s="4">
        <f t="shared" si="15"/>
        <v>0.28785354641268768</v>
      </c>
      <c r="D43" s="4">
        <f t="shared" si="16"/>
        <v>4834.129817600473</v>
      </c>
      <c r="E43" s="4">
        <f t="shared" si="17"/>
        <v>9.5538127261812239E-2</v>
      </c>
      <c r="F43" s="4">
        <f t="shared" si="18"/>
        <v>0.95908257361913729</v>
      </c>
      <c r="G43" s="4">
        <f t="shared" si="19"/>
        <v>1.4884806694183703</v>
      </c>
    </row>
    <row r="44" spans="1:7" x14ac:dyDescent="0.2">
      <c r="A44" s="3">
        <v>1.3</v>
      </c>
      <c r="B44" s="5">
        <v>15</v>
      </c>
      <c r="C44" s="4">
        <f t="shared" si="15"/>
        <v>0.28785354641268768</v>
      </c>
      <c r="D44" s="4">
        <f t="shared" si="16"/>
        <v>7302.9711380615472</v>
      </c>
      <c r="E44" s="4">
        <f t="shared" si="17"/>
        <v>9.5538127261812239E-2</v>
      </c>
      <c r="F44" s="4">
        <f t="shared" si="18"/>
        <v>0.95908257361913729</v>
      </c>
      <c r="G44" s="4">
        <f t="shared" si="19"/>
        <v>1.5706133886021398</v>
      </c>
    </row>
    <row r="46" spans="1:7" x14ac:dyDescent="0.2">
      <c r="A46" s="1" t="s">
        <v>0</v>
      </c>
      <c r="B46" s="2" t="s">
        <v>1</v>
      </c>
      <c r="C46" s="1" t="s">
        <v>2</v>
      </c>
      <c r="D46" s="1" t="s">
        <v>3</v>
      </c>
      <c r="E46" s="2" t="s">
        <v>4</v>
      </c>
      <c r="F46" s="1" t="s">
        <v>5</v>
      </c>
      <c r="G46" s="1" t="s">
        <v>6</v>
      </c>
    </row>
    <row r="47" spans="1:7" x14ac:dyDescent="0.2">
      <c r="A47" s="3">
        <v>1.4</v>
      </c>
      <c r="B47" s="6">
        <v>7</v>
      </c>
      <c r="C47" s="4">
        <f>1.39*(A47 - 0.92)^0.5 - 0.36*A47 - 0.101</f>
        <v>0.35802024900829554</v>
      </c>
      <c r="D47" s="4">
        <f>B47*(0.62 - 0.23*A47) + B47^2*(0.066/(A47 - 0.86) - 0.037) + 0.32*B47^6/(10^(9*A47-9))</f>
        <v>15.718558545870355</v>
      </c>
      <c r="E47" s="4">
        <f>0.132 - 0.32*LOG(A47)</f>
        <v>8.5239028582963838E-2</v>
      </c>
      <c r="F47" s="4">
        <f>10^(0.3106 - 0.49*A47 + 0.1824*A47^2)</f>
        <v>0.95963040559230506</v>
      </c>
      <c r="G47" s="4">
        <f>C47 + (1 - C47)*EXP(-1*D47) + E47*B47^F47</f>
        <v>0.90961527587113222</v>
      </c>
    </row>
    <row r="48" spans="1:7" x14ac:dyDescent="0.2">
      <c r="A48" s="3">
        <v>1.4</v>
      </c>
      <c r="B48" s="6">
        <v>8</v>
      </c>
      <c r="C48" s="4">
        <f t="shared" ref="C48:C55" si="20">1.39*(A48 - 0.92)^0.5 - 0.36*A48 - 0.101</f>
        <v>0.35802024900829554</v>
      </c>
      <c r="D48" s="4">
        <f t="shared" ref="D48:D55" si="21">B48*(0.62 - 0.23*A48) + B48^2*(0.066/(A48 - 0.86) - 0.037) + 0.32*B48^6/(10^(9*A48-9))</f>
        <v>28.909452836674955</v>
      </c>
      <c r="E48" s="4">
        <f t="shared" ref="E48:E55" si="22">0.132 - 0.32*LOG(A48)</f>
        <v>8.5239028582963838E-2</v>
      </c>
      <c r="F48" s="4">
        <f t="shared" ref="F48:F55" si="23">10^(0.3106 - 0.49*A48 + 0.1824*A48^2)</f>
        <v>0.95963040559230506</v>
      </c>
      <c r="G48" s="4">
        <f t="shared" ref="G48:G55" si="24">C48 + (1 - C48)*EXP(-1*D48) + E48*B48^F48</f>
        <v>0.98502539063158601</v>
      </c>
    </row>
    <row r="49" spans="1:7" x14ac:dyDescent="0.2">
      <c r="A49" s="3">
        <v>1.4</v>
      </c>
      <c r="B49" s="5">
        <v>9</v>
      </c>
      <c r="C49" s="4">
        <f t="shared" si="20"/>
        <v>0.35802024900829554</v>
      </c>
      <c r="D49" s="4">
        <f t="shared" si="21"/>
        <v>52.302421985532277</v>
      </c>
      <c r="E49" s="4">
        <f t="shared" si="22"/>
        <v>8.5239028582963838E-2</v>
      </c>
      <c r="F49" s="4">
        <f t="shared" si="23"/>
        <v>0.95963040559230506</v>
      </c>
      <c r="G49" s="4">
        <f t="shared" si="24"/>
        <v>1.06005501235314</v>
      </c>
    </row>
    <row r="50" spans="1:7" x14ac:dyDescent="0.2">
      <c r="A50" s="3">
        <v>1.4</v>
      </c>
      <c r="B50" s="5">
        <v>10</v>
      </c>
      <c r="C50" s="4">
        <f t="shared" si="20"/>
        <v>0.35802024900829554</v>
      </c>
      <c r="D50" s="4">
        <f t="shared" si="21"/>
        <v>91.882588030528836</v>
      </c>
      <c r="E50" s="4">
        <f t="shared" si="22"/>
        <v>8.5239028582963838E-2</v>
      </c>
      <c r="F50" s="4">
        <f t="shared" si="23"/>
        <v>0.95963040559230506</v>
      </c>
      <c r="G50" s="4">
        <f t="shared" si="24"/>
        <v>1.1347481347340187</v>
      </c>
    </row>
    <row r="51" spans="1:7" x14ac:dyDescent="0.2">
      <c r="A51" s="3">
        <v>1.4</v>
      </c>
      <c r="B51" s="5">
        <v>11</v>
      </c>
      <c r="C51" s="4">
        <f t="shared" si="20"/>
        <v>0.35802024900829554</v>
      </c>
      <c r="D51" s="4">
        <f t="shared" si="21"/>
        <v>155.98861012061838</v>
      </c>
      <c r="E51" s="4">
        <f t="shared" si="22"/>
        <v>8.5239028582963838E-2</v>
      </c>
      <c r="F51" s="4">
        <f t="shared" si="23"/>
        <v>0.95963040559230506</v>
      </c>
      <c r="G51" s="4">
        <f t="shared" si="24"/>
        <v>1.2091398191099811</v>
      </c>
    </row>
    <row r="52" spans="1:7" x14ac:dyDescent="0.2">
      <c r="A52" s="3">
        <v>1.4</v>
      </c>
      <c r="B52" s="5">
        <v>12</v>
      </c>
      <c r="C52" s="4">
        <f t="shared" si="20"/>
        <v>0.35802024900829554</v>
      </c>
      <c r="D52" s="4">
        <f t="shared" si="21"/>
        <v>255.86248621775061</v>
      </c>
      <c r="E52" s="4">
        <f t="shared" si="22"/>
        <v>8.5239028582963838E-2</v>
      </c>
      <c r="F52" s="4">
        <f t="shared" si="23"/>
        <v>0.95963040559230506</v>
      </c>
      <c r="G52" s="4">
        <f t="shared" si="24"/>
        <v>1.2832586055840367</v>
      </c>
    </row>
    <row r="53" spans="1:7" x14ac:dyDescent="0.2">
      <c r="A53" s="3">
        <v>1.4</v>
      </c>
      <c r="B53" s="5">
        <v>13</v>
      </c>
      <c r="C53" s="4">
        <f t="shared" si="20"/>
        <v>0.35802024900829554</v>
      </c>
      <c r="D53" s="4">
        <f t="shared" si="21"/>
        <v>406.2572286623822</v>
      </c>
      <c r="E53" s="4">
        <f t="shared" si="22"/>
        <v>8.5239028582963838E-2</v>
      </c>
      <c r="F53" s="4">
        <f t="shared" si="23"/>
        <v>0.95963040559230506</v>
      </c>
      <c r="G53" s="4">
        <f t="shared" si="24"/>
        <v>1.3571281712962437</v>
      </c>
    </row>
    <row r="54" spans="1:7" x14ac:dyDescent="0.2">
      <c r="A54" s="3">
        <v>1.4</v>
      </c>
      <c r="B54" s="5">
        <v>14</v>
      </c>
      <c r="C54" s="4">
        <f t="shared" si="20"/>
        <v>0.35802024900829554</v>
      </c>
      <c r="D54" s="4">
        <f t="shared" si="21"/>
        <v>626.10241360236932</v>
      </c>
      <c r="E54" s="4">
        <f t="shared" si="22"/>
        <v>8.5239028582963838E-2</v>
      </c>
      <c r="F54" s="4">
        <f t="shared" si="23"/>
        <v>0.95963040559230506</v>
      </c>
      <c r="G54" s="4">
        <f t="shared" si="24"/>
        <v>1.4307684710723561</v>
      </c>
    </row>
    <row r="55" spans="1:7" x14ac:dyDescent="0.2">
      <c r="A55" s="3">
        <v>1.4</v>
      </c>
      <c r="B55" s="5">
        <v>15</v>
      </c>
      <c r="C55" s="4">
        <f t="shared" si="20"/>
        <v>0.35802024900829554</v>
      </c>
      <c r="D55" s="4">
        <f t="shared" si="21"/>
        <v>939.22760428524248</v>
      </c>
      <c r="E55" s="4">
        <f t="shared" si="22"/>
        <v>8.5239028582963838E-2</v>
      </c>
      <c r="F55" s="4">
        <f t="shared" si="23"/>
        <v>0.95963040559230506</v>
      </c>
      <c r="G55" s="4">
        <f t="shared" si="24"/>
        <v>1.5041965477146275</v>
      </c>
    </row>
    <row r="57" spans="1:7" x14ac:dyDescent="0.2">
      <c r="A57" s="1" t="s">
        <v>0</v>
      </c>
      <c r="B57" s="2" t="s">
        <v>1</v>
      </c>
      <c r="C57" s="1" t="s">
        <v>2</v>
      </c>
      <c r="D57" s="1" t="s">
        <v>3</v>
      </c>
      <c r="E57" s="2" t="s">
        <v>4</v>
      </c>
      <c r="F57" s="1" t="s">
        <v>5</v>
      </c>
      <c r="G57" s="1" t="s">
        <v>6</v>
      </c>
    </row>
    <row r="58" spans="1:7" x14ac:dyDescent="0.2">
      <c r="A58" s="3">
        <v>1.5</v>
      </c>
      <c r="B58" s="6">
        <v>7</v>
      </c>
      <c r="C58" s="4">
        <f>1.39*(A58 - 0.92)^0.5 - 0.36*A58 - 0.101</f>
        <v>0.41759246171508302</v>
      </c>
      <c r="D58" s="4">
        <f>B58*(0.62 - 0.23*A58) + B58^2*(0.066/(A58 - 0.86) - 0.037) + 0.32*B58^6/(10^(9*A58-9))</f>
        <v>6.3556491742116776</v>
      </c>
      <c r="E58" s="4">
        <f>0.132 - 0.32*LOG(A58)</f>
        <v>7.5650797102182005E-2</v>
      </c>
      <c r="F58" s="4">
        <f>10^(0.3106 - 0.49*A58 + 0.1824*A58^2)</f>
        <v>0.96827785626124918</v>
      </c>
      <c r="G58" s="4">
        <f>C58 + (1 - C58)*EXP(-1*D58) + E58*B58^F58</f>
        <v>0.91645945512192983</v>
      </c>
    </row>
    <row r="59" spans="1:7" x14ac:dyDescent="0.2">
      <c r="A59" s="3">
        <v>1.5</v>
      </c>
      <c r="B59" s="6">
        <v>8</v>
      </c>
      <c r="C59" s="4">
        <f t="shared" ref="C59:C66" si="25">1.39*(A59 - 0.92)^0.5 - 0.36*A59 - 0.101</f>
        <v>0.41759246171508302</v>
      </c>
      <c r="D59" s="4">
        <f t="shared" ref="D59:D66" si="26">B59*(0.62 - 0.23*A59) + B59^2*(0.066/(A59 - 0.86) - 0.037) + 0.32*B59^6/(10^(9*A59-9))</f>
        <v>9.0847107678309715</v>
      </c>
      <c r="E59" s="4">
        <f t="shared" ref="E59:E66" si="27">0.132 - 0.32*LOG(A59)</f>
        <v>7.5650797102182005E-2</v>
      </c>
      <c r="F59" s="4">
        <f t="shared" ref="F59:F66" si="28">10^(0.3106 - 0.49*A59 + 0.1824*A59^2)</f>
        <v>0.96827785626124918</v>
      </c>
      <c r="G59" s="4">
        <f t="shared" ref="G59:G66" si="29">C59 + (1 - C59)*EXP(-1*D59) + E59*B59^F59</f>
        <v>0.98423106894935852</v>
      </c>
    </row>
    <row r="60" spans="1:7" x14ac:dyDescent="0.2">
      <c r="A60" s="3">
        <v>1.5</v>
      </c>
      <c r="B60" s="5">
        <v>9</v>
      </c>
      <c r="C60" s="4">
        <f t="shared" si="25"/>
        <v>0.41759246171508302</v>
      </c>
      <c r="D60" s="4">
        <f t="shared" si="26"/>
        <v>13.208929806392133</v>
      </c>
      <c r="E60" s="4">
        <f t="shared" si="27"/>
        <v>7.5650797102182005E-2</v>
      </c>
      <c r="F60" s="4">
        <f t="shared" si="28"/>
        <v>0.96827785626124918</v>
      </c>
      <c r="G60" s="4">
        <f t="shared" si="29"/>
        <v>1.0526105998969748</v>
      </c>
    </row>
    <row r="61" spans="1:7" x14ac:dyDescent="0.2">
      <c r="A61" s="3">
        <v>1.5</v>
      </c>
      <c r="B61" s="5">
        <v>10</v>
      </c>
      <c r="C61" s="4">
        <f t="shared" si="25"/>
        <v>0.41759246171508302</v>
      </c>
      <c r="D61" s="4">
        <f t="shared" si="26"/>
        <v>19.481788512538799</v>
      </c>
      <c r="E61" s="4">
        <f t="shared" si="27"/>
        <v>7.5650797102182005E-2</v>
      </c>
      <c r="F61" s="4">
        <f t="shared" si="28"/>
        <v>0.96827785626124918</v>
      </c>
      <c r="G61" s="4">
        <f t="shared" si="29"/>
        <v>1.1208127078998824</v>
      </c>
    </row>
    <row r="62" spans="1:7" x14ac:dyDescent="0.2">
      <c r="A62" s="3">
        <v>1.5</v>
      </c>
      <c r="B62" s="5">
        <v>11</v>
      </c>
      <c r="C62" s="4">
        <f t="shared" si="25"/>
        <v>0.41759246171508302</v>
      </c>
      <c r="D62" s="4">
        <f t="shared" si="26"/>
        <v>28.953061876561748</v>
      </c>
      <c r="E62" s="4">
        <f t="shared" si="27"/>
        <v>7.5650797102182005E-2</v>
      </c>
      <c r="F62" s="4">
        <f t="shared" si="28"/>
        <v>0.96827785626124918</v>
      </c>
      <c r="G62" s="4">
        <f t="shared" si="29"/>
        <v>1.1887995011666019</v>
      </c>
    </row>
    <row r="63" spans="1:7" x14ac:dyDescent="0.2">
      <c r="A63" s="3">
        <v>1.5</v>
      </c>
      <c r="B63" s="5">
        <v>12</v>
      </c>
      <c r="C63" s="4">
        <f t="shared" si="25"/>
        <v>0.41759246171508302</v>
      </c>
      <c r="D63" s="4">
        <f t="shared" si="26"/>
        <v>43.038033589824657</v>
      </c>
      <c r="E63" s="4">
        <f t="shared" si="27"/>
        <v>7.5650797102182005E-2</v>
      </c>
      <c r="F63" s="4">
        <f t="shared" si="28"/>
        <v>0.96827785626124918</v>
      </c>
      <c r="G63" s="4">
        <f t="shared" si="29"/>
        <v>1.2565902419661779</v>
      </c>
    </row>
    <row r="64" spans="1:7" x14ac:dyDescent="0.2">
      <c r="A64" s="3">
        <v>1.5</v>
      </c>
      <c r="B64" s="5">
        <v>13</v>
      </c>
      <c r="C64" s="4">
        <f t="shared" si="25"/>
        <v>0.41759246171508302</v>
      </c>
      <c r="D64" s="4">
        <f t="shared" si="26"/>
        <v>63.593997865918894</v>
      </c>
      <c r="E64" s="4">
        <f t="shared" si="27"/>
        <v>7.5650797102182005E-2</v>
      </c>
      <c r="F64" s="4">
        <f t="shared" si="28"/>
        <v>0.96827785626124918</v>
      </c>
      <c r="G64" s="4">
        <f t="shared" si="29"/>
        <v>1.3242018030473681</v>
      </c>
    </row>
    <row r="65" spans="1:7" x14ac:dyDescent="0.2">
      <c r="A65" s="3">
        <v>1.5</v>
      </c>
      <c r="B65" s="5">
        <v>14</v>
      </c>
      <c r="C65" s="4">
        <f t="shared" si="25"/>
        <v>0.41759246171508302</v>
      </c>
      <c r="D65" s="4">
        <f t="shared" si="26"/>
        <v>93.004047149547347</v>
      </c>
      <c r="E65" s="4">
        <f t="shared" si="27"/>
        <v>7.5650797102182005E-2</v>
      </c>
      <c r="F65" s="4">
        <f t="shared" si="28"/>
        <v>0.96827785626124918</v>
      </c>
      <c r="G65" s="4">
        <f t="shared" si="29"/>
        <v>1.3916484166200775</v>
      </c>
    </row>
    <row r="66" spans="1:7" x14ac:dyDescent="0.2">
      <c r="A66" s="3">
        <v>1.5</v>
      </c>
      <c r="B66" s="5">
        <v>15</v>
      </c>
      <c r="C66" s="4">
        <f t="shared" si="25"/>
        <v>0.41759246171508302</v>
      </c>
      <c r="D66" s="4">
        <f t="shared" si="26"/>
        <v>134.26814571313727</v>
      </c>
      <c r="E66" s="4">
        <f t="shared" si="27"/>
        <v>7.5650797102182005E-2</v>
      </c>
      <c r="F66" s="4">
        <f t="shared" si="28"/>
        <v>0.96827785626124918</v>
      </c>
      <c r="G66" s="4">
        <f t="shared" si="29"/>
        <v>1.4589422461305106</v>
      </c>
    </row>
    <row r="68" spans="1:7" x14ac:dyDescent="0.2">
      <c r="A68" s="1" t="s">
        <v>0</v>
      </c>
      <c r="B68" s="2" t="s">
        <v>1</v>
      </c>
      <c r="C68" s="1" t="s">
        <v>2</v>
      </c>
      <c r="D68" s="1" t="s">
        <v>3</v>
      </c>
      <c r="E68" s="2" t="s">
        <v>4</v>
      </c>
      <c r="F68" s="1" t="s">
        <v>5</v>
      </c>
      <c r="G68" s="1" t="s">
        <v>6</v>
      </c>
    </row>
    <row r="69" spans="1:7" x14ac:dyDescent="0.2">
      <c r="A69" s="3">
        <v>1.6</v>
      </c>
      <c r="B69" s="6">
        <v>7</v>
      </c>
      <c r="C69" s="4">
        <f>1.39*(A69 - 0.92)^0.5 - 0.36*A69 - 0.101</f>
        <v>0.46922336392170971</v>
      </c>
      <c r="D69" s="4">
        <f>B69*(0.62 - 0.23*A69) + B69^2*(0.066/(A69 - 0.86) - 0.037) + 0.32*B69^6/(10^(9*A69-9))</f>
        <v>4.4711483838973045</v>
      </c>
      <c r="E69" s="4">
        <f>0.132 - 0.32*LOG(A69)</f>
        <v>6.6681605550104078E-2</v>
      </c>
      <c r="F69" s="4">
        <f>10^(0.3106 - 0.49*A69 + 0.1824*A69^2)</f>
        <v>0.98524445655243642</v>
      </c>
      <c r="G69" s="4">
        <f>C69 + (1 - C69)*EXP(-1*D69) + E69*B69^F69</f>
        <v>0.92885179496582215</v>
      </c>
    </row>
    <row r="70" spans="1:7" x14ac:dyDescent="0.2">
      <c r="A70" s="3">
        <v>1.6</v>
      </c>
      <c r="B70" s="6">
        <v>8</v>
      </c>
      <c r="C70" s="4">
        <f t="shared" ref="C70:C77" si="30">1.39*(A70 - 0.92)^0.5 - 0.36*A70 - 0.101</f>
        <v>0.46922336392170971</v>
      </c>
      <c r="D70" s="4">
        <f t="shared" ref="D70:D77" si="31">B70*(0.62 - 0.23*A70) + B70^2*(0.066/(A70 - 0.86) - 0.037) + 0.32*B70^6/(10^(9*A70-9))</f>
        <v>5.6900646076843495</v>
      </c>
      <c r="E70" s="4">
        <f t="shared" ref="E70:E77" si="32">0.132 - 0.32*LOG(A70)</f>
        <v>6.6681605550104078E-2</v>
      </c>
      <c r="F70" s="4">
        <f t="shared" ref="F70:F77" si="33">10^(0.3106 - 0.49*A70 + 0.1824*A70^2)</f>
        <v>0.98524445655243642</v>
      </c>
      <c r="G70" s="4">
        <f t="shared" ref="G70:G77" si="34">C70 + (1 - C70)*EXP(-1*D70) + E70*B70^F70</f>
        <v>0.98835037773914935</v>
      </c>
    </row>
    <row r="71" spans="1:7" x14ac:dyDescent="0.2">
      <c r="A71" s="3">
        <v>1.6</v>
      </c>
      <c r="B71" s="5">
        <v>9</v>
      </c>
      <c r="C71" s="4">
        <f t="shared" si="30"/>
        <v>0.46922336392170971</v>
      </c>
      <c r="D71" s="4">
        <f t="shared" si="31"/>
        <v>7.1723498373679107</v>
      </c>
      <c r="E71" s="4">
        <f t="shared" si="32"/>
        <v>6.6681605550104078E-2</v>
      </c>
      <c r="F71" s="4">
        <f t="shared" si="33"/>
        <v>0.98524445655243642</v>
      </c>
      <c r="G71" s="4">
        <f t="shared" si="34"/>
        <v>1.0506201198641461</v>
      </c>
    </row>
    <row r="72" spans="1:7" x14ac:dyDescent="0.2">
      <c r="A72" s="3">
        <v>1.6</v>
      </c>
      <c r="B72" s="5">
        <v>10</v>
      </c>
      <c r="C72" s="4">
        <f t="shared" si="30"/>
        <v>0.46922336392170971</v>
      </c>
      <c r="D72" s="4">
        <f t="shared" si="31"/>
        <v>9.0128618646901071</v>
      </c>
      <c r="E72" s="4">
        <f t="shared" si="32"/>
        <v>6.6681605550104078E-2</v>
      </c>
      <c r="F72" s="4">
        <f t="shared" si="33"/>
        <v>0.98524445655243642</v>
      </c>
      <c r="G72" s="4">
        <f t="shared" si="34"/>
        <v>1.11382896481877</v>
      </c>
    </row>
    <row r="73" spans="1:7" x14ac:dyDescent="0.2">
      <c r="A73" s="3">
        <v>1.6</v>
      </c>
      <c r="B73" s="5">
        <v>11</v>
      </c>
      <c r="C73" s="4">
        <f t="shared" si="30"/>
        <v>0.46922336392170971</v>
      </c>
      <c r="D73" s="4">
        <f t="shared" si="31"/>
        <v>11.343759530845245</v>
      </c>
      <c r="E73" s="4">
        <f t="shared" si="32"/>
        <v>6.6681605550104078E-2</v>
      </c>
      <c r="F73" s="4">
        <f t="shared" si="33"/>
        <v>0.98524445655243642</v>
      </c>
      <c r="G73" s="4">
        <f t="shared" si="34"/>
        <v>1.1772282816140103</v>
      </c>
    </row>
    <row r="74" spans="1:7" x14ac:dyDescent="0.2">
      <c r="A74" s="3">
        <v>1.6</v>
      </c>
      <c r="B74" s="5">
        <v>12</v>
      </c>
      <c r="C74" s="4">
        <f t="shared" si="30"/>
        <v>0.46922336392170971</v>
      </c>
      <c r="D74" s="4">
        <f t="shared" si="31"/>
        <v>14.34321649622888</v>
      </c>
      <c r="E74" s="4">
        <f t="shared" si="32"/>
        <v>6.6681605550104078E-2</v>
      </c>
      <c r="F74" s="4">
        <f t="shared" si="33"/>
        <v>0.98524445655243642</v>
      </c>
      <c r="G74" s="4">
        <f t="shared" si="34"/>
        <v>1.2405948210719882</v>
      </c>
    </row>
    <row r="75" spans="1:7" x14ac:dyDescent="0.2">
      <c r="A75" s="3">
        <v>1.6</v>
      </c>
      <c r="B75" s="5">
        <v>13</v>
      </c>
      <c r="C75" s="4">
        <f t="shared" si="30"/>
        <v>0.46922336392170971</v>
      </c>
      <c r="D75" s="4">
        <f t="shared" si="31"/>
        <v>18.245052249107857</v>
      </c>
      <c r="E75" s="4">
        <f t="shared" si="32"/>
        <v>6.6681605550104078E-2</v>
      </c>
      <c r="F75" s="4">
        <f t="shared" si="33"/>
        <v>0.98524445655243642</v>
      </c>
      <c r="G75" s="4">
        <f t="shared" si="34"/>
        <v>1.3038890588979686</v>
      </c>
    </row>
    <row r="76" spans="1:7" x14ac:dyDescent="0.2">
      <c r="A76" s="3">
        <v>1.6</v>
      </c>
      <c r="B76" s="5">
        <v>14</v>
      </c>
      <c r="C76" s="4">
        <f t="shared" si="30"/>
        <v>0.46922336392170971</v>
      </c>
      <c r="D76" s="4">
        <f t="shared" si="31"/>
        <v>23.349280353211295</v>
      </c>
      <c r="E76" s="4">
        <f t="shared" si="32"/>
        <v>6.6681605550104078E-2</v>
      </c>
      <c r="F76" s="4">
        <f t="shared" si="33"/>
        <v>0.98524445655243642</v>
      </c>
      <c r="G76" s="4">
        <f t="shared" si="34"/>
        <v>1.3671117245841984</v>
      </c>
    </row>
    <row r="77" spans="1:7" x14ac:dyDescent="0.2">
      <c r="A77" s="3">
        <v>1.6</v>
      </c>
      <c r="B77" s="5">
        <v>15</v>
      </c>
      <c r="C77" s="4">
        <f t="shared" si="30"/>
        <v>0.46922336392170971</v>
      </c>
      <c r="D77" s="4">
        <f t="shared" si="31"/>
        <v>30.033573934242515</v>
      </c>
      <c r="E77" s="4">
        <f t="shared" si="32"/>
        <v>6.6681605550104078E-2</v>
      </c>
      <c r="F77" s="4">
        <f t="shared" si="33"/>
        <v>0.98524445655243642</v>
      </c>
      <c r="G77" s="4">
        <f t="shared" si="34"/>
        <v>1.4302677398516146</v>
      </c>
    </row>
    <row r="78" spans="1:7" s="10" customFormat="1" x14ac:dyDescent="0.2"/>
    <row r="79" spans="1:7" x14ac:dyDescent="0.2">
      <c r="A79" s="1" t="s">
        <v>0</v>
      </c>
      <c r="B79" s="2" t="s">
        <v>1</v>
      </c>
      <c r="C79" s="1" t="s">
        <v>2</v>
      </c>
      <c r="D79" s="1" t="s">
        <v>3</v>
      </c>
      <c r="E79" s="2" t="s">
        <v>4</v>
      </c>
      <c r="F79" s="1" t="s">
        <v>5</v>
      </c>
      <c r="G79" s="1" t="s">
        <v>6</v>
      </c>
    </row>
    <row r="80" spans="1:7" x14ac:dyDescent="0.2">
      <c r="A80" s="3">
        <v>1.7</v>
      </c>
      <c r="B80" s="6">
        <v>7</v>
      </c>
      <c r="C80" s="4">
        <f>1.39*(A80 - 0.92)^0.5 - 0.36*A80 - 0.101</f>
        <v>0.51461476041957066</v>
      </c>
      <c r="D80" s="4">
        <f>B80*(0.62 - 0.23*A80) + B80^2*(0.066/(A80 - 0.86) - 0.037) + 0.32*B80^6/(10^(9*A80-9))</f>
        <v>3.6588685365916853</v>
      </c>
      <c r="E80" s="4">
        <f>0.132 - 0.32*LOG(A80)</f>
        <v>5.8256345158952352E-2</v>
      </c>
      <c r="F80" s="4">
        <f>10^(0.3106 - 0.49*A80 + 0.1824*A80^2)</f>
        <v>1.0109647197102607</v>
      </c>
      <c r="G80" s="4">
        <f>C80 + (1 - C80)*EXP(-1*D80) + E80*B80^F80</f>
        <v>0.9437078326894548</v>
      </c>
    </row>
    <row r="81" spans="1:7" x14ac:dyDescent="0.2">
      <c r="A81" s="3">
        <v>1.7</v>
      </c>
      <c r="B81" s="6">
        <v>8</v>
      </c>
      <c r="C81" s="4">
        <f t="shared" ref="C81:C88" si="35">1.39*(A81 - 0.92)^0.5 - 0.36*A81 - 0.101</f>
        <v>0.51461476041957066</v>
      </c>
      <c r="D81" s="4">
        <f t="shared" ref="D81:D88" si="36">B81*(0.62 - 0.23*A81) + B81^2*(0.066/(A81 - 0.86) - 0.037) + 0.32*B81^6/(10^(9*A81-9))</f>
        <v>4.5346140609464651</v>
      </c>
      <c r="E81" s="4">
        <f t="shared" ref="E81:E88" si="37">0.132 - 0.32*LOG(A81)</f>
        <v>5.8256345158952352E-2</v>
      </c>
      <c r="F81" s="4">
        <f t="shared" ref="F81:F88" si="38">10^(0.3106 - 0.49*A81 + 0.1824*A81^2)</f>
        <v>1.0109647197102607</v>
      </c>
      <c r="G81" s="4">
        <f t="shared" ref="G81:G88" si="39">C81 + (1 - C81)*EXP(-1*D81) + E81*B81^F81</f>
        <v>0.99662246852640635</v>
      </c>
    </row>
    <row r="82" spans="1:7" x14ac:dyDescent="0.2">
      <c r="A82" s="3">
        <v>1.7</v>
      </c>
      <c r="B82" s="5">
        <v>9</v>
      </c>
      <c r="C82" s="4">
        <f t="shared" si="35"/>
        <v>0.51461476041957066</v>
      </c>
      <c r="D82" s="4">
        <f t="shared" si="36"/>
        <v>5.5135181765660715</v>
      </c>
      <c r="E82" s="4">
        <f t="shared" si="37"/>
        <v>5.8256345158952352E-2</v>
      </c>
      <c r="F82" s="4">
        <f t="shared" si="38"/>
        <v>1.0109647197102607</v>
      </c>
      <c r="G82" s="4">
        <f t="shared" si="39"/>
        <v>1.0536638608810738</v>
      </c>
    </row>
    <row r="83" spans="1:7" x14ac:dyDescent="0.2">
      <c r="A83" s="3">
        <v>1.7</v>
      </c>
      <c r="B83" s="5">
        <v>10</v>
      </c>
      <c r="C83" s="4">
        <f t="shared" si="35"/>
        <v>0.51461476041957066</v>
      </c>
      <c r="D83" s="4">
        <f t="shared" si="36"/>
        <v>6.6075227719035858</v>
      </c>
      <c r="E83" s="4">
        <f t="shared" si="37"/>
        <v>5.8256345158952352E-2</v>
      </c>
      <c r="F83" s="4">
        <f t="shared" si="38"/>
        <v>1.0109647197102607</v>
      </c>
      <c r="G83" s="4">
        <f t="shared" si="39"/>
        <v>1.1127289035479357</v>
      </c>
    </row>
    <row r="84" spans="1:7" x14ac:dyDescent="0.2">
      <c r="A84" s="3">
        <v>1.7</v>
      </c>
      <c r="B84" s="5">
        <v>11</v>
      </c>
      <c r="C84" s="4">
        <f t="shared" si="35"/>
        <v>0.51461476041957066</v>
      </c>
      <c r="D84" s="4">
        <f t="shared" si="36"/>
        <v>7.8332656593162868</v>
      </c>
      <c r="E84" s="4">
        <f t="shared" si="37"/>
        <v>5.8256345158952352E-2</v>
      </c>
      <c r="F84" s="4">
        <f t="shared" si="38"/>
        <v>1.0109647197102607</v>
      </c>
      <c r="G84" s="4">
        <f t="shared" si="39"/>
        <v>1.1726989712130975</v>
      </c>
    </row>
    <row r="85" spans="1:7" x14ac:dyDescent="0.2">
      <c r="A85" s="3">
        <v>1.7</v>
      </c>
      <c r="B85" s="5">
        <v>12</v>
      </c>
      <c r="C85" s="4">
        <f t="shared" si="35"/>
        <v>0.51461476041957066</v>
      </c>
      <c r="D85" s="4">
        <f t="shared" si="36"/>
        <v>9.2131775736826125</v>
      </c>
      <c r="E85" s="4">
        <f t="shared" si="37"/>
        <v>5.8256345158952352E-2</v>
      </c>
      <c r="F85" s="4">
        <f t="shared" si="38"/>
        <v>1.0109647197102607</v>
      </c>
      <c r="G85" s="4">
        <f t="shared" si="39"/>
        <v>1.2330484013317282</v>
      </c>
    </row>
    <row r="86" spans="1:7" x14ac:dyDescent="0.2">
      <c r="A86" s="3">
        <v>1.7</v>
      </c>
      <c r="B86" s="5">
        <v>13</v>
      </c>
      <c r="C86" s="4">
        <f t="shared" si="35"/>
        <v>0.51461476041957066</v>
      </c>
      <c r="D86" s="4">
        <f t="shared" si="36"/>
        <v>10.776694644557743</v>
      </c>
      <c r="E86" s="4">
        <f t="shared" si="37"/>
        <v>5.8256345158952352E-2</v>
      </c>
      <c r="F86" s="4">
        <f t="shared" si="38"/>
        <v>1.0109647197102607</v>
      </c>
      <c r="G86" s="4">
        <f t="shared" si="39"/>
        <v>1.2935589003699306</v>
      </c>
    </row>
    <row r="87" spans="1:7" x14ac:dyDescent="0.2">
      <c r="A87" s="3">
        <v>1.7</v>
      </c>
      <c r="B87" s="5">
        <v>14</v>
      </c>
      <c r="C87" s="4">
        <f t="shared" si="35"/>
        <v>0.51461476041957066</v>
      </c>
      <c r="D87" s="4">
        <f t="shared" si="36"/>
        <v>12.56158634186783</v>
      </c>
      <c r="E87" s="4">
        <f t="shared" si="37"/>
        <v>5.8256345158952352E-2</v>
      </c>
      <c r="F87" s="4">
        <f t="shared" si="38"/>
        <v>1.0109647197102607</v>
      </c>
      <c r="G87" s="4">
        <f t="shared" si="39"/>
        <v>1.3541503720995673</v>
      </c>
    </row>
    <row r="88" spans="1:7" x14ac:dyDescent="0.2">
      <c r="A88" s="3">
        <v>1.7</v>
      </c>
      <c r="B88" s="5">
        <v>15</v>
      </c>
      <c r="C88" s="4">
        <f t="shared" si="35"/>
        <v>0.51461476041957066</v>
      </c>
      <c r="D88" s="4">
        <f t="shared" si="36"/>
        <v>14.615398895142841</v>
      </c>
      <c r="E88" s="4">
        <f t="shared" si="37"/>
        <v>5.8256345158952352E-2</v>
      </c>
      <c r="F88" s="4">
        <f t="shared" si="38"/>
        <v>1.0109647197102607</v>
      </c>
      <c r="G88" s="4">
        <f t="shared" si="39"/>
        <v>1.4147963157351553</v>
      </c>
    </row>
    <row r="89" spans="1:7" x14ac:dyDescent="0.2">
      <c r="A89" s="3"/>
      <c r="B89" s="5"/>
      <c r="C89" s="4"/>
      <c r="D89" s="4"/>
      <c r="E89" s="4"/>
      <c r="F89" s="4"/>
      <c r="G89" s="4"/>
    </row>
    <row r="90" spans="1:7" x14ac:dyDescent="0.2">
      <c r="A90" s="1" t="s">
        <v>0</v>
      </c>
      <c r="B90" s="2" t="s">
        <v>1</v>
      </c>
      <c r="C90" s="1" t="s">
        <v>2</v>
      </c>
      <c r="D90" s="1" t="s">
        <v>3</v>
      </c>
      <c r="E90" s="2" t="s">
        <v>4</v>
      </c>
      <c r="F90" s="1" t="s">
        <v>5</v>
      </c>
      <c r="G90" s="1" t="s">
        <v>6</v>
      </c>
    </row>
    <row r="91" spans="1:7" x14ac:dyDescent="0.2">
      <c r="A91" s="3">
        <v>1.8</v>
      </c>
      <c r="B91" s="6">
        <v>7</v>
      </c>
      <c r="C91" s="4">
        <f>1.39*(A91 - 0.92)^0.5 - 0.36*A91 - 0.101</f>
        <v>0.55493558123091347</v>
      </c>
      <c r="D91" s="4">
        <f>B91*(0.62 - 0.23*A91) + B91^2*(0.066/(A91 - 0.86) - 0.037) + 0.32*B91^6/(10^(9*A91-9))</f>
        <v>3.0718009399347572</v>
      </c>
      <c r="E91" s="4">
        <f>0.132 - 0.32*LOG(A91)</f>
        <v>5.0312798366942066E-2</v>
      </c>
      <c r="F91" s="4">
        <f>10^(0.3106 - 0.49*A91 + 0.1824*A91^2)</f>
        <v>1.046106739429816</v>
      </c>
      <c r="G91" s="4">
        <f>C91 + (1 - C91)*EXP(-1*D91) + E91*B91^F91</f>
        <v>0.96080755206642454</v>
      </c>
    </row>
    <row r="92" spans="1:7" x14ac:dyDescent="0.2">
      <c r="A92" s="3">
        <v>1.8</v>
      </c>
      <c r="B92" s="6">
        <v>8</v>
      </c>
      <c r="C92" s="4">
        <f t="shared" ref="C92:C99" si="40">1.39*(A92 - 0.92)^0.5 - 0.36*A92 - 0.101</f>
        <v>0.55493558123091347</v>
      </c>
      <c r="D92" s="4">
        <f t="shared" ref="D92:D99" si="41">B92*(0.62 - 0.23*A92) + B92^2*(0.066/(A92 - 0.86) - 0.037) + 0.32*B92^6/(10^(9*A92-9))</f>
        <v>3.7789098751041612</v>
      </c>
      <c r="E92" s="4">
        <f t="shared" ref="E92:E99" si="42">0.132 - 0.32*LOG(A92)</f>
        <v>5.0312798366942066E-2</v>
      </c>
      <c r="F92" s="4">
        <f t="shared" ref="F92:F99" si="43">10^(0.3106 - 0.49*A92 + 0.1824*A92^2)</f>
        <v>1.046106739429816</v>
      </c>
      <c r="G92" s="4">
        <f t="shared" ref="G92:G99" si="44">C92 + (1 - C92)*EXP(-1*D92) + E92*B92^F92</f>
        <v>1.0081075623844227</v>
      </c>
    </row>
    <row r="93" spans="1:7" x14ac:dyDescent="0.2">
      <c r="A93" s="3">
        <v>1.8</v>
      </c>
      <c r="B93" s="5">
        <v>9</v>
      </c>
      <c r="C93" s="4">
        <f t="shared" si="40"/>
        <v>0.55493558123091347</v>
      </c>
      <c r="D93" s="4">
        <f t="shared" si="41"/>
        <v>4.5549641738206441</v>
      </c>
      <c r="E93" s="4">
        <f t="shared" si="42"/>
        <v>5.0312798366942066E-2</v>
      </c>
      <c r="F93" s="4">
        <f t="shared" si="43"/>
        <v>1.046106739429816</v>
      </c>
      <c r="G93" s="4">
        <f t="shared" si="44"/>
        <v>1.0607079835734459</v>
      </c>
    </row>
    <row r="94" spans="1:7" x14ac:dyDescent="0.2">
      <c r="A94" s="3">
        <v>1.8</v>
      </c>
      <c r="B94" s="5">
        <v>10</v>
      </c>
      <c r="C94" s="4">
        <f t="shared" si="40"/>
        <v>0.55493558123091347</v>
      </c>
      <c r="D94" s="4">
        <f t="shared" si="41"/>
        <v>5.4014672307680467</v>
      </c>
      <c r="E94" s="4">
        <f t="shared" si="42"/>
        <v>5.0312798366942066E-2</v>
      </c>
      <c r="F94" s="4">
        <f t="shared" si="43"/>
        <v>1.046106739429816</v>
      </c>
      <c r="G94" s="4">
        <f t="shared" si="44"/>
        <v>1.116423636222956</v>
      </c>
    </row>
    <row r="95" spans="1:7" x14ac:dyDescent="0.2">
      <c r="A95" s="3">
        <v>1.8</v>
      </c>
      <c r="B95" s="5">
        <v>11</v>
      </c>
      <c r="C95" s="4">
        <f t="shared" si="40"/>
        <v>0.55493558123091347</v>
      </c>
      <c r="D95" s="4">
        <f t="shared" si="41"/>
        <v>6.320513622423694</v>
      </c>
      <c r="E95" s="4">
        <f t="shared" si="42"/>
        <v>5.0312798366942066E-2</v>
      </c>
      <c r="F95" s="4">
        <f t="shared" si="43"/>
        <v>1.046106739429816</v>
      </c>
      <c r="G95" s="4">
        <f t="shared" si="44"/>
        <v>1.1738755941724224</v>
      </c>
    </row>
    <row r="96" spans="1:7" x14ac:dyDescent="0.2">
      <c r="A96" s="3">
        <v>1.8</v>
      </c>
      <c r="B96" s="5">
        <v>12</v>
      </c>
      <c r="C96" s="4">
        <f t="shared" si="40"/>
        <v>0.55493558123091347</v>
      </c>
      <c r="D96" s="4">
        <f t="shared" si="41"/>
        <v>7.3149272110019519</v>
      </c>
      <c r="E96" s="4">
        <f t="shared" si="42"/>
        <v>5.0312798366942066E-2</v>
      </c>
      <c r="F96" s="4">
        <f t="shared" si="43"/>
        <v>1.046106739429816</v>
      </c>
      <c r="G96" s="4">
        <f t="shared" si="44"/>
        <v>1.2322763367831251</v>
      </c>
    </row>
    <row r="97" spans="1:7" x14ac:dyDescent="0.2">
      <c r="A97" s="3">
        <v>1.8</v>
      </c>
      <c r="B97" s="5">
        <v>13</v>
      </c>
      <c r="C97" s="4">
        <f t="shared" si="40"/>
        <v>0.55493558123091347</v>
      </c>
      <c r="D97" s="4">
        <f t="shared" si="41"/>
        <v>8.3884137856550094</v>
      </c>
      <c r="E97" s="4">
        <f t="shared" si="42"/>
        <v>5.0312798366942066E-2</v>
      </c>
      <c r="F97" s="4">
        <f t="shared" si="43"/>
        <v>1.046106739429816</v>
      </c>
      <c r="G97" s="4">
        <f t="shared" si="44"/>
        <v>1.2912136186232608</v>
      </c>
    </row>
    <row r="98" spans="1:7" x14ac:dyDescent="0.2">
      <c r="A98" s="3">
        <v>1.8</v>
      </c>
      <c r="B98" s="5">
        <v>14</v>
      </c>
      <c r="C98" s="4">
        <f t="shared" si="40"/>
        <v>0.55493558123091347</v>
      </c>
      <c r="D98" s="4">
        <f t="shared" si="41"/>
        <v>9.5457282409308721</v>
      </c>
      <c r="E98" s="4">
        <f t="shared" si="42"/>
        <v>5.0312798366942066E-2</v>
      </c>
      <c r="F98" s="4">
        <f t="shared" si="43"/>
        <v>1.046106739429816</v>
      </c>
      <c r="G98" s="4">
        <f t="shared" si="44"/>
        <v>1.3504867336689474</v>
      </c>
    </row>
    <row r="99" spans="1:7" x14ac:dyDescent="0.2">
      <c r="A99" s="3">
        <v>1.8</v>
      </c>
      <c r="B99" s="5">
        <v>15</v>
      </c>
      <c r="C99" s="4">
        <f t="shared" si="40"/>
        <v>0.55493558123091347</v>
      </c>
      <c r="D99" s="4">
        <f t="shared" si="41"/>
        <v>10.792856292488562</v>
      </c>
      <c r="E99" s="4">
        <f t="shared" si="42"/>
        <v>5.0312798366942066E-2</v>
      </c>
      <c r="F99" s="4">
        <f t="shared" si="43"/>
        <v>1.046106739429816</v>
      </c>
      <c r="G99" s="4">
        <f t="shared" si="44"/>
        <v>1.4100025104785878</v>
      </c>
    </row>
    <row r="101" spans="1:7" x14ac:dyDescent="0.2">
      <c r="A101" s="1" t="s">
        <v>0</v>
      </c>
      <c r="B101" s="2" t="s">
        <v>1</v>
      </c>
      <c r="C101" s="1" t="s">
        <v>2</v>
      </c>
      <c r="D101" s="1" t="s">
        <v>3</v>
      </c>
      <c r="E101" s="2" t="s">
        <v>4</v>
      </c>
      <c r="F101" s="1" t="s">
        <v>5</v>
      </c>
      <c r="G101" s="1" t="s">
        <v>6</v>
      </c>
    </row>
    <row r="102" spans="1:7" x14ac:dyDescent="0.2">
      <c r="A102" s="3">
        <v>1.9</v>
      </c>
      <c r="B102" s="6">
        <v>7</v>
      </c>
      <c r="C102" s="4">
        <f>1.39*(A102 - 0.92)^0.5 - 0.36*A102 - 0.101</f>
        <v>0.59102979618902141</v>
      </c>
      <c r="D102" s="4">
        <f>B102*(0.62 - 0.23*A102) + B102^2*(0.066/(A102 - 0.86) - 0.037) + 0.32*B102^6/(10^(9*A102-9))</f>
        <v>2.5779144307673434</v>
      </c>
      <c r="E102" s="4">
        <f>0.132 - 0.32*LOG(A102)</f>
        <v>4.2798847695094747E-2</v>
      </c>
      <c r="F102" s="4">
        <f>10^(0.3106 - 0.49*A102 + 0.1824*A102^2)</f>
        <v>1.091601188892422</v>
      </c>
      <c r="G102" s="4">
        <f>C102 + (1 - C102)*EXP(-1*D102) + E102*B102^F102</f>
        <v>0.98013250411338082</v>
      </c>
    </row>
    <row r="103" spans="1:7" x14ac:dyDescent="0.2">
      <c r="A103" s="3">
        <v>1.9</v>
      </c>
      <c r="B103" s="6">
        <v>8</v>
      </c>
      <c r="C103" s="4">
        <f t="shared" ref="C103:C110" si="45">1.39*(A103 - 0.92)^0.5 - 0.36*A103 - 0.101</f>
        <v>0.59102979618902141</v>
      </c>
      <c r="D103" s="4">
        <f t="shared" ref="D103:D110" si="46">B103*(0.62 - 0.23*A103) + B103^2*(0.066/(A103 - 0.86) - 0.037) + 0.32*B103^6/(10^(9*A103-9))</f>
        <v>3.158204792356905</v>
      </c>
      <c r="E103" s="4">
        <f t="shared" ref="E103:E110" si="47">0.132 - 0.32*LOG(A103)</f>
        <v>4.2798847695094747E-2</v>
      </c>
      <c r="F103" s="4">
        <f t="shared" ref="F103:F110" si="48">10^(0.3106 - 0.49*A103 + 0.1824*A103^2)</f>
        <v>1.091601188892422</v>
      </c>
      <c r="G103" s="4">
        <f t="shared" ref="G103:G110" si="49">C103 + (1 - C103)*EXP(-1*D103) + E103*B103^F103</f>
        <v>1.0226462535967025</v>
      </c>
    </row>
    <row r="104" spans="1:7" x14ac:dyDescent="0.2">
      <c r="A104" s="3">
        <v>1.9</v>
      </c>
      <c r="B104" s="5">
        <v>9</v>
      </c>
      <c r="C104" s="4">
        <f t="shared" si="45"/>
        <v>0.59102979618902141</v>
      </c>
      <c r="D104" s="4">
        <f t="shared" si="46"/>
        <v>3.791735458877064</v>
      </c>
      <c r="E104" s="4">
        <f t="shared" si="47"/>
        <v>4.2798847695094747E-2</v>
      </c>
      <c r="F104" s="4">
        <f t="shared" si="48"/>
        <v>1.091601188892422</v>
      </c>
      <c r="G104" s="4">
        <f t="shared" si="49"/>
        <v>1.0713234934683735</v>
      </c>
    </row>
    <row r="105" spans="1:7" x14ac:dyDescent="0.2">
      <c r="A105" s="3">
        <v>1.9</v>
      </c>
      <c r="B105" s="5">
        <v>10</v>
      </c>
      <c r="C105" s="4">
        <f t="shared" si="45"/>
        <v>0.59102979618902141</v>
      </c>
      <c r="D105" s="4">
        <f t="shared" si="46"/>
        <v>4.4786956965049631</v>
      </c>
      <c r="E105" s="4">
        <f t="shared" si="47"/>
        <v>4.2798847695094747E-2</v>
      </c>
      <c r="F105" s="4">
        <f t="shared" si="48"/>
        <v>1.091601188892422</v>
      </c>
      <c r="G105" s="4">
        <f t="shared" si="49"/>
        <v>1.1241566040378723</v>
      </c>
    </row>
    <row r="106" spans="1:7" x14ac:dyDescent="0.2">
      <c r="A106" s="3">
        <v>1.9</v>
      </c>
      <c r="B106" s="5">
        <v>11</v>
      </c>
      <c r="C106" s="4">
        <f t="shared" si="45"/>
        <v>0.59102979618902141</v>
      </c>
      <c r="D106" s="4">
        <f t="shared" si="46"/>
        <v>5.2193491967960295</v>
      </c>
      <c r="E106" s="4">
        <f t="shared" si="47"/>
        <v>4.2798847695094747E-2</v>
      </c>
      <c r="F106" s="4">
        <f t="shared" si="48"/>
        <v>1.091601188892422</v>
      </c>
      <c r="G106" s="4">
        <f t="shared" si="49"/>
        <v>1.1796745495030563</v>
      </c>
    </row>
    <row r="107" spans="1:7" x14ac:dyDescent="0.2">
      <c r="A107" s="3">
        <v>1.9</v>
      </c>
      <c r="B107" s="5">
        <v>12</v>
      </c>
      <c r="C107" s="4">
        <f t="shared" si="45"/>
        <v>0.59102979618902141</v>
      </c>
      <c r="D107" s="4">
        <f t="shared" si="46"/>
        <v>6.0140514629403699</v>
      </c>
      <c r="E107" s="4">
        <f t="shared" si="47"/>
        <v>4.2798847695094747E-2</v>
      </c>
      <c r="F107" s="4">
        <f t="shared" si="48"/>
        <v>1.091601188892422</v>
      </c>
      <c r="G107" s="4">
        <f t="shared" si="49"/>
        <v>1.236892607187194</v>
      </c>
    </row>
    <row r="108" spans="1:7" x14ac:dyDescent="0.2">
      <c r="A108" s="3">
        <v>1.9</v>
      </c>
      <c r="B108" s="5">
        <v>13</v>
      </c>
      <c r="C108" s="4">
        <f t="shared" si="45"/>
        <v>0.59102979618902141</v>
      </c>
      <c r="D108" s="4">
        <f t="shared" si="46"/>
        <v>6.8632690261514275</v>
      </c>
      <c r="E108" s="4">
        <f t="shared" si="47"/>
        <v>4.2798847695094747E-2</v>
      </c>
      <c r="F108" s="4">
        <f t="shared" si="48"/>
        <v>1.091601188892422</v>
      </c>
      <c r="G108" s="4">
        <f t="shared" si="49"/>
        <v>1.2952001698300313</v>
      </c>
    </row>
    <row r="109" spans="1:7" x14ac:dyDescent="0.2">
      <c r="A109" s="3">
        <v>1.9</v>
      </c>
      <c r="B109" s="5">
        <v>14</v>
      </c>
      <c r="C109" s="4">
        <f t="shared" si="45"/>
        <v>0.59102979618902141</v>
      </c>
      <c r="D109" s="4">
        <f t="shared" si="46"/>
        <v>7.7676004921868911</v>
      </c>
      <c r="E109" s="4">
        <f t="shared" si="47"/>
        <v>4.2798847695094747E-2</v>
      </c>
      <c r="F109" s="4">
        <f t="shared" si="48"/>
        <v>1.091601188892422</v>
      </c>
      <c r="G109" s="4">
        <f t="shared" si="49"/>
        <v>1.354242000998001</v>
      </c>
    </row>
    <row r="110" spans="1:7" x14ac:dyDescent="0.2">
      <c r="A110" s="3">
        <v>1.9</v>
      </c>
      <c r="B110" s="5">
        <v>15</v>
      </c>
      <c r="C110" s="4">
        <f t="shared" si="45"/>
        <v>0.59102979618902141</v>
      </c>
      <c r="D110" s="4">
        <f t="shared" si="46"/>
        <v>8.7277994180018528</v>
      </c>
      <c r="E110" s="4">
        <f t="shared" si="47"/>
        <v>4.2798847695094747E-2</v>
      </c>
      <c r="F110" s="4">
        <f t="shared" si="48"/>
        <v>1.091601188892422</v>
      </c>
      <c r="G110" s="4">
        <f t="shared" si="49"/>
        <v>1.4138210543821734</v>
      </c>
    </row>
    <row r="111" spans="1:7" x14ac:dyDescent="0.2">
      <c r="A111" s="3"/>
      <c r="B111" s="5"/>
      <c r="C111" s="4"/>
      <c r="D111" s="4"/>
      <c r="E111" s="4"/>
      <c r="F111" s="4"/>
      <c r="G111" s="4"/>
    </row>
    <row r="112" spans="1:7" x14ac:dyDescent="0.2">
      <c r="A112" s="1" t="s">
        <v>0</v>
      </c>
      <c r="B112" s="2" t="s">
        <v>1</v>
      </c>
      <c r="C112" s="1" t="s">
        <v>2</v>
      </c>
      <c r="D112" s="1" t="s">
        <v>3</v>
      </c>
      <c r="E112" s="2" t="s">
        <v>4</v>
      </c>
      <c r="F112" s="1" t="s">
        <v>5</v>
      </c>
      <c r="G112" s="1" t="s">
        <v>6</v>
      </c>
    </row>
    <row r="113" spans="1:7" x14ac:dyDescent="0.2">
      <c r="A113" s="3">
        <v>2</v>
      </c>
      <c r="B113" s="6">
        <v>7</v>
      </c>
      <c r="C113" s="4">
        <f>1.39*(A113 - 0.92)^0.5 - 0.36*A113 - 0.101</f>
        <v>0.62353037351244378</v>
      </c>
      <c r="D113" s="4">
        <f>B113*(0.62 - 0.23*A113) + B113^2*(0.066/(A113 - 0.86) - 0.037) + 0.32*B113^6/(10^(9*A113-9))</f>
        <v>2.1438797529431577</v>
      </c>
      <c r="E113" s="4">
        <f>0.132 - 0.32*LOG(A113)</f>
        <v>3.5670401387526016E-2</v>
      </c>
      <c r="F113" s="4">
        <f>10^(0.3106 - 0.49*A113 + 0.1824*A113^2)</f>
        <v>1.1486824875461095</v>
      </c>
      <c r="G113" s="4">
        <f>C113 + (1 - C113)*EXP(-1*D113) + E113*B113^F113</f>
        <v>1.0011227524789696</v>
      </c>
    </row>
    <row r="114" spans="1:7" x14ac:dyDescent="0.2">
      <c r="A114" s="3">
        <v>2</v>
      </c>
      <c r="B114" s="6">
        <v>8</v>
      </c>
      <c r="C114" s="4">
        <f t="shared" ref="C114:C121" si="50">1.39*(A114 - 0.92)^0.5 - 0.36*A114 - 0.101</f>
        <v>0.62353037351244378</v>
      </c>
      <c r="D114" s="4">
        <f t="shared" ref="D114:D121" si="51">B114*(0.62 - 0.23*A114) + B114^2*(0.066/(A114 - 0.86) - 0.037) + 0.32*B114^6/(10^(9*A114-9))</f>
        <v>2.6173470439747368</v>
      </c>
      <c r="E114" s="4">
        <f t="shared" ref="E114:E121" si="52">0.132 - 0.32*LOG(A114)</f>
        <v>3.5670401387526016E-2</v>
      </c>
      <c r="F114" s="4">
        <f t="shared" ref="F114:F121" si="53">10^(0.3106 - 0.49*A114 + 0.1824*A114^2)</f>
        <v>1.1486824875461095</v>
      </c>
      <c r="G114" s="4">
        <f t="shared" ref="G114:G121" si="54">C114 + (1 - C114)*EXP(-1*D114) + E114*B114^F114</f>
        <v>1.0397623652872325</v>
      </c>
    </row>
    <row r="115" spans="1:7" x14ac:dyDescent="0.2">
      <c r="A115" s="3">
        <v>2</v>
      </c>
      <c r="B115" s="5">
        <v>9</v>
      </c>
      <c r="C115" s="4">
        <f t="shared" si="50"/>
        <v>0.62353037351244378</v>
      </c>
      <c r="D115" s="4">
        <f t="shared" si="51"/>
        <v>3.132643745330526</v>
      </c>
      <c r="E115" s="4">
        <f t="shared" si="52"/>
        <v>3.5670401387526016E-2</v>
      </c>
      <c r="F115" s="4">
        <f t="shared" si="53"/>
        <v>1.1486824875461095</v>
      </c>
      <c r="G115" s="4">
        <f t="shared" si="54"/>
        <v>1.0850167092214877</v>
      </c>
    </row>
    <row r="116" spans="1:7" x14ac:dyDescent="0.2">
      <c r="A116" s="3">
        <v>2</v>
      </c>
      <c r="B116" s="5">
        <v>10</v>
      </c>
      <c r="C116" s="4">
        <f t="shared" si="50"/>
        <v>0.62353037351244378</v>
      </c>
      <c r="D116" s="4">
        <f t="shared" si="51"/>
        <v>3.6897936842105259</v>
      </c>
      <c r="E116" s="4">
        <f t="shared" si="52"/>
        <v>3.5670401387526016E-2</v>
      </c>
      <c r="F116" s="4">
        <f t="shared" si="53"/>
        <v>1.1486824875461095</v>
      </c>
      <c r="G116" s="4">
        <f t="shared" si="54"/>
        <v>1.1352650960939457</v>
      </c>
    </row>
    <row r="117" spans="1:7" x14ac:dyDescent="0.2">
      <c r="A117" s="3">
        <v>2</v>
      </c>
      <c r="B117" s="5">
        <v>11</v>
      </c>
      <c r="C117" s="4">
        <f t="shared" si="50"/>
        <v>0.62353037351244378</v>
      </c>
      <c r="D117" s="4">
        <f t="shared" si="51"/>
        <v>4.2888300574147369</v>
      </c>
      <c r="E117" s="4">
        <f t="shared" si="52"/>
        <v>3.5670401387526016E-2</v>
      </c>
      <c r="F117" s="4">
        <f t="shared" si="53"/>
        <v>1.1486824875461095</v>
      </c>
      <c r="G117" s="4">
        <f t="shared" si="54"/>
        <v>1.1891467569725482</v>
      </c>
    </row>
    <row r="118" spans="1:7" x14ac:dyDescent="0.2">
      <c r="A118" s="3">
        <v>2</v>
      </c>
      <c r="B118" s="5">
        <v>12</v>
      </c>
      <c r="C118" s="4">
        <f t="shared" si="50"/>
        <v>0.62353037351244378</v>
      </c>
      <c r="D118" s="4">
        <f t="shared" si="51"/>
        <v>4.9297976201431579</v>
      </c>
      <c r="E118" s="4">
        <f t="shared" si="52"/>
        <v>3.5670401387526016E-2</v>
      </c>
      <c r="F118" s="4">
        <f t="shared" si="53"/>
        <v>1.1486824875461095</v>
      </c>
      <c r="G118" s="4">
        <f t="shared" si="54"/>
        <v>1.2456135376161641</v>
      </c>
    </row>
    <row r="119" spans="1:7" x14ac:dyDescent="0.2">
      <c r="A119" s="3">
        <v>2</v>
      </c>
      <c r="B119" s="5">
        <v>13</v>
      </c>
      <c r="C119" s="4">
        <f t="shared" si="50"/>
        <v>0.62353037351244378</v>
      </c>
      <c r="D119" s="4">
        <f t="shared" si="51"/>
        <v>5.6127551051957889</v>
      </c>
      <c r="E119" s="4">
        <f t="shared" si="52"/>
        <v>3.5670401387526016E-2</v>
      </c>
      <c r="F119" s="4">
        <f t="shared" si="53"/>
        <v>1.1486824875461095</v>
      </c>
      <c r="G119" s="4">
        <f t="shared" si="54"/>
        <v>1.3039133727423822</v>
      </c>
    </row>
    <row r="120" spans="1:7" x14ac:dyDescent="0.2">
      <c r="A120" s="3">
        <v>2</v>
      </c>
      <c r="B120" s="5">
        <v>14</v>
      </c>
      <c r="C120" s="4">
        <f t="shared" si="50"/>
        <v>0.62353037351244378</v>
      </c>
      <c r="D120" s="4">
        <f t="shared" si="51"/>
        <v>6.3377778725726319</v>
      </c>
      <c r="E120" s="4">
        <f t="shared" si="52"/>
        <v>3.5670401387526016E-2</v>
      </c>
      <c r="F120" s="4">
        <f t="shared" si="53"/>
        <v>1.1486824875461095</v>
      </c>
      <c r="G120" s="4">
        <f t="shared" si="54"/>
        <v>1.3635377533096797</v>
      </c>
    </row>
    <row r="121" spans="1:7" x14ac:dyDescent="0.2">
      <c r="A121" s="3">
        <v>2</v>
      </c>
      <c r="B121" s="5">
        <v>15</v>
      </c>
      <c r="C121" s="4">
        <f t="shared" si="50"/>
        <v>0.62353037351244378</v>
      </c>
      <c r="D121" s="4">
        <f t="shared" si="51"/>
        <v>7.1049607894736839</v>
      </c>
      <c r="E121" s="4">
        <f t="shared" si="52"/>
        <v>3.5670401387526016E-2</v>
      </c>
      <c r="F121" s="4">
        <f t="shared" si="53"/>
        <v>1.1486824875461095</v>
      </c>
      <c r="G121" s="4">
        <f t="shared" si="54"/>
        <v>1.4241590197979179</v>
      </c>
    </row>
    <row r="122" spans="1:7" x14ac:dyDescent="0.2">
      <c r="A122" s="7"/>
      <c r="B122" s="8"/>
      <c r="C122" s="9"/>
      <c r="D122" s="9"/>
      <c r="E122" s="9"/>
      <c r="F122" s="9"/>
      <c r="G122" s="9"/>
    </row>
    <row r="123" spans="1:7" x14ac:dyDescent="0.2">
      <c r="A123" s="1" t="s">
        <v>0</v>
      </c>
      <c r="B123" s="2" t="s">
        <v>1</v>
      </c>
      <c r="C123" s="1" t="s">
        <v>2</v>
      </c>
      <c r="D123" s="1" t="s">
        <v>3</v>
      </c>
      <c r="E123" s="2" t="s">
        <v>4</v>
      </c>
      <c r="F123" s="1" t="s">
        <v>5</v>
      </c>
      <c r="G123" s="1" t="s">
        <v>6</v>
      </c>
    </row>
    <row r="124" spans="1:7" x14ac:dyDescent="0.2">
      <c r="A124" s="3">
        <v>2.2000000000000002</v>
      </c>
      <c r="B124" s="6">
        <v>7</v>
      </c>
      <c r="C124" s="4">
        <f>1.39*(A124 - 0.92)^0.5 - 0.36*A124 - 0.101</f>
        <v>0.67960548135888188</v>
      </c>
      <c r="D124" s="4">
        <f>B124*(0.62 - 0.23*A124) + B124^2*(0.066/(A124 - 0.86) - 0.037) + 0.32*B124^6/(10^(9*A124-9))</f>
        <v>1.3984334324964116</v>
      </c>
      <c r="E124" s="4">
        <f>0.132 - 0.32*LOG(A124)</f>
        <v>2.2424742136893994E-2</v>
      </c>
      <c r="F124" s="4">
        <f>10^(0.3106 - 0.49*A124 + 0.1824*A124^2)</f>
        <v>1.3044156478849271</v>
      </c>
      <c r="G124" s="4">
        <f>C124 + (1 - C124)*EXP(-1*D124) + E124*B124^F124</f>
        <v>1.0425861407003463</v>
      </c>
    </row>
    <row r="125" spans="1:7" x14ac:dyDescent="0.2">
      <c r="A125" s="3">
        <v>2.2000000000000002</v>
      </c>
      <c r="B125" s="6">
        <v>8</v>
      </c>
      <c r="C125" s="4">
        <f t="shared" ref="C125:C132" si="55">1.39*(A125 - 0.92)^0.5 - 0.36*A125 - 0.101</f>
        <v>0.67960548135888188</v>
      </c>
      <c r="D125" s="4">
        <f t="shared" ref="D125:D132" si="56">B125*(0.62 - 0.23*A125) + B125^2*(0.066/(A125 - 0.86) - 0.037) + 0.32*B125^6/(10^(9*A125-9))</f>
        <v>1.696240135474919</v>
      </c>
      <c r="E125" s="4">
        <f t="shared" ref="E125:E132" si="57">0.132 - 0.32*LOG(A125)</f>
        <v>2.2424742136893994E-2</v>
      </c>
      <c r="F125" s="4">
        <f t="shared" ref="F125:F132" si="58">10^(0.3106 - 0.49*A125 + 0.1824*A125^2)</f>
        <v>1.3044156478849271</v>
      </c>
      <c r="G125" s="4">
        <f t="shared" ref="G125:G132" si="59">C125 + (1 - C125)*EXP(-1*D125) + E125*B125^F125</f>
        <v>1.0762131772954477</v>
      </c>
    </row>
    <row r="126" spans="1:7" x14ac:dyDescent="0.2">
      <c r="A126" s="3">
        <v>2.2000000000000002</v>
      </c>
      <c r="B126" s="5">
        <v>9</v>
      </c>
      <c r="C126" s="4">
        <f t="shared" si="55"/>
        <v>0.67960548135888188</v>
      </c>
      <c r="D126" s="4">
        <f t="shared" si="56"/>
        <v>2.0185549340930824</v>
      </c>
      <c r="E126" s="4">
        <f t="shared" si="57"/>
        <v>2.2424742136893994E-2</v>
      </c>
      <c r="F126" s="4">
        <f t="shared" si="58"/>
        <v>1.3044156478849271</v>
      </c>
      <c r="G126" s="4">
        <f t="shared" si="59"/>
        <v>1.1161328289956178</v>
      </c>
    </row>
    <row r="127" spans="1:7" x14ac:dyDescent="0.2">
      <c r="A127" s="3">
        <v>2.2000000000000002</v>
      </c>
      <c r="B127" s="5">
        <v>10</v>
      </c>
      <c r="C127" s="4">
        <f t="shared" si="55"/>
        <v>0.67960548135888188</v>
      </c>
      <c r="D127" s="4">
        <f t="shared" si="56"/>
        <v>2.365378205986572</v>
      </c>
      <c r="E127" s="4">
        <f t="shared" si="57"/>
        <v>2.2424742136893994E-2</v>
      </c>
      <c r="F127" s="4">
        <f t="shared" si="58"/>
        <v>1.3044156478849271</v>
      </c>
      <c r="G127" s="4">
        <f t="shared" si="59"/>
        <v>1.161699801357662</v>
      </c>
    </row>
    <row r="128" spans="1:7" x14ac:dyDescent="0.2">
      <c r="A128" s="3">
        <v>2.2000000000000002</v>
      </c>
      <c r="B128" s="5">
        <v>11</v>
      </c>
      <c r="C128" s="4">
        <f t="shared" si="55"/>
        <v>0.67960548135888188</v>
      </c>
      <c r="D128" s="4">
        <f t="shared" si="56"/>
        <v>2.7367104772892117</v>
      </c>
      <c r="E128" s="4">
        <f t="shared" si="57"/>
        <v>2.2424742136893994E-2</v>
      </c>
      <c r="F128" s="4">
        <f t="shared" si="58"/>
        <v>1.3044156478849271</v>
      </c>
      <c r="G128" s="4">
        <f t="shared" si="59"/>
        <v>1.2122041651161868</v>
      </c>
    </row>
    <row r="129" spans="1:7" x14ac:dyDescent="0.2">
      <c r="A129" s="3">
        <v>2.2000000000000002</v>
      </c>
      <c r="B129" s="5">
        <v>12</v>
      </c>
      <c r="C129" s="4">
        <f t="shared" si="55"/>
        <v>0.67960548135888188</v>
      </c>
      <c r="D129" s="4">
        <f t="shared" si="56"/>
        <v>3.1325524573231189</v>
      </c>
      <c r="E129" s="4">
        <f t="shared" si="57"/>
        <v>2.2424742136893994E-2</v>
      </c>
      <c r="F129" s="4">
        <f t="shared" si="58"/>
        <v>1.3044156478849271</v>
      </c>
      <c r="G129" s="4">
        <f t="shared" si="59"/>
        <v>1.2669379987766047</v>
      </c>
    </row>
    <row r="130" spans="1:7" x14ac:dyDescent="0.2">
      <c r="A130" s="3">
        <v>2.2000000000000002</v>
      </c>
      <c r="B130" s="5">
        <v>13</v>
      </c>
      <c r="C130" s="4">
        <f t="shared" si="55"/>
        <v>0.67960548135888188</v>
      </c>
      <c r="D130" s="4">
        <f t="shared" si="56"/>
        <v>3.5529050769404433</v>
      </c>
      <c r="E130" s="4">
        <f t="shared" si="57"/>
        <v>2.2424742136893994E-2</v>
      </c>
      <c r="F130" s="4">
        <f t="shared" si="58"/>
        <v>1.3044156478849271</v>
      </c>
      <c r="G130" s="4">
        <f t="shared" si="59"/>
        <v>1.3252441744104</v>
      </c>
    </row>
    <row r="131" spans="1:7" x14ac:dyDescent="0.2">
      <c r="A131" s="3">
        <v>2.2000000000000002</v>
      </c>
      <c r="B131" s="5">
        <v>14</v>
      </c>
      <c r="C131" s="4">
        <f t="shared" si="55"/>
        <v>0.67960548135888188</v>
      </c>
      <c r="D131" s="4">
        <f t="shared" si="56"/>
        <v>3.9977695305166945</v>
      </c>
      <c r="E131" s="4">
        <f t="shared" si="57"/>
        <v>2.2424742136893994E-2</v>
      </c>
      <c r="F131" s="4">
        <f t="shared" si="58"/>
        <v>1.3044156478849271</v>
      </c>
      <c r="G131" s="4">
        <f t="shared" si="59"/>
        <v>1.3865461912370221</v>
      </c>
    </row>
    <row r="132" spans="1:7" x14ac:dyDescent="0.2">
      <c r="A132" s="3">
        <v>2.2000000000000002</v>
      </c>
      <c r="B132" s="5">
        <v>15</v>
      </c>
      <c r="C132" s="4">
        <f t="shared" si="55"/>
        <v>0.67960548135888188</v>
      </c>
      <c r="D132" s="4">
        <f t="shared" si="56"/>
        <v>4.4671473215956672</v>
      </c>
      <c r="E132" s="4">
        <f t="shared" si="57"/>
        <v>2.2424742136893994E-2</v>
      </c>
      <c r="F132" s="4">
        <f t="shared" si="58"/>
        <v>1.3044156478849271</v>
      </c>
      <c r="G132" s="4">
        <f t="shared" si="59"/>
        <v>1.4503612138088589</v>
      </c>
    </row>
    <row r="133" spans="1:7" x14ac:dyDescent="0.2">
      <c r="A133" s="3"/>
      <c r="B133" s="5"/>
      <c r="C133" s="4"/>
      <c r="D133" s="4"/>
      <c r="E133" s="4"/>
      <c r="F133" s="4"/>
      <c r="G133" s="4"/>
    </row>
    <row r="134" spans="1:7" x14ac:dyDescent="0.2">
      <c r="A134" s="1" t="s">
        <v>0</v>
      </c>
      <c r="B134" s="2" t="s">
        <v>1</v>
      </c>
      <c r="C134" s="1" t="s">
        <v>2</v>
      </c>
      <c r="D134" s="1" t="s">
        <v>3</v>
      </c>
      <c r="E134" s="2" t="s">
        <v>4</v>
      </c>
      <c r="F134" s="1" t="s">
        <v>5</v>
      </c>
      <c r="G134" s="1" t="s">
        <v>6</v>
      </c>
    </row>
    <row r="135" spans="1:7" x14ac:dyDescent="0.2">
      <c r="A135" s="3">
        <v>2.4</v>
      </c>
      <c r="B135" s="6">
        <v>7</v>
      </c>
      <c r="C135" s="4">
        <f>1.39*(A135 - 0.92)^0.5 - 0.36*A135 - 0.101</f>
        <v>0.72600798342290485</v>
      </c>
      <c r="D135" s="4">
        <f>B135*(0.62 - 0.23*A135) + B135^2*(0.066/(A135 - 0.86) - 0.037) + 0.32*B135^6/(10^(9*A135-9))</f>
        <v>0.76300000945666935</v>
      </c>
      <c r="E135" s="4">
        <f>0.132 - 0.32*LOG(A135)</f>
        <v>1.0332402652286077E-2</v>
      </c>
      <c r="F135" s="4">
        <f>10^(0.3106 - 0.49*A135 + 0.1824*A135^2)</f>
        <v>1.5318773682261826</v>
      </c>
      <c r="G135" s="4">
        <f>C135 + (1 - C135)*EXP(-1*D135) + E135*B135^F135</f>
        <v>1.0573657547573094</v>
      </c>
    </row>
    <row r="136" spans="1:7" x14ac:dyDescent="0.2">
      <c r="A136" s="3">
        <v>2.4</v>
      </c>
      <c r="B136" s="6">
        <v>8</v>
      </c>
      <c r="C136" s="4">
        <f t="shared" ref="C136:C143" si="60">1.39*(A136 - 0.92)^0.5 - 0.36*A136 - 0.101</f>
        <v>0.72600798342290485</v>
      </c>
      <c r="D136" s="4">
        <f t="shared" ref="D136:D143" si="61">B136*(0.62 - 0.23*A136) + B136^2*(0.066/(A136 - 0.86) - 0.037) + 0.32*B136^6/(10^(9*A136-9))</f>
        <v>0.91885716392837324</v>
      </c>
      <c r="E136" s="4">
        <f t="shared" ref="E136:E143" si="62">0.132 - 0.32*LOG(A136)</f>
        <v>1.0332402652286077E-2</v>
      </c>
      <c r="F136" s="4">
        <f t="shared" ref="F136:F143" si="63">10^(0.3106 - 0.49*A136 + 0.1824*A136^2)</f>
        <v>1.5318773682261826</v>
      </c>
      <c r="G136" s="4">
        <f t="shared" ref="G136:G143" si="64">C136 + (1 - C136)*EXP(-1*D136) + E136*B136^F136</f>
        <v>1.0851422849651406</v>
      </c>
    </row>
    <row r="137" spans="1:7" x14ac:dyDescent="0.2">
      <c r="A137" s="3">
        <v>2.4</v>
      </c>
      <c r="B137" s="5">
        <v>9</v>
      </c>
      <c r="C137" s="4">
        <f t="shared" si="60"/>
        <v>0.72600798342290485</v>
      </c>
      <c r="D137" s="4">
        <f t="shared" si="61"/>
        <v>1.0864286141459931</v>
      </c>
      <c r="E137" s="4">
        <f t="shared" si="62"/>
        <v>1.0332402652286077E-2</v>
      </c>
      <c r="F137" s="4">
        <f t="shared" si="63"/>
        <v>1.5318773682261826</v>
      </c>
      <c r="G137" s="4">
        <f t="shared" si="64"/>
        <v>1.1176735252986156</v>
      </c>
    </row>
    <row r="138" spans="1:7" x14ac:dyDescent="0.2">
      <c r="A138" s="3">
        <v>2.4</v>
      </c>
      <c r="B138" s="5">
        <v>10</v>
      </c>
      <c r="C138" s="4">
        <f t="shared" si="60"/>
        <v>0.72600798342290485</v>
      </c>
      <c r="D138" s="4">
        <f t="shared" si="61"/>
        <v>1.2657143660946515</v>
      </c>
      <c r="E138" s="4">
        <f t="shared" si="62"/>
        <v>1.0332402652286077E-2</v>
      </c>
      <c r="F138" s="4">
        <f t="shared" si="63"/>
        <v>1.5318773682261826</v>
      </c>
      <c r="G138" s="4">
        <f t="shared" si="64"/>
        <v>1.1549082202382019</v>
      </c>
    </row>
    <row r="139" spans="1:7" x14ac:dyDescent="0.2">
      <c r="A139" s="3">
        <v>2.4</v>
      </c>
      <c r="B139" s="5">
        <v>11</v>
      </c>
      <c r="C139" s="4">
        <f t="shared" si="60"/>
        <v>0.72600798342290485</v>
      </c>
      <c r="D139" s="4">
        <f t="shared" si="61"/>
        <v>1.4567144281130067</v>
      </c>
      <c r="E139" s="4">
        <f t="shared" si="62"/>
        <v>1.0332402652286077E-2</v>
      </c>
      <c r="F139" s="4">
        <f t="shared" si="63"/>
        <v>1.5318773682261826</v>
      </c>
      <c r="G139" s="4">
        <f t="shared" si="64"/>
        <v>1.1967478249239938</v>
      </c>
    </row>
    <row r="140" spans="1:7" x14ac:dyDescent="0.2">
      <c r="A140" s="3">
        <v>2.4</v>
      </c>
      <c r="B140" s="5">
        <v>12</v>
      </c>
      <c r="C140" s="4">
        <f t="shared" si="60"/>
        <v>0.72600798342290485</v>
      </c>
      <c r="D140" s="4">
        <f t="shared" si="61"/>
        <v>1.6594288114430575</v>
      </c>
      <c r="E140" s="4">
        <f t="shared" si="62"/>
        <v>1.0332402652286077E-2</v>
      </c>
      <c r="F140" s="4">
        <f t="shared" si="63"/>
        <v>1.5318773682261826</v>
      </c>
      <c r="G140" s="4">
        <f t="shared" si="64"/>
        <v>1.2430504791712851</v>
      </c>
    </row>
    <row r="141" spans="1:7" x14ac:dyDescent="0.2">
      <c r="A141" s="3">
        <v>2.4</v>
      </c>
      <c r="B141" s="5">
        <v>13</v>
      </c>
      <c r="C141" s="4">
        <f t="shared" si="60"/>
        <v>0.72600798342290485</v>
      </c>
      <c r="D141" s="4">
        <f t="shared" si="61"/>
        <v>1.8738575308378158</v>
      </c>
      <c r="E141" s="4">
        <f t="shared" si="62"/>
        <v>1.0332402652286077E-2</v>
      </c>
      <c r="F141" s="4">
        <f t="shared" si="63"/>
        <v>1.5318773682261826</v>
      </c>
      <c r="G141" s="4">
        <f t="shared" si="64"/>
        <v>1.2936384436031201</v>
      </c>
    </row>
    <row r="142" spans="1:7" x14ac:dyDescent="0.2">
      <c r="A142" s="3">
        <v>2.4</v>
      </c>
      <c r="B142" s="5">
        <v>14</v>
      </c>
      <c r="C142" s="4">
        <f t="shared" si="60"/>
        <v>0.72600798342290485</v>
      </c>
      <c r="D142" s="4">
        <f t="shared" si="61"/>
        <v>2.1000006052268576</v>
      </c>
      <c r="E142" s="4">
        <f t="shared" si="62"/>
        <v>1.0332402652286077E-2</v>
      </c>
      <c r="F142" s="4">
        <f t="shared" si="63"/>
        <v>1.5318773682261826</v>
      </c>
      <c r="G142" s="4">
        <f t="shared" si="64"/>
        <v>1.3483073369506422</v>
      </c>
    </row>
    <row r="143" spans="1:7" x14ac:dyDescent="0.2">
      <c r="A143" s="3">
        <v>2.4</v>
      </c>
      <c r="B143" s="5">
        <v>15</v>
      </c>
      <c r="C143" s="4">
        <f t="shared" si="60"/>
        <v>0.72600798342290485</v>
      </c>
      <c r="D143" s="4">
        <f t="shared" si="61"/>
        <v>2.337858058439747</v>
      </c>
      <c r="E143" s="4">
        <f t="shared" si="62"/>
        <v>1.0332402652286077E-2</v>
      </c>
      <c r="F143" s="4">
        <f t="shared" si="63"/>
        <v>1.5318773682261826</v>
      </c>
      <c r="G143" s="4">
        <f t="shared" si="64"/>
        <v>1.406835903919863</v>
      </c>
    </row>
    <row r="144" spans="1:7" x14ac:dyDescent="0.2">
      <c r="A144" s="18"/>
      <c r="B144" s="18"/>
      <c r="C144" s="18"/>
      <c r="D144" s="18"/>
      <c r="E144" s="18"/>
      <c r="F144" s="18"/>
      <c r="G144" s="18"/>
    </row>
    <row r="145" spans="1:7" x14ac:dyDescent="0.2">
      <c r="A145" s="1" t="s">
        <v>0</v>
      </c>
      <c r="B145" s="2" t="s">
        <v>1</v>
      </c>
      <c r="C145" s="1" t="s">
        <v>2</v>
      </c>
      <c r="D145" s="1" t="s">
        <v>3</v>
      </c>
      <c r="E145" s="2" t="s">
        <v>4</v>
      </c>
      <c r="F145" s="1" t="s">
        <v>5</v>
      </c>
      <c r="G145" s="1" t="s">
        <v>6</v>
      </c>
    </row>
    <row r="146" spans="1:7" x14ac:dyDescent="0.2">
      <c r="A146" s="3">
        <v>2.6</v>
      </c>
      <c r="B146" s="6">
        <v>7</v>
      </c>
      <c r="C146" s="4">
        <f>1.39*(A146 - 0.92)^0.5 - 0.36*A146 - 0.101</f>
        <v>0.76464591415738536</v>
      </c>
      <c r="D146" s="4">
        <f>B146*(0.62 - 0.23*A146) + B146^2*(0.066/(A146 - 0.86) - 0.037) + 0.32*B146^6/(10^(9*A146-9))</f>
        <v>0.19962068980504993</v>
      </c>
      <c r="E146" s="4">
        <f>0.132 - 0.32*LOG(A146)</f>
        <v>-7.9147135066173768E-4</v>
      </c>
      <c r="F146" s="4">
        <f>10^(0.3106 - 0.49*A146 + 0.1824*A146^2)</f>
        <v>1.8604756914404881</v>
      </c>
      <c r="G146" s="4">
        <f>C146 + (1 - C146)*EXP(-1*D146) + E146*B146^F146</f>
        <v>0.92784961605067262</v>
      </c>
    </row>
    <row r="147" spans="1:7" x14ac:dyDescent="0.2">
      <c r="A147" s="3">
        <v>2.6</v>
      </c>
      <c r="B147" s="6">
        <v>8</v>
      </c>
      <c r="C147" s="4">
        <f t="shared" ref="C147:C154" si="65">1.39*(A147 - 0.92)^0.5 - 0.36*A147 - 0.101</f>
        <v>0.76464591415738536</v>
      </c>
      <c r="D147" s="4">
        <f t="shared" ref="D147:D154" si="66">B147*(0.62 - 0.23*A147) + B147^2*(0.066/(A147 - 0.86) - 0.037) + 0.32*B147^6/(10^(9*A147-9))</f>
        <v>0.23558620723050758</v>
      </c>
      <c r="E147" s="4">
        <f t="shared" ref="E147:E154" si="67">0.132 - 0.32*LOG(A147)</f>
        <v>-7.9147135066173768E-4</v>
      </c>
      <c r="F147" s="4">
        <f t="shared" ref="F147:F154" si="68">10^(0.3106 - 0.49*A147 + 0.1824*A147^2)</f>
        <v>1.8604756914404881</v>
      </c>
      <c r="G147" s="4">
        <f t="shared" ref="G147:G154" si="69">C147 + (1 - C147)*EXP(-1*D147) + E147*B147^F147</f>
        <v>0.91270331352625922</v>
      </c>
    </row>
    <row r="148" spans="1:7" x14ac:dyDescent="0.2">
      <c r="A148" s="3">
        <v>2.6</v>
      </c>
      <c r="B148" s="5">
        <v>9</v>
      </c>
      <c r="C148" s="4">
        <f t="shared" si="65"/>
        <v>0.76464591415738536</v>
      </c>
      <c r="D148" s="4">
        <f t="shared" si="66"/>
        <v>0.27341379378047304</v>
      </c>
      <c r="E148" s="4">
        <f t="shared" si="67"/>
        <v>-7.9147135066173768E-4</v>
      </c>
      <c r="F148" s="4">
        <f t="shared" si="68"/>
        <v>1.8604756914404881</v>
      </c>
      <c r="G148" s="4">
        <f t="shared" si="69"/>
        <v>0.89651568765277845</v>
      </c>
    </row>
    <row r="149" spans="1:7" x14ac:dyDescent="0.2">
      <c r="A149" s="3">
        <v>2.6</v>
      </c>
      <c r="B149" s="5">
        <v>10</v>
      </c>
      <c r="C149" s="4">
        <f t="shared" si="65"/>
        <v>0.76464591415738536</v>
      </c>
      <c r="D149" s="4">
        <f t="shared" si="66"/>
        <v>0.31310344954980424</v>
      </c>
      <c r="E149" s="4">
        <f t="shared" si="67"/>
        <v>-7.9147135066173768E-4</v>
      </c>
      <c r="F149" s="4">
        <f t="shared" si="68"/>
        <v>1.8604756914404881</v>
      </c>
      <c r="G149" s="4">
        <f t="shared" si="69"/>
        <v>0.87933089824779587</v>
      </c>
    </row>
    <row r="150" spans="1:7" x14ac:dyDescent="0.2">
      <c r="A150" s="3">
        <v>2.6</v>
      </c>
      <c r="B150" s="5">
        <v>11</v>
      </c>
      <c r="C150" s="4">
        <f t="shared" si="65"/>
        <v>0.76464591415738536</v>
      </c>
      <c r="D150" s="4">
        <f t="shared" si="66"/>
        <v>0.35465517467065988</v>
      </c>
      <c r="E150" s="4">
        <f t="shared" si="67"/>
        <v>-7.9147135066173768E-4</v>
      </c>
      <c r="F150" s="4">
        <f t="shared" si="68"/>
        <v>1.8604756914404881</v>
      </c>
      <c r="G150" s="4">
        <f t="shared" si="69"/>
        <v>0.86119051265700686</v>
      </c>
    </row>
    <row r="151" spans="1:7" x14ac:dyDescent="0.2">
      <c r="A151" s="3">
        <v>2.6</v>
      </c>
      <c r="B151" s="5">
        <v>12</v>
      </c>
      <c r="C151" s="4">
        <f t="shared" si="65"/>
        <v>0.76464591415738536</v>
      </c>
      <c r="D151" s="4">
        <f t="shared" si="66"/>
        <v>0.39806896932121372</v>
      </c>
      <c r="E151" s="4">
        <f t="shared" si="67"/>
        <v>-7.9147135066173768E-4</v>
      </c>
      <c r="F151" s="4">
        <f t="shared" si="68"/>
        <v>1.8604756914404881</v>
      </c>
      <c r="G151" s="4">
        <f t="shared" si="69"/>
        <v>0.84213370932308784</v>
      </c>
    </row>
    <row r="152" spans="1:7" x14ac:dyDescent="0.2">
      <c r="A152" s="3">
        <v>2.6</v>
      </c>
      <c r="B152" s="5">
        <v>13</v>
      </c>
      <c r="C152" s="4">
        <f t="shared" si="65"/>
        <v>0.76464591415738536</v>
      </c>
      <c r="D152" s="4">
        <f t="shared" si="66"/>
        <v>0.44334483373528522</v>
      </c>
      <c r="E152" s="4">
        <f t="shared" si="67"/>
        <v>-7.9147135066173768E-4</v>
      </c>
      <c r="F152" s="4">
        <f t="shared" si="68"/>
        <v>1.8604756914404881</v>
      </c>
      <c r="G152" s="4">
        <f t="shared" si="69"/>
        <v>0.82219739297934424</v>
      </c>
    </row>
    <row r="153" spans="1:7" x14ac:dyDescent="0.2">
      <c r="A153" s="3">
        <v>2.6</v>
      </c>
      <c r="B153" s="5">
        <v>14</v>
      </c>
      <c r="C153" s="4">
        <f t="shared" si="65"/>
        <v>0.76464591415738536</v>
      </c>
      <c r="D153" s="4">
        <f t="shared" si="66"/>
        <v>0.49048276821288789</v>
      </c>
      <c r="E153" s="4">
        <f t="shared" si="67"/>
        <v>-7.9147135066173768E-4</v>
      </c>
      <c r="F153" s="4">
        <f t="shared" si="68"/>
        <v>1.8604756914404881</v>
      </c>
      <c r="G153" s="4">
        <f t="shared" si="69"/>
        <v>0.80141625705148067</v>
      </c>
    </row>
    <row r="154" spans="1:7" x14ac:dyDescent="0.2">
      <c r="A154" s="3">
        <v>2.6</v>
      </c>
      <c r="B154" s="5">
        <v>15</v>
      </c>
      <c r="C154" s="4">
        <f t="shared" si="65"/>
        <v>0.76464591415738536</v>
      </c>
      <c r="D154" s="4">
        <f t="shared" si="66"/>
        <v>0.5394827731316949</v>
      </c>
      <c r="E154" s="4">
        <f t="shared" si="67"/>
        <v>-7.9147135066173768E-4</v>
      </c>
      <c r="F154" s="4">
        <f t="shared" si="68"/>
        <v>1.8604756914404881</v>
      </c>
      <c r="G154" s="4">
        <f t="shared" si="69"/>
        <v>0.77982281541056608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SBB Pr = 0 - 8 &amp; Tr = 0 - 3</vt:lpstr>
      <vt:lpstr>Pr = 7-15, Tr = 0-2</vt:lpstr>
      <vt:lpstr>Upper Portion</vt:lpstr>
      <vt:lpstr>Lower Portion</vt:lpstr>
      <vt:lpstr>Standing upper</vt:lpstr>
      <vt:lpstr>StandingL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Tripathi, Vinay Shankar</dc:creator>
  <cp:lastModifiedBy>Microsoft Office User</cp:lastModifiedBy>
  <cp:lastPrinted>2016-05-10T15:40:21Z</cp:lastPrinted>
  <dcterms:created xsi:type="dcterms:W3CDTF">2015-02-19T16:05:19Z</dcterms:created>
  <dcterms:modified xsi:type="dcterms:W3CDTF">2016-05-10T15:40:50Z</dcterms:modified>
</cp:coreProperties>
</file>